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vnozare.pri\vm\Redirect_profiles\VM_Ivita_Lazdina\Desktop\Vēstules\INFO Ziņojums_FM\New folder\Uz_FM\"/>
    </mc:Choice>
  </mc:AlternateContent>
  <xr:revisionPtr revIDLastSave="0" documentId="8_{1B78B894-86DA-4F10-9E2B-5F8C5DB3975A}" xr6:coauthVersionLast="31" xr6:coauthVersionMax="31" xr10:uidLastSave="{00000000-0000-0000-0000-000000000000}"/>
  <bookViews>
    <workbookView xWindow="0" yWindow="0" windowWidth="15960" windowHeight="11640" xr2:uid="{00000000-000D-0000-FFFF-FFFF00000000}"/>
  </bookViews>
  <sheets>
    <sheet name="info_FM" sheetId="13" r:id="rId1"/>
  </sheets>
  <definedNames>
    <definedName name="_xlnm.Print_Area" localSheetId="0">info_FM!$A$1:$P$204</definedName>
    <definedName name="_xlnm.Print_Titles" localSheetId="0">info_FM!$6:$7</definedName>
  </definedNames>
  <calcPr calcId="179017"/>
</workbook>
</file>

<file path=xl/calcChain.xml><?xml version="1.0" encoding="utf-8"?>
<calcChain xmlns="http://schemas.openxmlformats.org/spreadsheetml/2006/main">
  <c r="K192" i="13" l="1"/>
  <c r="L192" i="13"/>
  <c r="M192" i="13"/>
  <c r="J192" i="13"/>
  <c r="H192" i="13"/>
  <c r="I192" i="13"/>
  <c r="G192" i="13"/>
  <c r="G191" i="13"/>
  <c r="H193" i="13"/>
  <c r="I193" i="13"/>
  <c r="J193" i="13"/>
  <c r="K193" i="13"/>
  <c r="L193" i="13"/>
  <c r="M193" i="13"/>
  <c r="G193" i="13"/>
  <c r="P45" i="13"/>
  <c r="P43" i="13"/>
  <c r="P33" i="13"/>
  <c r="K191" i="13" l="1"/>
  <c r="L191" i="13"/>
  <c r="M191" i="13"/>
  <c r="J191" i="13"/>
  <c r="H191" i="13"/>
  <c r="I191" i="13"/>
  <c r="J11" i="13"/>
  <c r="M11" i="13"/>
  <c r="M10" i="13" s="1"/>
  <c r="G13" i="13"/>
  <c r="J13" i="13"/>
  <c r="M13" i="13"/>
  <c r="G15" i="13"/>
  <c r="J15" i="13"/>
  <c r="M15" i="13"/>
  <c r="G17" i="13"/>
  <c r="J17" i="13"/>
  <c r="M17" i="13"/>
  <c r="G10" i="13" l="1"/>
  <c r="J10" i="13"/>
  <c r="M194" i="13" l="1"/>
  <c r="J194" i="13"/>
  <c r="G194" i="13"/>
  <c r="M186" i="13"/>
  <c r="J186" i="13"/>
  <c r="G186" i="13"/>
  <c r="M184" i="13"/>
  <c r="J184" i="13"/>
  <c r="M182" i="13"/>
  <c r="J182" i="13"/>
  <c r="G182" i="13"/>
  <c r="M180" i="13"/>
  <c r="J180" i="13"/>
  <c r="G180" i="13"/>
  <c r="M177" i="13"/>
  <c r="M175" i="13"/>
  <c r="J175" i="13"/>
  <c r="G175" i="13"/>
  <c r="M173" i="13"/>
  <c r="J173" i="13"/>
  <c r="G173" i="13"/>
  <c r="M169" i="13"/>
  <c r="J169" i="13"/>
  <c r="G169" i="13"/>
  <c r="M167" i="13"/>
  <c r="J167" i="13"/>
  <c r="G167" i="13"/>
  <c r="L164" i="13"/>
  <c r="K164" i="13"/>
  <c r="I164" i="13"/>
  <c r="H164" i="13"/>
  <c r="M162" i="13"/>
  <c r="J162" i="13"/>
  <c r="G162" i="13"/>
  <c r="M160" i="13"/>
  <c r="J160" i="13"/>
  <c r="G160" i="13"/>
  <c r="M158" i="13"/>
  <c r="J158" i="13"/>
  <c r="G158" i="13"/>
  <c r="M156" i="13"/>
  <c r="J156" i="13"/>
  <c r="G156" i="13"/>
  <c r="M154" i="13"/>
  <c r="J154" i="13"/>
  <c r="G154" i="13"/>
  <c r="M152" i="13"/>
  <c r="J152" i="13"/>
  <c r="G152" i="13"/>
  <c r="M150" i="13"/>
  <c r="J150" i="13"/>
  <c r="G150" i="13"/>
  <c r="M147" i="13"/>
  <c r="J147" i="13"/>
  <c r="G147" i="13"/>
  <c r="M145" i="13"/>
  <c r="J145" i="13"/>
  <c r="G145" i="13"/>
  <c r="M143" i="13"/>
  <c r="J143" i="13"/>
  <c r="G143" i="13"/>
  <c r="M141" i="13"/>
  <c r="J141" i="13"/>
  <c r="G141" i="13"/>
  <c r="M139" i="13"/>
  <c r="J139" i="13"/>
  <c r="G139" i="13"/>
  <c r="M137" i="13"/>
  <c r="J137" i="13"/>
  <c r="G137" i="13"/>
  <c r="M135" i="13"/>
  <c r="J135" i="13"/>
  <c r="G135" i="13"/>
  <c r="M132" i="13"/>
  <c r="J132" i="13"/>
  <c r="G132" i="13"/>
  <c r="M130" i="13"/>
  <c r="J130" i="13"/>
  <c r="G130" i="13"/>
  <c r="M128" i="13"/>
  <c r="J128" i="13"/>
  <c r="G128" i="13"/>
  <c r="M126" i="13"/>
  <c r="J126" i="13"/>
  <c r="G126" i="13"/>
  <c r="M124" i="13"/>
  <c r="J124" i="13"/>
  <c r="G124" i="13"/>
  <c r="M122" i="13"/>
  <c r="J122" i="13"/>
  <c r="G122" i="13"/>
  <c r="M120" i="13"/>
  <c r="J120" i="13"/>
  <c r="G120" i="13"/>
  <c r="M117" i="13"/>
  <c r="J117" i="13"/>
  <c r="G117" i="13"/>
  <c r="M115" i="13"/>
  <c r="J115" i="13"/>
  <c r="G115" i="13"/>
  <c r="M113" i="13"/>
  <c r="J113" i="13"/>
  <c r="G113" i="13"/>
  <c r="M111" i="13"/>
  <c r="J111" i="13"/>
  <c r="G111" i="13"/>
  <c r="M109" i="13"/>
  <c r="J109" i="13"/>
  <c r="G109" i="13"/>
  <c r="M107" i="13"/>
  <c r="J107" i="13"/>
  <c r="G107" i="13"/>
  <c r="M105" i="13"/>
  <c r="J105" i="13"/>
  <c r="G105" i="13"/>
  <c r="M101" i="13"/>
  <c r="J101" i="13"/>
  <c r="G101" i="13"/>
  <c r="M99" i="13"/>
  <c r="J99" i="13"/>
  <c r="G99" i="13"/>
  <c r="M96" i="13"/>
  <c r="J96" i="13"/>
  <c r="G96" i="13"/>
  <c r="M93" i="13"/>
  <c r="L93" i="13"/>
  <c r="L47" i="13" s="1"/>
  <c r="K93" i="13"/>
  <c r="K47" i="13" s="1"/>
  <c r="I93" i="13"/>
  <c r="I47" i="13" s="1"/>
  <c r="H93" i="13"/>
  <c r="H47" i="13" s="1"/>
  <c r="G93" i="13"/>
  <c r="J93" i="13"/>
  <c r="M91" i="13"/>
  <c r="J91" i="13"/>
  <c r="G91" i="13"/>
  <c r="M89" i="13"/>
  <c r="J89" i="13"/>
  <c r="G89" i="13"/>
  <c r="M87" i="13"/>
  <c r="J87" i="13"/>
  <c r="G87" i="13"/>
  <c r="M85" i="13"/>
  <c r="J85" i="13"/>
  <c r="G85" i="13"/>
  <c r="M83" i="13"/>
  <c r="J83" i="13"/>
  <c r="G83" i="13"/>
  <c r="M80" i="13"/>
  <c r="J80" i="13"/>
  <c r="G80" i="13"/>
  <c r="M78" i="13"/>
  <c r="J78" i="13"/>
  <c r="G78" i="13"/>
  <c r="M76" i="13"/>
  <c r="J76" i="13"/>
  <c r="G76" i="13"/>
  <c r="M74" i="13"/>
  <c r="J74" i="13"/>
  <c r="G74" i="13"/>
  <c r="M72" i="13"/>
  <c r="J72" i="13"/>
  <c r="G72" i="13"/>
  <c r="M69" i="13"/>
  <c r="J69" i="13"/>
  <c r="M58" i="13"/>
  <c r="J58" i="13"/>
  <c r="G58" i="13"/>
  <c r="M56" i="13"/>
  <c r="J56" i="13"/>
  <c r="G56" i="13"/>
  <c r="M54" i="13"/>
  <c r="J54" i="13"/>
  <c r="G54" i="13"/>
  <c r="M52" i="13"/>
  <c r="J52" i="13"/>
  <c r="G52" i="13"/>
  <c r="M50" i="13"/>
  <c r="J50" i="13"/>
  <c r="G50" i="13"/>
  <c r="M45" i="13"/>
  <c r="J45" i="13"/>
  <c r="G45" i="13"/>
  <c r="M43" i="13"/>
  <c r="J43" i="13"/>
  <c r="G43" i="13"/>
  <c r="L35" i="13"/>
  <c r="K35" i="13"/>
  <c r="I35" i="13"/>
  <c r="H35" i="13"/>
  <c r="M37" i="13"/>
  <c r="J37" i="13"/>
  <c r="G37" i="13"/>
  <c r="M33" i="13"/>
  <c r="J33" i="13"/>
  <c r="G33" i="13"/>
  <c r="M31" i="13"/>
  <c r="J31" i="13"/>
  <c r="G31" i="13"/>
  <c r="M28" i="13"/>
  <c r="L28" i="13"/>
  <c r="K28" i="13"/>
  <c r="J28" i="13"/>
  <c r="I28" i="13"/>
  <c r="H28" i="13"/>
  <c r="G28" i="13"/>
  <c r="M26" i="13"/>
  <c r="J26" i="13"/>
  <c r="G26" i="13"/>
  <c r="M23" i="13"/>
  <c r="L23" i="13"/>
  <c r="K23" i="13"/>
  <c r="J23" i="13"/>
  <c r="I23" i="13"/>
  <c r="H23" i="13"/>
  <c r="G23" i="13"/>
  <c r="M20" i="13"/>
  <c r="J20" i="13"/>
  <c r="G20" i="13"/>
  <c r="G19" i="13" l="1"/>
  <c r="G9" i="13" s="1"/>
  <c r="G179" i="13"/>
  <c r="M104" i="13"/>
  <c r="J172" i="13"/>
  <c r="G8" i="13"/>
  <c r="M19" i="13"/>
  <c r="M9" i="13" s="1"/>
  <c r="M8" i="13" s="1"/>
  <c r="J19" i="13"/>
  <c r="J9" i="13" s="1"/>
  <c r="J8" i="13" s="1"/>
  <c r="M134" i="13"/>
  <c r="G98" i="13"/>
  <c r="G36" i="13"/>
  <c r="G35" i="13" s="1"/>
  <c r="J82" i="13"/>
  <c r="M172" i="13"/>
  <c r="M49" i="13"/>
  <c r="J71" i="13"/>
  <c r="M71" i="13"/>
  <c r="M149" i="13"/>
  <c r="G164" i="13"/>
  <c r="M36" i="13"/>
  <c r="M35" i="13" s="1"/>
  <c r="J98" i="13"/>
  <c r="M119" i="13"/>
  <c r="M103" i="13" s="1"/>
  <c r="M82" i="13"/>
  <c r="G104" i="13"/>
  <c r="J104" i="13"/>
  <c r="G134" i="13"/>
  <c r="J134" i="13"/>
  <c r="G49" i="13"/>
  <c r="J49" i="13"/>
  <c r="G82" i="13"/>
  <c r="J36" i="13"/>
  <c r="J35" i="13" s="1"/>
  <c r="M98" i="13"/>
  <c r="G119" i="13"/>
  <c r="J119" i="13"/>
  <c r="G149" i="13"/>
  <c r="J149" i="13"/>
  <c r="J179" i="13"/>
  <c r="M164" i="13"/>
  <c r="M179" i="13"/>
  <c r="G172" i="13"/>
  <c r="J164" i="13"/>
  <c r="M171" i="13" l="1"/>
  <c r="J171" i="13"/>
  <c r="G171" i="13"/>
  <c r="G48" i="13"/>
  <c r="G47" i="13" s="1"/>
  <c r="M48" i="13"/>
  <c r="M47" i="13" s="1"/>
  <c r="M190" i="13" s="1"/>
  <c r="J48" i="13"/>
  <c r="J47" i="13" s="1"/>
  <c r="G103" i="13"/>
  <c r="J103" i="13"/>
  <c r="J190" i="13" s="1"/>
  <c r="G190" i="13" l="1"/>
</calcChain>
</file>

<file path=xl/sharedStrings.xml><?xml version="1.0" encoding="utf-8"?>
<sst xmlns="http://schemas.openxmlformats.org/spreadsheetml/2006/main" count="230" uniqueCount="180">
  <si>
    <t>1.</t>
  </si>
  <si>
    <t>1.1.</t>
  </si>
  <si>
    <t>1.2.</t>
  </si>
  <si>
    <t>2.</t>
  </si>
  <si>
    <t>3.</t>
  </si>
  <si>
    <t>4.</t>
  </si>
  <si>
    <t>Izvērsums</t>
  </si>
  <si>
    <t>Vienības cena</t>
  </si>
  <si>
    <t>Vienību skaits</t>
  </si>
  <si>
    <t>1.1.1.</t>
  </si>
  <si>
    <t>Biroja programmatūras licences</t>
  </si>
  <si>
    <t>1.1.2.</t>
  </si>
  <si>
    <t>Operētājsistēmas licences</t>
  </si>
  <si>
    <t>Antivīrusu licences</t>
  </si>
  <si>
    <t>Citas lietotāju licences</t>
  </si>
  <si>
    <t>Serveru programmatūras licences</t>
  </si>
  <si>
    <t>Datu bāžu licences</t>
  </si>
  <si>
    <t>Citas infrastruktūras licences</t>
  </si>
  <si>
    <t>Lietojumprogrammatūras licenču uzturēšana un noma (sistēmas lietojumu licenču uzturēšana un apkalpošana)</t>
  </si>
  <si>
    <t>2.1.</t>
  </si>
  <si>
    <t>2.2.</t>
  </si>
  <si>
    <t>Tehnikas noma:</t>
  </si>
  <si>
    <t>2.3.</t>
  </si>
  <si>
    <t>Uzturēšanas pakalpojumi / ārpakalpojums:</t>
  </si>
  <si>
    <t>3.1.</t>
  </si>
  <si>
    <t>Rezerves daļas, materiāli un remonts:</t>
  </si>
  <si>
    <t>3.2.</t>
  </si>
  <si>
    <t>Infrastruktūras noma:</t>
  </si>
  <si>
    <t>3.3.</t>
  </si>
  <si>
    <t>5.1.</t>
  </si>
  <si>
    <t>5.2.</t>
  </si>
  <si>
    <t>Datu pārraides tīkla / telekomunikāciju pieslēguma uzturēšana</t>
  </si>
  <si>
    <t>Interneta pakalpojumi</t>
  </si>
  <si>
    <t>Sistēmas problēmu, kļūdu novēršanas un profilaktiskās uzturēšanas pakalpojumi</t>
  </si>
  <si>
    <t>Sistēmas pielāgošanas pakalpojumi</t>
  </si>
  <si>
    <t>Lietotāju atbalsta pakalpojumi</t>
  </si>
  <si>
    <t>Citi pakalpojumi</t>
  </si>
  <si>
    <t>Sistēmas drošības pārbaudes</t>
  </si>
  <si>
    <t>Sistēmas veiktspējas pārbaudes</t>
  </si>
  <si>
    <t>Citas sistēmas pārbaudes</t>
  </si>
  <si>
    <t>Programmatūras licences:</t>
  </si>
  <si>
    <t>1.1.1.1.</t>
  </si>
  <si>
    <t>1.1.1.2.</t>
  </si>
  <si>
    <t>1.1.1.3.</t>
  </si>
  <si>
    <t>1.1.1.4.</t>
  </si>
  <si>
    <t>1.1.2.1.</t>
  </si>
  <si>
    <t>1.1.2.3.</t>
  </si>
  <si>
    <t>2.1.1.</t>
  </si>
  <si>
    <t>2.1.2.</t>
  </si>
  <si>
    <t>2.4.</t>
  </si>
  <si>
    <t>Infrastruktūras uzturēšana:</t>
  </si>
  <si>
    <t>3.1.1.</t>
  </si>
  <si>
    <t>3.1.3.</t>
  </si>
  <si>
    <t>3.1.4.</t>
  </si>
  <si>
    <t>3.2.1.</t>
  </si>
  <si>
    <t>3.2.2.</t>
  </si>
  <si>
    <t>Datu centra pakalpojumi</t>
  </si>
  <si>
    <t>Mākoņdatošanas pakalpojumi</t>
  </si>
  <si>
    <t>3.3.1.</t>
  </si>
  <si>
    <t>3.3.2.</t>
  </si>
  <si>
    <t>3.1.1.1.</t>
  </si>
  <si>
    <t>3.1.1.2.</t>
  </si>
  <si>
    <t>3.1.1.3.</t>
  </si>
  <si>
    <t>3.1.1.4.</t>
  </si>
  <si>
    <t>3.1.1.5.</t>
  </si>
  <si>
    <t>3.1.2.1.</t>
  </si>
  <si>
    <t>3.1.2.2.</t>
  </si>
  <si>
    <t>3.1.2.3.</t>
  </si>
  <si>
    <t>3.1.2.4.</t>
  </si>
  <si>
    <t>3.1.2.5.</t>
  </si>
  <si>
    <t>3.1.3.1.</t>
  </si>
  <si>
    <t>3.1.3.2.</t>
  </si>
  <si>
    <t>3.1.3.3.</t>
  </si>
  <si>
    <t>3.1.3.4.</t>
  </si>
  <si>
    <t>3.1.3.5.</t>
  </si>
  <si>
    <t>3.1.4.1.</t>
  </si>
  <si>
    <t>3.1.4.2.</t>
  </si>
  <si>
    <t>3.1.4.3.</t>
  </si>
  <si>
    <t>3.1.4.4.</t>
  </si>
  <si>
    <t>3.1.4.5.</t>
  </si>
  <si>
    <t>Serveriem</t>
  </si>
  <si>
    <t>Datu centru infrastruktūrai</t>
  </si>
  <si>
    <t>Disku masīviem</t>
  </si>
  <si>
    <t>Rezerves kopēšanas iekārtām</t>
  </si>
  <si>
    <t>Citiem infrastruktūras elementiem</t>
  </si>
  <si>
    <t>4.1.</t>
  </si>
  <si>
    <t>4.1.1.</t>
  </si>
  <si>
    <t>4.1.2.</t>
  </si>
  <si>
    <t>4.1.3.</t>
  </si>
  <si>
    <t>4.1.4.</t>
  </si>
  <si>
    <t>4.1.5.</t>
  </si>
  <si>
    <t>4.1.6.</t>
  </si>
  <si>
    <t>4.1.7.</t>
  </si>
  <si>
    <t>Portatīviem datoriem</t>
  </si>
  <si>
    <t>Stacionāriem datoriem</t>
  </si>
  <si>
    <t>Cita veida datoriem</t>
  </si>
  <si>
    <t>Perifērijas iekārtām</t>
  </si>
  <si>
    <t>4.2.</t>
  </si>
  <si>
    <t>4.2.1.</t>
  </si>
  <si>
    <t>4.2.2.</t>
  </si>
  <si>
    <t>4.2.3.</t>
  </si>
  <si>
    <t>4.2.4.</t>
  </si>
  <si>
    <t>4.2.5.</t>
  </si>
  <si>
    <t>4.2.6.</t>
  </si>
  <si>
    <t>4.2.7.</t>
  </si>
  <si>
    <t>4.3.</t>
  </si>
  <si>
    <t>4.3.1.</t>
  </si>
  <si>
    <t>4.3.2.</t>
  </si>
  <si>
    <t>4.3.3.</t>
  </si>
  <si>
    <t>4.3.4.</t>
  </si>
  <si>
    <t>4.3.5.</t>
  </si>
  <si>
    <t>4.3.6.</t>
  </si>
  <si>
    <t>4.3.7.</t>
  </si>
  <si>
    <t>4.4.</t>
  </si>
  <si>
    <t>4.4.1.</t>
  </si>
  <si>
    <t>4.4.2.</t>
  </si>
  <si>
    <t>4.4.3.</t>
  </si>
  <si>
    <t>4.4.4.</t>
  </si>
  <si>
    <t>4.4.5.</t>
  </si>
  <si>
    <t>4.4.6.</t>
  </si>
  <si>
    <t>4.4.7.</t>
  </si>
  <si>
    <t>5.3.</t>
  </si>
  <si>
    <t>Specializētā programmatūra</t>
  </si>
  <si>
    <t>Centrālā infrastruktūra</t>
  </si>
  <si>
    <t>Perifērā infrastruktūra</t>
  </si>
  <si>
    <t>Citi izdevumi</t>
  </si>
  <si>
    <t>Nr. p.k.</t>
  </si>
  <si>
    <t>Budžeta bāzes izdevumos neiekļauto sistēmas uzturēšanas izdevumu atšifrējums</t>
  </si>
  <si>
    <t>Izdevumu postenis</t>
  </si>
  <si>
    <t>Izdevumu pamatojums</t>
  </si>
  <si>
    <r>
      <t>Standartizētā programmatūra</t>
    </r>
    <r>
      <rPr>
        <b/>
        <sz val="12"/>
        <color rgb="FFFF0000"/>
        <rFont val="Calibri"/>
        <family val="2"/>
        <charset val="186"/>
        <scheme val="minor"/>
      </rPr>
      <t/>
    </r>
  </si>
  <si>
    <t>Perifērās infrastruktūras / darbstaciju programmatūras licenču uzturēšana, iegāde vai noma</t>
  </si>
  <si>
    <t>Centrālās infrastruktūras programmatūras licenču uzturēšana, iegāde vai noma</t>
  </si>
  <si>
    <t>Programmatūras parametrizācija</t>
  </si>
  <si>
    <t>Sistēmas kļūdu novēršana (pēcgarantijas uzturēšanas pakalpojumi)</t>
  </si>
  <si>
    <t>Sistēmas problēmu novēršana (profilaktiskās uzturēšanas pakalpojumi)</t>
  </si>
  <si>
    <t>Rezerves daļas, materiāli (t.sk. toneri un citi izejmateriāli) un remonts:</t>
  </si>
  <si>
    <t>Infrastruktūras atjaunošana / iegāde pēc nomas beigām:</t>
  </si>
  <si>
    <t>Izmitināšanas pakalpojumi / ārpakalpojums</t>
  </si>
  <si>
    <t>Sakaru komunikāciju pakalpojumi</t>
  </si>
  <si>
    <t>Telefoniem un telefonu centrālēm</t>
  </si>
  <si>
    <t>Datortīkla aparatūrai</t>
  </si>
  <si>
    <t>Papildus ierīcēm</t>
  </si>
  <si>
    <t>Tehnikas atjaunošana / iegāde pēc nomas beigām:</t>
  </si>
  <si>
    <t>Sistēmas auditi (pēc sistēmas nodošanas ekspluatācijā)</t>
  </si>
  <si>
    <t>OracleSQL</t>
  </si>
  <si>
    <t>MS SQL</t>
  </si>
  <si>
    <t>Oracle</t>
  </si>
  <si>
    <t>MS</t>
  </si>
  <si>
    <t>Darbstaciju izmaksas tiek finansētas no NVD kopējā budžeta</t>
  </si>
  <si>
    <t>Datu centrs + sakaru komunikācijas pakalpojumi</t>
  </si>
  <si>
    <t xml:space="preserve">Atbalsta pakalpojumi dažādās jomās </t>
  </si>
  <si>
    <t>E-veselības atbalsta tālrunis</t>
  </si>
  <si>
    <t xml:space="preserve">Gan pēcgarantijas uzturēšana, gan profilakse. Aprēķins balstīts uz cenu aptauju par šādas sistēmas uzturēšanu (40 000 EUR / mēnesī) un līdzvērtīgu tirgū esošu sistēmu uzturēšanas izmaksām. Precīzs finansējums uzturēšanas darbu nodrošināšanai būs zināms pēc iepirkuma līguma noslēgšanas. </t>
  </si>
  <si>
    <t>Pakalpojumi nepieciešami, lai nodrošinātu NVD pārziņā esošo sistēmu darbības pilnveidošanu, uzraudzību un atbilstību jaunākajām prasībām dažādās darbības jomās. Norēķini tiks veikti pēc faktiski pasūtītajiem darbiem. Tabulā iekļautas prognozes par nepieciešamo ikmēneša darba apjomu, ņemot vērā labāko praksi un informācijas tehnoloģiju izmantošanas attīstības tendences un plānus NVD pārziņā esošo sistēmu pilnveidei (t.sk. drošības jautājumos un iekļaušanos kritiskās infrastruktūras kategorijā).</t>
  </si>
  <si>
    <t xml:space="preserve">Eveselības sistēmas uzturēšanas izdevumos jau bija paredzēta pozīcija atbalsta dienesta darbības nodrošināšanai 50 318 EUR apmērā, bet šī summa neatbilst faktiskajām izmaksām, kas saistītas ar atbalsta dienesta darba nodrošināšanu, tāpēc 2019.gadam esam ielikuši papildus summu 103 848 EUR apmērā, lai arī turpmāk veselības aprūpes profesionāļiem un iedzīvotājiem varam nodrošināt atbalstu Eveselības sistēmas pakalpojumu izmantošanā. Atbalsta dienesta darbība tiek nodrošināta ārpakalpojuma ietvaros. Par pakalpojuma sniegšanu tiek rīkots iepirkums. Pēc esošā līguma standarta likme par mēneša pakalpojumu (līdz 3000 zvaniem, 1000 epastiem) - 8808.8 EUR, virs apjoma  0.8591 EUR par zvanu / epastu. Kopējās gada izmaksas ir atbilstoši vidējiem rādītājiem 2018.gadā - 13000 EUR / mēnesī, kas ir 156 000 EUR gadā, no kura atņemta summa, kas jau iekļauta uzturēšanas izdevumos un 1834 EUR, kas tiek novirzīti uz šo pozīciju no NVD budžeta IKT jomai.
</t>
  </si>
  <si>
    <t>EKK</t>
  </si>
  <si>
    <t xml:space="preserve">Valsts informācijas sistēmas plānotie uzturēšanas izdevumi 2019.-2021.gadam </t>
  </si>
  <si>
    <t>Summa, EUR</t>
  </si>
  <si>
    <t>HP (Hewlett-Packard licences)</t>
  </si>
  <si>
    <t>PaloAlto (Ugunsmūra risinājums)</t>
  </si>
  <si>
    <t>E-veselības sistēmas uzraudzības un drošības risinājumu pilnveide</t>
  </si>
  <si>
    <t>jauns pakalpojums:
1) Infrastruktūras (t.sk.slēgumu, aparatūras) uzraudzības licence
2) Veiktspējas monitoringa licence
3) Drošības notikumu identifikācijas (no aparatūras un programmatūras auditācijas pierakstiem) un Ievainojamību identifikācijas licence
4) Drošības Incidentu darba plūsmas pārvaldība
5) Drošības pārvaldības sistēma: dokumentācijas izstrādei, uzturēšanai, darbinieku apziņošanai par izmaiņām un risku analīzes un pārvaldības procesa nodrošināšanai</t>
  </si>
  <si>
    <t>Eveselības bāzē šobrīd ir pieejami 125 477 EUR, kas ir atbilstoši 2014.gada veiktajam aprēķinam, atbilstoši 2017.gadā noslēgtajam līgumam par MS licenču nomu nepieciešamā noma sastāda 233 993 EUR, tādējādi papildus nepieciešami 108 516 EUR.</t>
  </si>
  <si>
    <t>.</t>
  </si>
  <si>
    <t>Dažādi uzlabojumi, pamatotjoties uz lietotāju ierosinājumiem, valsts pārvaldes iestāžu pieprasījumiem un citu institūciju pieprasījumiem, kā arī darbības nodrošināšana (standartprogrammatūras/lietojumprogrammatūras ietekmes rezultātā), normatīvo aktu izmaiņas - gan attiecībā uz VVIS, gan izstrādāto datu noliktavu. Aprēķins veikts par pamatu ņemot, ka vienas cilvēkdienas izmaksas 480 EUR bez PVN</t>
  </si>
  <si>
    <t>Finansējums kopā:</t>
  </si>
  <si>
    <t>Ar VARAM nesaskaņoto izdevumu posteņu  finansējums kopā*:</t>
  </si>
  <si>
    <t>Plānotās nomas summa infrastruktūras atjaunošanai (ERAF projektos iepirktā infrastruktūra 2011-2015.gads, kopējā summa bez licencēm 1.05 m EUR).</t>
  </si>
  <si>
    <t>* Neapšaubot nepieciešamību arī turpmākajos gados nodrošināt e-veselības sistēmai pietiekošu veiktspējas un drošības kontroli, kamēr VARAM nav saņēmusi e-veselības IKT arhitektūras attīstības (ieskaitot centrālās infrastruktūras) plānu, kas aptver visu esošo un no jauna attīstāmo e-veselības projektu tvērumu un ir integrēts ar Veselības ministrijas centralizācijas projekta ietvaros plānotajiem risinājumiem, VARAM nevar atbalstīt drošības un veiktspējas (tostarp IPS/IDS) risinājuma standartizētās programmatūras licencēšanas un saistīto konsultāciju izmaksu pozīcijas 519 667 EUR apjomā 2019. gadā un turpmākajos gados. (VARAM 2018.gada 7.jūnija vēstule Nr.1-13/5136).</t>
  </si>
  <si>
    <t>EKK 2000 Preces un pakalpojumi</t>
  </si>
  <si>
    <t>EKK 5000 Pamatkapitāla veidošana</t>
  </si>
  <si>
    <t>Ar VARAM saskaņoto izdevumu posteņu  finansējums kopā, t.sk. :</t>
  </si>
  <si>
    <t>Pielikums Nr.3
Informatīvajam ziņojuma projektam “Par nepieciešamajām izmaiņām Veselības ministrijas bāzē 2019., 2020. un 2021.gadam un  finansējuma palielinājumu e-veselības sistēmas darbības nodrošināšanai”</t>
  </si>
  <si>
    <t xml:space="preserve">Veselības ministre </t>
  </si>
  <si>
    <t>Anda Čakša</t>
  </si>
  <si>
    <t xml:space="preserve">Vīza: Valsts sekretārs                                          </t>
  </si>
  <si>
    <t>Aivars Lapiņš</t>
  </si>
  <si>
    <t>Kasparenko 67876147</t>
  </si>
  <si>
    <t>Sandra.Kasparenko@vm.gov.lv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</si>
</sst>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86"/>
      <scheme val="minor"/>
    </font>
    <font>
      <b/>
      <sz val="12"/>
      <color rgb="FFFF0000"/>
      <name val="Calibri"/>
      <family val="2"/>
      <charset val="186"/>
      <scheme val="minor"/>
    </font>
    <font>
      <sz val="11"/>
      <color theme="1"/>
      <name val="Calibri"/>
      <family val="2"/>
      <charset val="186"/>
      <scheme val="minor"/>
    </font>
    <font>
      <sz val="11"/>
      <color theme="1"/>
      <name val="Times New Roman"/>
      <family val="1"/>
      <charset val="186"/>
    </font>
    <font>
      <b/>
      <sz val="11"/>
      <color theme="1"/>
      <name val="Times New Roman"/>
      <family val="1"/>
      <charset val="186"/>
    </font>
    <font>
      <sz val="10"/>
      <color theme="1"/>
      <name val="Times New Roman"/>
      <family val="1"/>
      <charset val="186"/>
    </font>
    <font>
      <b/>
      <sz val="14"/>
      <color theme="1"/>
      <name val="Times New Roman"/>
      <family val="1"/>
      <charset val="186"/>
    </font>
    <font>
      <b/>
      <sz val="11"/>
      <name val="Times New Roman"/>
      <family val="1"/>
      <charset val="186"/>
    </font>
    <font>
      <b/>
      <sz val="12"/>
      <color theme="1"/>
      <name val="Times New Roman"/>
      <family val="1"/>
      <charset val="186"/>
    </font>
    <font>
      <b/>
      <sz val="12"/>
      <name val="Times New Roman"/>
      <family val="1"/>
      <charset val="186"/>
    </font>
    <font>
      <sz val="11"/>
      <name val="Times New Roman"/>
      <family val="1"/>
      <charset val="186"/>
    </font>
    <font>
      <i/>
      <sz val="11"/>
      <name val="Times New Roman"/>
      <family val="1"/>
      <charset val="186"/>
    </font>
    <font>
      <sz val="10"/>
      <name val="Times New Roman"/>
      <family val="1"/>
      <charset val="186"/>
    </font>
    <font>
      <sz val="11"/>
      <color rgb="FF000000"/>
      <name val="Times New Roman"/>
      <family val="1"/>
      <charset val="186"/>
    </font>
    <font>
      <sz val="11"/>
      <color rgb="FFFF0000"/>
      <name val="Times New Roman"/>
      <family val="1"/>
      <charset val="186"/>
    </font>
    <font>
      <b/>
      <sz val="10"/>
      <color theme="1"/>
      <name val="Times New Roman"/>
      <family val="1"/>
      <charset val="186"/>
    </font>
    <font>
      <sz val="12"/>
      <color theme="1"/>
      <name val="Times New Roman"/>
      <family val="1"/>
      <charset val="186"/>
    </font>
    <font>
      <sz val="12"/>
      <name val="Times New Roman"/>
      <family val="1"/>
      <charset val="186"/>
    </font>
    <font>
      <i/>
      <sz val="11"/>
      <color theme="1"/>
      <name val="Times New Roman"/>
      <family val="1"/>
      <charset val="186"/>
    </font>
    <font>
      <b/>
      <u/>
      <sz val="11"/>
      <color theme="1"/>
      <name val="Times New Roman"/>
      <family val="1"/>
      <charset val="186"/>
    </font>
    <font>
      <u/>
      <sz val="11"/>
      <color theme="1"/>
      <name val="Times New Roman"/>
      <family val="1"/>
      <charset val="186"/>
    </font>
    <font>
      <b/>
      <sz val="11"/>
      <color rgb="FFFF0000"/>
      <name val="Times New Roman"/>
      <family val="1"/>
      <charset val="186"/>
    </font>
    <font>
      <u/>
      <sz val="11"/>
      <color theme="10"/>
      <name val="Calibri"/>
      <family val="2"/>
      <charset val="186"/>
      <scheme val="minor"/>
    </font>
    <font>
      <sz val="14"/>
      <color theme="1"/>
      <name val="Times New Roman"/>
      <family val="1"/>
    </font>
    <font>
      <sz val="14"/>
      <color theme="1"/>
      <name val="Times New Roman"/>
      <family val="1"/>
      <charset val="186"/>
    </font>
    <font>
      <b/>
      <sz val="10"/>
      <name val="Arial"/>
      <family val="2"/>
      <charset val="186"/>
    </font>
    <font>
      <sz val="10"/>
      <name val="Arial"/>
      <family val="2"/>
      <charset val="186"/>
    </font>
    <font>
      <sz val="11"/>
      <color indexed="8"/>
      <name val="Times New Roman"/>
      <family val="1"/>
      <charset val="186"/>
    </font>
    <font>
      <sz val="11"/>
      <color theme="1"/>
      <name val="Times New Roman"/>
      <family val="1"/>
    </font>
    <font>
      <sz val="11"/>
      <color indexed="8"/>
      <name val="Times New Roman"/>
      <family val="1"/>
    </font>
    <font>
      <sz val="11"/>
      <name val="Times New Roman"/>
      <family val="1"/>
    </font>
  </fonts>
  <fills count="13">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0000"/>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2" fillId="0" borderId="0" applyNumberFormat="0" applyFill="0" applyBorder="0" applyAlignment="0" applyProtection="0"/>
  </cellStyleXfs>
  <cellXfs count="222">
    <xf numFmtId="0" fontId="0" fillId="0" borderId="0" xfId="0"/>
    <xf numFmtId="0" fontId="3" fillId="0" borderId="2" xfId="0" applyFont="1" applyBorder="1"/>
    <xf numFmtId="3" fontId="3" fillId="0" borderId="2" xfId="0" applyNumberFormat="1" applyFont="1" applyBorder="1" applyAlignment="1">
      <alignment horizontal="center"/>
    </xf>
    <xf numFmtId="49" fontId="3" fillId="0" borderId="0" xfId="0" applyNumberFormat="1" applyFont="1" applyAlignment="1">
      <alignment vertical="top"/>
    </xf>
    <xf numFmtId="0" fontId="3" fillId="0" borderId="0" xfId="0" applyFont="1" applyAlignment="1">
      <alignment vertical="top"/>
    </xf>
    <xf numFmtId="0" fontId="5" fillId="0" borderId="0" xfId="0" applyFont="1" applyAlignment="1">
      <alignment vertical="top"/>
    </xf>
    <xf numFmtId="49" fontId="6" fillId="2" borderId="0" xfId="0" applyNumberFormat="1" applyFont="1" applyFill="1" applyAlignment="1">
      <alignment horizontal="left" vertical="top"/>
    </xf>
    <xf numFmtId="0" fontId="3" fillId="2" borderId="0" xfId="0" applyFont="1" applyFill="1" applyAlignment="1">
      <alignment vertical="top"/>
    </xf>
    <xf numFmtId="0" fontId="5" fillId="2" borderId="0" xfId="0" applyFont="1" applyFill="1" applyAlignment="1">
      <alignment vertical="top"/>
    </xf>
    <xf numFmtId="0" fontId="7" fillId="4" borderId="2" xfId="0" applyFont="1" applyFill="1" applyBorder="1" applyAlignment="1">
      <alignment horizontal="center" vertical="top" wrapText="1"/>
    </xf>
    <xf numFmtId="0" fontId="7" fillId="5" borderId="2" xfId="0" applyFont="1" applyFill="1" applyBorder="1" applyAlignment="1">
      <alignment horizontal="center" vertical="top" wrapText="1"/>
    </xf>
    <xf numFmtId="0" fontId="8" fillId="0" borderId="0" xfId="0" applyFont="1" applyFill="1" applyAlignment="1">
      <alignment vertical="top"/>
    </xf>
    <xf numFmtId="0" fontId="9" fillId="9" borderId="2" xfId="0" applyFont="1" applyFill="1" applyBorder="1" applyAlignment="1">
      <alignment horizontal="left" vertical="top" wrapText="1"/>
    </xf>
    <xf numFmtId="0" fontId="9" fillId="9" borderId="2" xfId="0" applyFont="1" applyFill="1" applyBorder="1" applyAlignment="1">
      <alignment vertical="top" wrapText="1"/>
    </xf>
    <xf numFmtId="3" fontId="9" fillId="9" borderId="2" xfId="0" applyNumberFormat="1" applyFont="1" applyFill="1" applyBorder="1" applyAlignment="1">
      <alignment vertical="top" wrapText="1"/>
    </xf>
    <xf numFmtId="3" fontId="9" fillId="9" borderId="2" xfId="0" applyNumberFormat="1" applyFont="1" applyFill="1" applyBorder="1" applyAlignment="1">
      <alignment horizontal="center" vertical="top" wrapText="1"/>
    </xf>
    <xf numFmtId="3" fontId="8" fillId="9" borderId="2" xfId="0" applyNumberFormat="1" applyFont="1" applyFill="1" applyBorder="1" applyAlignment="1">
      <alignment horizontal="center" vertical="top" wrapText="1"/>
    </xf>
    <xf numFmtId="0" fontId="8" fillId="9"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7" fillId="8" borderId="2" xfId="0" applyFont="1" applyFill="1" applyBorder="1" applyAlignment="1">
      <alignment vertical="top" wrapText="1"/>
    </xf>
    <xf numFmtId="3" fontId="7" fillId="8" borderId="2" xfId="0" applyNumberFormat="1" applyFont="1" applyFill="1" applyBorder="1" applyAlignment="1">
      <alignment vertical="top" wrapText="1"/>
    </xf>
    <xf numFmtId="3" fontId="7" fillId="8" borderId="2" xfId="0" applyNumberFormat="1" applyFont="1" applyFill="1" applyBorder="1" applyAlignment="1">
      <alignment horizontal="center" vertical="top" wrapText="1"/>
    </xf>
    <xf numFmtId="3" fontId="4" fillId="8" borderId="2" xfId="0" applyNumberFormat="1" applyFont="1" applyFill="1" applyBorder="1" applyAlignment="1">
      <alignment horizontal="center" vertical="top" wrapText="1"/>
    </xf>
    <xf numFmtId="0" fontId="3" fillId="8" borderId="0" xfId="0" applyFont="1" applyFill="1" applyAlignment="1">
      <alignment vertical="top"/>
    </xf>
    <xf numFmtId="0" fontId="3" fillId="8" borderId="6" xfId="0" applyFont="1" applyFill="1" applyBorder="1" applyAlignment="1">
      <alignment vertical="top"/>
    </xf>
    <xf numFmtId="0" fontId="10" fillId="10" borderId="2" xfId="0" applyFont="1" applyFill="1" applyBorder="1" applyAlignment="1">
      <alignment horizontal="left" vertical="top" wrapText="1"/>
    </xf>
    <xf numFmtId="0" fontId="10" fillId="10" borderId="2" xfId="0" applyFont="1" applyFill="1" applyBorder="1" applyAlignment="1">
      <alignment vertical="top" wrapText="1"/>
    </xf>
    <xf numFmtId="3" fontId="3" fillId="10" borderId="2" xfId="0" applyNumberFormat="1" applyFont="1" applyFill="1" applyBorder="1" applyAlignment="1">
      <alignment vertical="top" wrapText="1"/>
    </xf>
    <xf numFmtId="3" fontId="3" fillId="10" borderId="2" xfId="0" applyNumberFormat="1" applyFont="1" applyFill="1" applyBorder="1" applyAlignment="1">
      <alignment horizontal="center" vertical="top" wrapText="1"/>
    </xf>
    <xf numFmtId="0" fontId="5" fillId="10" borderId="2" xfId="0" applyFont="1" applyFill="1" applyBorder="1" applyAlignment="1">
      <alignment horizontal="left" vertical="top" wrapText="1"/>
    </xf>
    <xf numFmtId="0" fontId="10" fillId="3" borderId="4" xfId="0" applyFont="1" applyFill="1" applyBorder="1" applyAlignment="1">
      <alignment horizontal="center" vertical="top" wrapText="1"/>
    </xf>
    <xf numFmtId="0" fontId="3" fillId="3" borderId="2" xfId="0" applyFont="1" applyFill="1" applyBorder="1" applyAlignment="1">
      <alignment vertical="top" wrapText="1"/>
    </xf>
    <xf numFmtId="3" fontId="3" fillId="3" borderId="2" xfId="0" applyNumberFormat="1" applyFont="1" applyFill="1" applyBorder="1" applyAlignment="1">
      <alignment vertical="top" wrapText="1"/>
    </xf>
    <xf numFmtId="3" fontId="3" fillId="3" borderId="2" xfId="0" applyNumberFormat="1" applyFont="1" applyFill="1" applyBorder="1" applyAlignment="1">
      <alignment horizontal="center" vertical="top" wrapText="1"/>
    </xf>
    <xf numFmtId="0" fontId="5" fillId="3" borderId="2" xfId="0" applyFont="1" applyFill="1" applyBorder="1" applyAlignment="1">
      <alignment horizontal="left" vertical="top" wrapText="1"/>
    </xf>
    <xf numFmtId="0" fontId="10" fillId="0" borderId="0" xfId="0" applyFont="1" applyAlignment="1">
      <alignment vertical="top"/>
    </xf>
    <xf numFmtId="0" fontId="10" fillId="3" borderId="7" xfId="0" quotePrefix="1" applyFont="1" applyFill="1" applyBorder="1" applyAlignment="1">
      <alignment horizontal="right" vertical="top" wrapText="1"/>
    </xf>
    <xf numFmtId="0" fontId="11" fillId="7" borderId="2" xfId="0" applyFont="1" applyFill="1" applyBorder="1" applyAlignment="1">
      <alignment horizontal="right" vertical="top" wrapText="1"/>
    </xf>
    <xf numFmtId="0" fontId="3" fillId="0" borderId="2" xfId="0" applyFont="1" applyFill="1" applyBorder="1" applyAlignment="1">
      <alignment horizontal="right" vertical="top" wrapText="1"/>
    </xf>
    <xf numFmtId="3" fontId="3" fillId="0" borderId="2"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0" xfId="0" applyFont="1" applyFill="1" applyAlignment="1">
      <alignment horizontal="left" vertical="top" wrapText="1"/>
    </xf>
    <xf numFmtId="0" fontId="11" fillId="7" borderId="2" xfId="0" applyFont="1" applyFill="1" applyBorder="1" applyAlignment="1">
      <alignment vertical="top" wrapText="1"/>
    </xf>
    <xf numFmtId="3" fontId="11" fillId="7" borderId="2" xfId="0" applyNumberFormat="1" applyFont="1" applyFill="1" applyBorder="1" applyAlignment="1">
      <alignment horizontal="center" vertical="top" wrapText="1"/>
    </xf>
    <xf numFmtId="0" fontId="12" fillId="7" borderId="2" xfId="0" applyFont="1" applyFill="1" applyBorder="1" applyAlignment="1">
      <alignment horizontal="left" vertical="top" wrapText="1"/>
    </xf>
    <xf numFmtId="3" fontId="4" fillId="10" borderId="2" xfId="0" applyNumberFormat="1" applyFont="1" applyFill="1" applyBorder="1" applyAlignment="1">
      <alignment horizontal="center" vertical="top" wrapText="1"/>
    </xf>
    <xf numFmtId="0" fontId="10" fillId="3" borderId="2" xfId="0" applyFont="1" applyFill="1" applyBorder="1" applyAlignment="1">
      <alignment vertical="top" wrapText="1"/>
    </xf>
    <xf numFmtId="3" fontId="10" fillId="3" borderId="2" xfId="0" applyNumberFormat="1" applyFont="1" applyFill="1" applyBorder="1" applyAlignment="1">
      <alignment vertical="top" wrapText="1"/>
    </xf>
    <xf numFmtId="3" fontId="10" fillId="3" borderId="2" xfId="0" applyNumberFormat="1" applyFont="1" applyFill="1" applyBorder="1" applyAlignment="1">
      <alignment horizontal="center" vertical="top" wrapText="1"/>
    </xf>
    <xf numFmtId="0" fontId="10" fillId="0" borderId="2" xfId="0" applyFont="1" applyFill="1" applyBorder="1" applyAlignment="1">
      <alignment vertical="top" wrapText="1"/>
    </xf>
    <xf numFmtId="0" fontId="10" fillId="0" borderId="2" xfId="0" applyFont="1" applyFill="1" applyBorder="1" applyAlignment="1">
      <alignment horizontal="right" vertical="top" wrapText="1"/>
    </xf>
    <xf numFmtId="3" fontId="10" fillId="7" borderId="2" xfId="0" applyNumberFormat="1" applyFont="1" applyFill="1" applyBorder="1" applyAlignment="1">
      <alignment horizontal="center" vertical="top" wrapText="1"/>
    </xf>
    <xf numFmtId="3" fontId="10"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10" fillId="3" borderId="8" xfId="0" quotePrefix="1" applyFont="1" applyFill="1" applyBorder="1" applyAlignment="1">
      <alignment horizontal="right" vertical="top" wrapText="1"/>
    </xf>
    <xf numFmtId="0" fontId="10" fillId="7" borderId="2" xfId="0" applyFont="1" applyFill="1" applyBorder="1" applyAlignment="1">
      <alignment horizontal="left" vertical="top" wrapText="1"/>
    </xf>
    <xf numFmtId="3" fontId="10" fillId="11" borderId="2" xfId="0" applyNumberFormat="1" applyFont="1" applyFill="1" applyBorder="1" applyAlignment="1">
      <alignment horizontal="center" vertical="top" wrapText="1"/>
    </xf>
    <xf numFmtId="3" fontId="10" fillId="12" borderId="2" xfId="0" applyNumberFormat="1" applyFont="1" applyFill="1" applyBorder="1" applyAlignment="1">
      <alignment horizontal="center" vertical="top" wrapText="1"/>
    </xf>
    <xf numFmtId="0" fontId="10" fillId="3" borderId="8" xfId="0" quotePrefix="1" applyFont="1" applyFill="1" applyBorder="1" applyAlignment="1">
      <alignment vertical="top" wrapText="1"/>
    </xf>
    <xf numFmtId="0" fontId="3" fillId="0" borderId="2" xfId="0" applyFont="1" applyBorder="1" applyAlignment="1">
      <alignment vertical="top"/>
    </xf>
    <xf numFmtId="0" fontId="13" fillId="0" borderId="2" xfId="0" applyFont="1" applyBorder="1" applyAlignment="1">
      <alignment vertical="center" wrapText="1"/>
    </xf>
    <xf numFmtId="0" fontId="3" fillId="7" borderId="2" xfId="0" applyFont="1" applyFill="1" applyBorder="1" applyAlignment="1">
      <alignment horizontal="left" vertical="top" wrapText="1"/>
    </xf>
    <xf numFmtId="0" fontId="10" fillId="3" borderId="7" xfId="0" quotePrefix="1" applyFont="1" applyFill="1" applyBorder="1" applyAlignment="1">
      <alignment vertical="top" wrapText="1"/>
    </xf>
    <xf numFmtId="0" fontId="13" fillId="0" borderId="2" xfId="0" applyFont="1" applyBorder="1" applyAlignment="1">
      <alignment vertical="center"/>
    </xf>
    <xf numFmtId="0" fontId="10" fillId="10" borderId="4" xfId="0" applyFont="1" applyFill="1" applyBorder="1" applyAlignment="1">
      <alignment vertical="top" wrapText="1"/>
    </xf>
    <xf numFmtId="0" fontId="3" fillId="10" borderId="2" xfId="0" applyFont="1" applyFill="1" applyBorder="1" applyAlignment="1">
      <alignment vertical="top" wrapText="1"/>
    </xf>
    <xf numFmtId="3" fontId="7" fillId="10" borderId="2" xfId="0" applyNumberFormat="1" applyFont="1" applyFill="1" applyBorder="1" applyAlignment="1">
      <alignment horizontal="center" vertical="top" wrapText="1"/>
    </xf>
    <xf numFmtId="3" fontId="10" fillId="10" borderId="2" xfId="0" applyNumberFormat="1" applyFont="1" applyFill="1" applyBorder="1" applyAlignment="1">
      <alignment horizontal="center" vertical="top" wrapText="1"/>
    </xf>
    <xf numFmtId="0" fontId="10" fillId="10" borderId="7" xfId="0" quotePrefix="1" applyFont="1" applyFill="1" applyBorder="1" applyAlignment="1">
      <alignment horizontal="right" vertical="top" wrapText="1"/>
    </xf>
    <xf numFmtId="0" fontId="4" fillId="0" borderId="0" xfId="0" applyFont="1" applyAlignment="1">
      <alignment vertical="top"/>
    </xf>
    <xf numFmtId="0" fontId="7" fillId="8" borderId="4" xfId="0" applyFont="1" applyFill="1" applyBorder="1" applyAlignment="1">
      <alignment horizontal="left" vertical="top" wrapText="1"/>
    </xf>
    <xf numFmtId="0" fontId="4" fillId="8" borderId="2" xfId="0" applyFont="1" applyFill="1" applyBorder="1" applyAlignment="1">
      <alignment horizontal="right" vertical="top" wrapText="1"/>
    </xf>
    <xf numFmtId="0" fontId="7" fillId="8" borderId="2" xfId="0" applyFont="1" applyFill="1" applyBorder="1" applyAlignment="1">
      <alignment horizontal="right" vertical="top" wrapText="1"/>
    </xf>
    <xf numFmtId="0" fontId="4" fillId="8" borderId="2" xfId="0" applyFont="1" applyFill="1" applyBorder="1" applyAlignment="1">
      <alignment horizontal="left" vertical="top" wrapText="1"/>
    </xf>
    <xf numFmtId="0" fontId="10" fillId="8" borderId="7" xfId="0" applyFont="1" applyFill="1" applyBorder="1" applyAlignment="1">
      <alignment horizontal="left" vertical="top" wrapText="1"/>
    </xf>
    <xf numFmtId="0" fontId="14" fillId="0" borderId="2" xfId="0" applyFont="1" applyFill="1" applyBorder="1" applyAlignment="1">
      <alignment vertical="top" wrapText="1"/>
    </xf>
    <xf numFmtId="0" fontId="8" fillId="0" borderId="0" xfId="0" applyFont="1" applyAlignment="1">
      <alignment vertical="top"/>
    </xf>
    <xf numFmtId="3" fontId="8" fillId="9" borderId="2" xfId="0" applyNumberFormat="1" applyFont="1" applyFill="1" applyBorder="1" applyAlignment="1">
      <alignment vertical="top" wrapText="1"/>
    </xf>
    <xf numFmtId="0" fontId="15" fillId="9" borderId="2" xfId="0" applyFont="1" applyFill="1" applyBorder="1" applyAlignment="1">
      <alignment horizontal="left" vertical="top" wrapText="1"/>
    </xf>
    <xf numFmtId="0" fontId="4" fillId="8" borderId="2" xfId="0" applyFont="1" applyFill="1" applyBorder="1" applyAlignment="1">
      <alignment vertical="top" wrapText="1"/>
    </xf>
    <xf numFmtId="3" fontId="3" fillId="8" borderId="2" xfId="0" applyNumberFormat="1" applyFont="1" applyFill="1" applyBorder="1" applyAlignment="1">
      <alignment vertical="top" wrapText="1"/>
    </xf>
    <xf numFmtId="3" fontId="3" fillId="8" borderId="2" xfId="0" applyNumberFormat="1" applyFont="1" applyFill="1" applyBorder="1" applyAlignment="1">
      <alignment horizontal="center" vertical="top" wrapText="1"/>
    </xf>
    <xf numFmtId="0" fontId="5" fillId="8"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0" borderId="2" xfId="0" applyFont="1" applyFill="1" applyBorder="1" applyAlignment="1">
      <alignment horizontal="left" vertical="top" wrapText="1"/>
    </xf>
    <xf numFmtId="3" fontId="3" fillId="11" borderId="2" xfId="0" applyNumberFormat="1" applyFont="1" applyFill="1" applyBorder="1" applyAlignment="1">
      <alignment horizontal="center" vertical="top" wrapText="1"/>
    </xf>
    <xf numFmtId="0" fontId="7" fillId="8" borderId="8" xfId="0" applyFont="1" applyFill="1" applyBorder="1" applyAlignment="1">
      <alignment horizontal="left" vertical="top" wrapText="1"/>
    </xf>
    <xf numFmtId="0" fontId="10" fillId="8" borderId="2" xfId="0" applyFont="1" applyFill="1" applyBorder="1" applyAlignment="1">
      <alignment vertical="top" wrapText="1"/>
    </xf>
    <xf numFmtId="0" fontId="10" fillId="8" borderId="2" xfId="0" applyFont="1" applyFill="1" applyBorder="1" applyAlignment="1">
      <alignment horizontal="right" vertical="top" wrapText="1"/>
    </xf>
    <xf numFmtId="0" fontId="12" fillId="8" borderId="4" xfId="0" applyFont="1" applyFill="1" applyBorder="1" applyAlignment="1">
      <alignment vertical="top" wrapText="1"/>
    </xf>
    <xf numFmtId="0" fontId="12" fillId="8" borderId="2" xfId="0" applyFont="1" applyFill="1" applyBorder="1" applyAlignment="1">
      <alignment horizontal="left" vertical="top" wrapText="1"/>
    </xf>
    <xf numFmtId="0" fontId="10" fillId="8" borderId="8" xfId="0" applyFont="1" applyFill="1" applyBorder="1" applyAlignment="1">
      <alignment horizontal="left" vertical="top" wrapText="1"/>
    </xf>
    <xf numFmtId="0" fontId="10" fillId="7" borderId="2" xfId="0" applyFont="1" applyFill="1" applyBorder="1" applyAlignment="1">
      <alignment horizontal="right" vertical="top" wrapText="1"/>
    </xf>
    <xf numFmtId="3" fontId="10" fillId="8" borderId="2" xfId="0" applyNumberFormat="1" applyFont="1" applyFill="1" applyBorder="1" applyAlignment="1">
      <alignment horizontal="center" vertical="top" wrapText="1"/>
    </xf>
    <xf numFmtId="0" fontId="10" fillId="8" borderId="7" xfId="0" quotePrefix="1" applyFont="1" applyFill="1" applyBorder="1" applyAlignment="1">
      <alignment horizontal="right" vertical="top" wrapText="1"/>
    </xf>
    <xf numFmtId="0" fontId="10" fillId="0" borderId="2" xfId="0" applyFont="1" applyBorder="1" applyAlignment="1">
      <alignment vertical="top" wrapText="1"/>
    </xf>
    <xf numFmtId="3" fontId="10" fillId="0" borderId="2" xfId="0" applyNumberFormat="1" applyFont="1" applyBorder="1" applyAlignment="1">
      <alignment horizontal="center" vertical="top" wrapText="1"/>
    </xf>
    <xf numFmtId="0" fontId="12" fillId="0" borderId="4" xfId="0" applyFont="1" applyBorder="1" applyAlignment="1">
      <alignment vertical="top" wrapText="1"/>
    </xf>
    <xf numFmtId="0" fontId="12" fillId="0" borderId="2" xfId="0" applyFont="1" applyBorder="1" applyAlignment="1">
      <alignment horizontal="left" vertical="top" wrapText="1"/>
    </xf>
    <xf numFmtId="0" fontId="3" fillId="0" borderId="0" xfId="0" applyFont="1"/>
    <xf numFmtId="3" fontId="4" fillId="8" borderId="2" xfId="0" applyNumberFormat="1" applyFont="1" applyFill="1" applyBorder="1" applyAlignment="1">
      <alignment vertical="top" wrapText="1"/>
    </xf>
    <xf numFmtId="0" fontId="10" fillId="10" borderId="7" xfId="0" applyFont="1" applyFill="1" applyBorder="1" applyAlignment="1">
      <alignment vertical="top" wrapText="1"/>
    </xf>
    <xf numFmtId="0" fontId="10" fillId="7" borderId="2" xfId="0" applyFont="1" applyFill="1" applyBorder="1" applyAlignment="1">
      <alignment vertical="top" wrapText="1"/>
    </xf>
    <xf numFmtId="0" fontId="3" fillId="0" borderId="0" xfId="0" applyFont="1" applyFill="1" applyAlignment="1">
      <alignment vertical="top"/>
    </xf>
    <xf numFmtId="3" fontId="3"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left" vertical="top" wrapText="1"/>
    </xf>
    <xf numFmtId="0" fontId="10" fillId="10" borderId="4" xfId="0" applyFont="1" applyFill="1" applyBorder="1" applyAlignment="1">
      <alignment horizontal="left" vertical="top" wrapText="1"/>
    </xf>
    <xf numFmtId="3" fontId="3" fillId="0" borderId="2" xfId="0" applyNumberFormat="1" applyFont="1" applyFill="1" applyBorder="1" applyAlignment="1">
      <alignment vertical="top" wrapText="1"/>
    </xf>
    <xf numFmtId="0" fontId="5" fillId="0" borderId="2" xfId="0" applyFont="1" applyFill="1" applyBorder="1" applyAlignment="1">
      <alignment horizontal="left" vertical="top" wrapText="1"/>
    </xf>
    <xf numFmtId="0" fontId="14" fillId="0" borderId="2" xfId="0" applyFont="1" applyFill="1" applyBorder="1" applyAlignment="1">
      <alignment horizontal="right" vertical="top" wrapText="1"/>
    </xf>
    <xf numFmtId="0" fontId="14" fillId="7" borderId="2" xfId="0" applyFont="1" applyFill="1" applyBorder="1" applyAlignment="1">
      <alignment horizontal="right" vertical="top" wrapText="1"/>
    </xf>
    <xf numFmtId="3" fontId="14" fillId="7" borderId="2" xfId="0" applyNumberFormat="1" applyFont="1" applyFill="1" applyBorder="1" applyAlignment="1">
      <alignment horizontal="center" vertical="top" wrapText="1"/>
    </xf>
    <xf numFmtId="3" fontId="3" fillId="7" borderId="2" xfId="0" applyNumberFormat="1" applyFont="1" applyFill="1" applyBorder="1" applyAlignment="1">
      <alignment horizontal="center" vertical="top" wrapText="1"/>
    </xf>
    <xf numFmtId="0" fontId="10" fillId="0" borderId="2" xfId="0" applyNumberFormat="1" applyFont="1" applyFill="1" applyBorder="1" applyAlignment="1">
      <alignment horizontal="left" vertical="top" wrapText="1"/>
    </xf>
    <xf numFmtId="0" fontId="3" fillId="7" borderId="2" xfId="0" applyFont="1" applyFill="1" applyBorder="1" applyAlignment="1">
      <alignment horizontal="right" vertical="top" wrapText="1"/>
    </xf>
    <xf numFmtId="3" fontId="10" fillId="10" borderId="2" xfId="0" applyNumberFormat="1" applyFont="1" applyFill="1" applyBorder="1" applyAlignment="1">
      <alignment horizontal="right" vertical="top" wrapText="1"/>
    </xf>
    <xf numFmtId="0" fontId="12" fillId="10" borderId="2" xfId="0" applyFont="1" applyFill="1" applyBorder="1" applyAlignment="1">
      <alignment horizontal="left" vertical="top" wrapText="1"/>
    </xf>
    <xf numFmtId="0" fontId="3" fillId="0" borderId="0" xfId="0" applyFont="1" applyAlignment="1">
      <alignment vertical="top" wrapText="1"/>
    </xf>
    <xf numFmtId="0" fontId="10" fillId="10" borderId="7" xfId="0" quotePrefix="1" applyFont="1" applyFill="1" applyBorder="1" applyAlignment="1">
      <alignment horizontal="left" vertical="top" wrapText="1"/>
    </xf>
    <xf numFmtId="0" fontId="10" fillId="10" borderId="7" xfId="0" applyFont="1" applyFill="1" applyBorder="1" applyAlignment="1">
      <alignment horizontal="left" vertical="top" wrapText="1"/>
    </xf>
    <xf numFmtId="4" fontId="10" fillId="0" borderId="2" xfId="0" applyNumberFormat="1" applyFont="1" applyBorder="1" applyAlignment="1">
      <alignment horizontal="right" vertical="top" wrapText="1"/>
    </xf>
    <xf numFmtId="3" fontId="10" fillId="0" borderId="2" xfId="0" applyNumberFormat="1" applyFont="1" applyFill="1" applyBorder="1" applyAlignment="1">
      <alignment horizontal="right" vertical="top" wrapText="1"/>
    </xf>
    <xf numFmtId="0" fontId="10" fillId="10" borderId="8" xfId="0" applyFont="1" applyFill="1" applyBorder="1" applyAlignment="1">
      <alignment horizontal="left" vertical="top" wrapText="1"/>
    </xf>
    <xf numFmtId="14" fontId="10" fillId="10" borderId="4" xfId="0" applyNumberFormat="1" applyFont="1" applyFill="1" applyBorder="1" applyAlignment="1">
      <alignment horizontal="left" vertical="top" wrapText="1"/>
    </xf>
    <xf numFmtId="14" fontId="10" fillId="10" borderId="7" xfId="0" applyNumberFormat="1" applyFont="1" applyFill="1" applyBorder="1" applyAlignment="1">
      <alignment horizontal="left" vertical="top" wrapText="1"/>
    </xf>
    <xf numFmtId="3" fontId="8" fillId="9" borderId="2" xfId="0" applyNumberFormat="1" applyFont="1" applyFill="1" applyBorder="1" applyAlignment="1">
      <alignment horizontal="left" vertical="top" wrapText="1"/>
    </xf>
    <xf numFmtId="0" fontId="7" fillId="10" borderId="4" xfId="0" applyFont="1" applyFill="1" applyBorder="1" applyAlignment="1">
      <alignment vertical="top" wrapText="1"/>
    </xf>
    <xf numFmtId="0" fontId="4" fillId="10" borderId="2" xfId="0" applyFont="1" applyFill="1" applyBorder="1" applyAlignment="1">
      <alignment vertical="top" wrapText="1"/>
    </xf>
    <xf numFmtId="0" fontId="3" fillId="0" borderId="2" xfId="0" applyFont="1" applyBorder="1" applyAlignment="1">
      <alignment vertical="top" wrapText="1"/>
    </xf>
    <xf numFmtId="0" fontId="7" fillId="10" borderId="2" xfId="0" applyFont="1" applyFill="1" applyBorder="1" applyAlignment="1">
      <alignment vertical="top" wrapText="1"/>
    </xf>
    <xf numFmtId="0" fontId="8" fillId="9" borderId="2" xfId="0" applyFont="1" applyFill="1" applyBorder="1" applyAlignment="1">
      <alignment vertical="top" wrapText="1"/>
    </xf>
    <xf numFmtId="0" fontId="7" fillId="10" borderId="4" xfId="0" applyFont="1" applyFill="1" applyBorder="1" applyAlignment="1">
      <alignment horizontal="left" vertical="top" wrapText="1"/>
    </xf>
    <xf numFmtId="0" fontId="10" fillId="10" borderId="7" xfId="0" applyFont="1" applyFill="1" applyBorder="1" applyAlignment="1">
      <alignment horizontal="right" vertical="top" wrapText="1"/>
    </xf>
    <xf numFmtId="0" fontId="7" fillId="10" borderId="2" xfId="0" applyFont="1" applyFill="1" applyBorder="1" applyAlignment="1">
      <alignment horizontal="left" vertical="top" wrapText="1"/>
    </xf>
    <xf numFmtId="0" fontId="3" fillId="10" borderId="2" xfId="0" applyFont="1" applyFill="1" applyBorder="1" applyAlignment="1">
      <alignment horizontal="left" vertical="top" wrapText="1"/>
    </xf>
    <xf numFmtId="2" fontId="3" fillId="7" borderId="2" xfId="0" applyNumberFormat="1" applyFont="1" applyFill="1" applyBorder="1" applyAlignment="1">
      <alignment horizontal="right" vertical="top" wrapText="1"/>
    </xf>
    <xf numFmtId="0" fontId="7" fillId="10" borderId="7" xfId="0" applyFont="1" applyFill="1" applyBorder="1" applyAlignment="1">
      <alignment horizontal="right" vertical="top" wrapText="1"/>
    </xf>
    <xf numFmtId="3" fontId="3" fillId="0" borderId="2" xfId="0" applyNumberFormat="1" applyFont="1" applyBorder="1" applyAlignment="1">
      <alignment horizontal="right" vertical="top" wrapText="1"/>
    </xf>
    <xf numFmtId="3" fontId="3" fillId="0" borderId="2" xfId="0" applyNumberFormat="1" applyFont="1" applyBorder="1" applyAlignment="1">
      <alignment horizontal="center" vertical="top" wrapText="1"/>
    </xf>
    <xf numFmtId="0" fontId="3" fillId="8" borderId="2" xfId="0" applyFont="1" applyFill="1" applyBorder="1" applyAlignment="1">
      <alignment horizontal="left" vertical="top" wrapText="1"/>
    </xf>
    <xf numFmtId="2" fontId="3" fillId="7" borderId="4" xfId="0" applyNumberFormat="1" applyFont="1" applyFill="1" applyBorder="1" applyAlignment="1">
      <alignment horizontal="right" vertical="top" wrapText="1"/>
    </xf>
    <xf numFmtId="0" fontId="3" fillId="7" borderId="4" xfId="0" applyFont="1" applyFill="1" applyBorder="1" applyAlignment="1">
      <alignment horizontal="right" vertical="top" wrapText="1"/>
    </xf>
    <xf numFmtId="3" fontId="3" fillId="0" borderId="4" xfId="0" applyNumberFormat="1" applyFont="1" applyFill="1" applyBorder="1" applyAlignment="1">
      <alignment horizontal="center" vertical="top" wrapText="1"/>
    </xf>
    <xf numFmtId="0" fontId="9" fillId="9" borderId="4" xfId="0" applyFont="1" applyFill="1" applyBorder="1" applyAlignment="1">
      <alignment horizontal="left" vertical="top" wrapText="1"/>
    </xf>
    <xf numFmtId="0" fontId="9" fillId="9" borderId="6" xfId="0" applyFont="1" applyFill="1" applyBorder="1" applyAlignment="1">
      <alignment vertical="top" wrapText="1"/>
    </xf>
    <xf numFmtId="3" fontId="3" fillId="12" borderId="2" xfId="0" applyNumberFormat="1" applyFont="1" applyFill="1" applyBorder="1" applyAlignment="1">
      <alignment horizontal="center" vertical="top" wrapText="1"/>
    </xf>
    <xf numFmtId="0" fontId="3" fillId="0" borderId="0" xfId="0" applyFont="1" applyBorder="1" applyAlignment="1">
      <alignmen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center" vertical="top" wrapText="1"/>
    </xf>
    <xf numFmtId="3" fontId="3" fillId="0" borderId="0" xfId="0" applyNumberFormat="1" applyFont="1" applyBorder="1" applyAlignment="1">
      <alignment horizontal="center" vertical="top"/>
    </xf>
    <xf numFmtId="0" fontId="5" fillId="0" borderId="0" xfId="0" applyFont="1" applyBorder="1" applyAlignment="1">
      <alignment vertical="top"/>
    </xf>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3" fontId="3" fillId="12" borderId="2"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0" fontId="16" fillId="0" borderId="0" xfId="0"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xf>
    <xf numFmtId="0" fontId="17" fillId="0" borderId="0" xfId="0" applyFont="1" applyAlignment="1">
      <alignment vertical="top"/>
    </xf>
    <xf numFmtId="49" fontId="16" fillId="0" borderId="0" xfId="0" applyNumberFormat="1" applyFont="1" applyAlignment="1">
      <alignment horizontal="right" vertical="top"/>
    </xf>
    <xf numFmtId="0" fontId="16" fillId="0" borderId="0" xfId="0" applyFont="1"/>
    <xf numFmtId="0" fontId="16" fillId="0" borderId="0" xfId="0" applyFont="1" applyFill="1" applyAlignment="1">
      <alignment vertical="top"/>
    </xf>
    <xf numFmtId="0" fontId="5" fillId="3"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18" fillId="0" borderId="2" xfId="0" applyFont="1" applyBorder="1" applyAlignment="1">
      <alignment horizontal="center" vertical="center"/>
    </xf>
    <xf numFmtId="3" fontId="18" fillId="11" borderId="2" xfId="0" applyNumberFormat="1" applyFont="1" applyFill="1" applyBorder="1" applyAlignment="1">
      <alignment horizontal="center" vertical="center"/>
    </xf>
    <xf numFmtId="3" fontId="3" fillId="0" borderId="0" xfId="0" applyNumberFormat="1" applyFont="1" applyAlignment="1">
      <alignment vertical="top"/>
    </xf>
    <xf numFmtId="0" fontId="4" fillId="0" borderId="3" xfId="0"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0" fontId="15" fillId="0" borderId="0" xfId="0" applyFont="1" applyBorder="1" applyAlignment="1">
      <alignment horizontal="right" vertical="center"/>
    </xf>
    <xf numFmtId="3" fontId="4"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3" fontId="20" fillId="11" borderId="2" xfId="0" applyNumberFormat="1" applyFont="1" applyFill="1" applyBorder="1" applyAlignment="1">
      <alignment horizontal="center" vertical="center"/>
    </xf>
    <xf numFmtId="0" fontId="21" fillId="8" borderId="2" xfId="0" applyFont="1" applyFill="1" applyBorder="1" applyAlignment="1">
      <alignment vertical="top" wrapText="1"/>
    </xf>
    <xf numFmtId="0" fontId="21" fillId="10" borderId="2" xfId="0" applyFont="1" applyFill="1" applyBorder="1" applyAlignment="1">
      <alignment vertical="top" wrapText="1"/>
    </xf>
    <xf numFmtId="0" fontId="23" fillId="0" borderId="0" xfId="0" applyFont="1"/>
    <xf numFmtId="0" fontId="24" fillId="0" borderId="0" xfId="0" applyFont="1" applyAlignment="1">
      <alignment vertical="center"/>
    </xf>
    <xf numFmtId="0" fontId="0" fillId="0" borderId="0" xfId="0" applyAlignment="1"/>
    <xf numFmtId="3" fontId="25" fillId="0" borderId="0" xfId="0" applyNumberFormat="1" applyFont="1" applyFill="1" applyAlignment="1">
      <alignment wrapText="1"/>
    </xf>
    <xf numFmtId="3" fontId="26" fillId="0" borderId="0" xfId="0" applyNumberFormat="1" applyFont="1" applyFill="1" applyAlignment="1">
      <alignment wrapText="1"/>
    </xf>
    <xf numFmtId="0" fontId="10" fillId="0" borderId="0" xfId="0" applyFont="1"/>
    <xf numFmtId="0" fontId="27" fillId="0" borderId="0" xfId="0" applyFont="1"/>
    <xf numFmtId="0" fontId="3" fillId="0" borderId="0" xfId="0" applyFont="1" applyAlignment="1">
      <alignment horizontal="justify" vertical="center"/>
    </xf>
    <xf numFmtId="0" fontId="28" fillId="0" borderId="0" xfId="0" applyFont="1" applyAlignment="1">
      <alignment horizontal="justify" vertical="center"/>
    </xf>
    <xf numFmtId="0" fontId="28" fillId="0" borderId="0" xfId="0" applyFont="1"/>
    <xf numFmtId="0" fontId="29" fillId="0" borderId="0" xfId="0" applyFont="1"/>
    <xf numFmtId="0" fontId="22" fillId="0" borderId="0" xfId="2"/>
    <xf numFmtId="0" fontId="30" fillId="0" borderId="0" xfId="0" applyFont="1"/>
    <xf numFmtId="0" fontId="3" fillId="0" borderId="0" xfId="0" applyFont="1" applyAlignment="1">
      <alignment horizontal="right" vertical="top" wrapText="1"/>
    </xf>
    <xf numFmtId="0" fontId="30" fillId="0" borderId="0" xfId="0" applyFont="1" applyAlignment="1">
      <alignment horizontal="left" vertical="center"/>
    </xf>
    <xf numFmtId="49" fontId="4" fillId="0" borderId="2" xfId="0" applyNumberFormat="1" applyFont="1" applyBorder="1" applyAlignment="1">
      <alignment horizontal="right" vertical="center"/>
    </xf>
    <xf numFmtId="0" fontId="19" fillId="0" borderId="1" xfId="0" applyFont="1" applyFill="1" applyBorder="1" applyAlignment="1">
      <alignment horizontal="right" vertical="center" wrapText="1"/>
    </xf>
    <xf numFmtId="0" fontId="19" fillId="0" borderId="6" xfId="0" applyFont="1" applyFill="1" applyBorder="1" applyAlignment="1">
      <alignment horizontal="right" vertical="center" wrapText="1"/>
    </xf>
    <xf numFmtId="0" fontId="3" fillId="0" borderId="1" xfId="0" applyFont="1" applyFill="1" applyBorder="1" applyAlignment="1">
      <alignment horizontal="right" vertical="center" wrapText="1" indent="1"/>
    </xf>
    <xf numFmtId="0" fontId="3" fillId="0" borderId="6" xfId="0" applyFont="1" applyFill="1" applyBorder="1" applyAlignment="1">
      <alignment horizontal="right" vertical="center" wrapText="1" indent="1"/>
    </xf>
    <xf numFmtId="49" fontId="3" fillId="0" borderId="0" xfId="0" applyNumberFormat="1" applyFont="1" applyAlignment="1">
      <alignment horizontal="left"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8" fillId="0" borderId="6" xfId="0" applyFont="1" applyFill="1" applyBorder="1" applyAlignment="1">
      <alignment horizontal="right"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49" fontId="7" fillId="4" borderId="4"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0" fontId="7" fillId="6" borderId="1" xfId="0" applyFont="1" applyFill="1" applyBorder="1" applyAlignment="1">
      <alignment horizontal="center" vertical="top" wrapText="1"/>
    </xf>
    <xf numFmtId="0" fontId="7" fillId="6" borderId="5"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2" xfId="0" applyFont="1" applyFill="1" applyBorder="1" applyAlignment="1">
      <alignment horizontal="center" vertical="top" wrapText="1"/>
    </xf>
    <xf numFmtId="0" fontId="7" fillId="4" borderId="2" xfId="0" applyFont="1" applyFill="1" applyBorder="1" applyAlignment="1">
      <alignment horizontal="center" vertical="center" wrapText="1"/>
    </xf>
  </cellXfs>
  <cellStyles count="3">
    <cellStyle name="Hyperlink 5" xfId="2" xr:uid="{29A1E7CA-C03D-45E9-9C44-A17EA1AA4549}"/>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126999</xdr:colOff>
      <xdr:row>31</xdr:row>
      <xdr:rowOff>95250</xdr:rowOff>
    </xdr:from>
    <xdr:to>
      <xdr:col>14</xdr:col>
      <xdr:colOff>5739038</xdr:colOff>
      <xdr:row>31</xdr:row>
      <xdr:rowOff>3397249</xdr:rowOff>
    </xdr:to>
    <xdr:pic>
      <xdr:nvPicPr>
        <xdr:cNvPr id="2" name="Picture 1">
          <a:extLst>
            <a:ext uri="{FF2B5EF4-FFF2-40B4-BE49-F238E27FC236}">
              <a16:creationId xmlns:a16="http://schemas.microsoft.com/office/drawing/2014/main" id="{2FA30FFF-7DED-4AF1-B4E4-383D5B061069}"/>
            </a:ext>
          </a:extLst>
        </xdr:cNvPr>
        <xdr:cNvPicPr>
          <a:picLocks noChangeAspect="1"/>
        </xdr:cNvPicPr>
      </xdr:nvPicPr>
      <xdr:blipFill>
        <a:blip xmlns:r="http://schemas.openxmlformats.org/officeDocument/2006/relationships" r:embed="rId1"/>
        <a:stretch>
          <a:fillRect/>
        </a:stretch>
      </xdr:blipFill>
      <xdr:spPr>
        <a:xfrm>
          <a:off x="16424274" y="14620875"/>
          <a:ext cx="5594047" cy="3301999"/>
        </a:xfrm>
        <a:prstGeom prst="rect">
          <a:avLst/>
        </a:prstGeom>
      </xdr:spPr>
    </xdr:pic>
    <xdr:clientData/>
  </xdr:twoCellAnchor>
  <xdr:twoCellAnchor editAs="oneCell">
    <xdr:from>
      <xdr:col>14</xdr:col>
      <xdr:colOff>222250</xdr:colOff>
      <xdr:row>186</xdr:row>
      <xdr:rowOff>111126</xdr:rowOff>
    </xdr:from>
    <xdr:to>
      <xdr:col>14</xdr:col>
      <xdr:colOff>4812741</xdr:colOff>
      <xdr:row>186</xdr:row>
      <xdr:rowOff>3439584</xdr:rowOff>
    </xdr:to>
    <xdr:pic>
      <xdr:nvPicPr>
        <xdr:cNvPr id="3" name="Picture 2">
          <a:extLst>
            <a:ext uri="{FF2B5EF4-FFF2-40B4-BE49-F238E27FC236}">
              <a16:creationId xmlns:a16="http://schemas.microsoft.com/office/drawing/2014/main" id="{AB425F59-BB3F-48A3-9EF0-92792F037772}"/>
            </a:ext>
          </a:extLst>
        </xdr:cNvPr>
        <xdr:cNvPicPr>
          <a:picLocks noChangeAspect="1"/>
        </xdr:cNvPicPr>
      </xdr:nvPicPr>
      <xdr:blipFill>
        <a:blip xmlns:r="http://schemas.openxmlformats.org/officeDocument/2006/relationships" r:embed="rId2"/>
        <a:stretch>
          <a:fillRect/>
        </a:stretch>
      </xdr:blipFill>
      <xdr:spPr>
        <a:xfrm>
          <a:off x="9842500" y="13604876"/>
          <a:ext cx="4590491" cy="3328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204"/>
  <sheetViews>
    <sheetView tabSelected="1" topLeftCell="A190" zoomScale="90" zoomScaleNormal="90" workbookViewId="0">
      <selection activeCell="N212" sqref="N212"/>
    </sheetView>
  </sheetViews>
  <sheetFormatPr defaultColWidth="9.140625" defaultRowHeight="15" outlineLevelRow="1" x14ac:dyDescent="0.25"/>
  <cols>
    <col min="1" max="1" width="1.7109375" style="4" customWidth="1"/>
    <col min="2" max="2" width="3.85546875" style="3" customWidth="1"/>
    <col min="3" max="3" width="7.7109375" style="3" customWidth="1"/>
    <col min="4" max="4" width="42" style="4" customWidth="1"/>
    <col min="5" max="6" width="10.7109375" style="4" hidden="1" customWidth="1"/>
    <col min="7" max="7" width="10.7109375" style="4" customWidth="1"/>
    <col min="8" max="8" width="11.42578125" style="4" hidden="1" customWidth="1"/>
    <col min="9" max="9" width="10.7109375" style="4" hidden="1" customWidth="1"/>
    <col min="10" max="10" width="10.7109375" style="4" customWidth="1"/>
    <col min="11" max="11" width="12.7109375" style="4" hidden="1" customWidth="1"/>
    <col min="12" max="12" width="10.7109375" style="4" hidden="1" customWidth="1"/>
    <col min="13" max="13" width="10.7109375" style="4" customWidth="1"/>
    <col min="14" max="14" width="66.28515625" style="5" customWidth="1"/>
    <col min="15" max="15" width="87.85546875" style="5" customWidth="1"/>
    <col min="16" max="16" width="10.7109375" style="4" customWidth="1"/>
    <col min="17" max="17" width="17.7109375" style="4" customWidth="1"/>
    <col min="18" max="18" width="9.42578125" style="4" bestFit="1" customWidth="1"/>
    <col min="19" max="16384" width="9.140625" style="4"/>
  </cols>
  <sheetData>
    <row r="1" spans="2:16" ht="24" customHeight="1" x14ac:dyDescent="0.25">
      <c r="O1" s="199" t="s">
        <v>173</v>
      </c>
      <c r="P1" s="199"/>
    </row>
    <row r="2" spans="2:16" ht="24" customHeight="1" x14ac:dyDescent="0.25">
      <c r="O2" s="199"/>
      <c r="P2" s="199"/>
    </row>
    <row r="3" spans="2:16" ht="20.100000000000001" customHeight="1" x14ac:dyDescent="0.25">
      <c r="B3" s="6" t="s">
        <v>157</v>
      </c>
      <c r="C3" s="6"/>
      <c r="D3" s="7"/>
      <c r="E3" s="7"/>
      <c r="F3" s="7"/>
      <c r="G3" s="7"/>
      <c r="H3" s="7"/>
      <c r="I3" s="7"/>
      <c r="J3" s="7"/>
      <c r="K3" s="7"/>
      <c r="L3" s="7"/>
      <c r="M3" s="7"/>
      <c r="N3" s="8"/>
      <c r="O3" s="8"/>
      <c r="P3" s="7"/>
    </row>
    <row r="4" spans="2:16" ht="9.9499999999999993" customHeight="1" x14ac:dyDescent="0.25"/>
    <row r="5" spans="2:16" ht="15" customHeight="1" x14ac:dyDescent="0.25">
      <c r="C5" s="212" t="s">
        <v>127</v>
      </c>
      <c r="D5" s="213"/>
      <c r="E5" s="213"/>
      <c r="F5" s="213"/>
      <c r="G5" s="213"/>
      <c r="H5" s="213"/>
      <c r="I5" s="213"/>
      <c r="J5" s="213"/>
      <c r="K5" s="213"/>
      <c r="L5" s="213"/>
      <c r="M5" s="213"/>
      <c r="N5" s="213"/>
      <c r="O5" s="214"/>
      <c r="P5" s="207" t="s">
        <v>156</v>
      </c>
    </row>
    <row r="6" spans="2:16" ht="15" customHeight="1" x14ac:dyDescent="0.25">
      <c r="C6" s="215" t="s">
        <v>126</v>
      </c>
      <c r="D6" s="207" t="s">
        <v>128</v>
      </c>
      <c r="E6" s="217">
        <v>2019</v>
      </c>
      <c r="F6" s="218"/>
      <c r="G6" s="219"/>
      <c r="H6" s="217">
        <v>2020</v>
      </c>
      <c r="I6" s="218"/>
      <c r="J6" s="219"/>
      <c r="K6" s="220">
        <v>2021</v>
      </c>
      <c r="L6" s="220"/>
      <c r="M6" s="220"/>
      <c r="N6" s="221" t="s">
        <v>6</v>
      </c>
      <c r="O6" s="221" t="s">
        <v>129</v>
      </c>
      <c r="P6" s="208"/>
    </row>
    <row r="7" spans="2:16" ht="30" customHeight="1" x14ac:dyDescent="0.25">
      <c r="B7" s="165"/>
      <c r="C7" s="216"/>
      <c r="D7" s="209"/>
      <c r="E7" s="9" t="s">
        <v>7</v>
      </c>
      <c r="F7" s="9" t="s">
        <v>8</v>
      </c>
      <c r="G7" s="10" t="s">
        <v>158</v>
      </c>
      <c r="H7" s="9" t="s">
        <v>7</v>
      </c>
      <c r="I7" s="9" t="s">
        <v>8</v>
      </c>
      <c r="J7" s="10" t="s">
        <v>158</v>
      </c>
      <c r="K7" s="9" t="s">
        <v>7</v>
      </c>
      <c r="L7" s="9" t="s">
        <v>8</v>
      </c>
      <c r="M7" s="10" t="s">
        <v>158</v>
      </c>
      <c r="N7" s="221"/>
      <c r="O7" s="221"/>
      <c r="P7" s="209"/>
    </row>
    <row r="8" spans="2:16" s="11" customFormat="1" ht="15.75" x14ac:dyDescent="0.25">
      <c r="C8" s="12" t="s">
        <v>0</v>
      </c>
      <c r="D8" s="13" t="s">
        <v>130</v>
      </c>
      <c r="E8" s="14"/>
      <c r="F8" s="14"/>
      <c r="G8" s="15">
        <f>ROUND(SUM(G9,G33),0)</f>
        <v>497252</v>
      </c>
      <c r="H8" s="16"/>
      <c r="I8" s="16"/>
      <c r="J8" s="15">
        <f>ROUND(SUM(J9,J33),0)</f>
        <v>497252</v>
      </c>
      <c r="K8" s="16"/>
      <c r="L8" s="16"/>
      <c r="M8" s="15">
        <f>ROUND(SUM(M9,M33),0)</f>
        <v>497252</v>
      </c>
      <c r="N8" s="17"/>
      <c r="O8" s="17"/>
      <c r="P8" s="15"/>
    </row>
    <row r="9" spans="2:16" ht="15" customHeight="1" outlineLevel="1" x14ac:dyDescent="0.25">
      <c r="B9" s="164"/>
      <c r="C9" s="18" t="s">
        <v>1</v>
      </c>
      <c r="D9" s="19" t="s">
        <v>40</v>
      </c>
      <c r="E9" s="20"/>
      <c r="F9" s="20"/>
      <c r="G9" s="21">
        <f>SUM(G10,G19,G31)</f>
        <v>497252</v>
      </c>
      <c r="H9" s="22"/>
      <c r="I9" s="22"/>
      <c r="J9" s="21">
        <f>SUM(J10,J19,J31)</f>
        <v>497252</v>
      </c>
      <c r="K9" s="22"/>
      <c r="L9" s="22"/>
      <c r="M9" s="21">
        <f>SUM(M10,M19,M31)</f>
        <v>497252</v>
      </c>
      <c r="N9" s="23"/>
      <c r="O9" s="24"/>
      <c r="P9" s="21"/>
    </row>
    <row r="10" spans="2:16" ht="45" hidden="1" outlineLevel="1" x14ac:dyDescent="0.25">
      <c r="B10" s="166"/>
      <c r="C10" s="25" t="s">
        <v>9</v>
      </c>
      <c r="D10" s="26" t="s">
        <v>131</v>
      </c>
      <c r="E10" s="27"/>
      <c r="F10" s="27"/>
      <c r="G10" s="28">
        <f>SUM(G11,G13,G15,G17)</f>
        <v>0</v>
      </c>
      <c r="H10" s="28"/>
      <c r="I10" s="28"/>
      <c r="J10" s="28">
        <f>SUM(J11,J13,J15,J17)</f>
        <v>0</v>
      </c>
      <c r="K10" s="28"/>
      <c r="L10" s="28"/>
      <c r="M10" s="28">
        <f>SUM(M11,M13,M15,M17)</f>
        <v>0</v>
      </c>
      <c r="N10" s="29" t="s">
        <v>149</v>
      </c>
      <c r="O10" s="29"/>
      <c r="P10" s="28"/>
    </row>
    <row r="11" spans="2:16" ht="15" hidden="1" customHeight="1" outlineLevel="1" x14ac:dyDescent="0.25">
      <c r="B11" s="166"/>
      <c r="C11" s="30" t="s">
        <v>41</v>
      </c>
      <c r="D11" s="31" t="s">
        <v>10</v>
      </c>
      <c r="E11" s="32"/>
      <c r="F11" s="32"/>
      <c r="G11" s="33"/>
      <c r="H11" s="33"/>
      <c r="I11" s="33"/>
      <c r="J11" s="33">
        <f>SUM(J12:J12)</f>
        <v>0</v>
      </c>
      <c r="K11" s="33"/>
      <c r="L11" s="33"/>
      <c r="M11" s="33">
        <f>SUM(M12:M12)</f>
        <v>0</v>
      </c>
      <c r="N11" s="34"/>
      <c r="O11" s="34"/>
      <c r="P11" s="33"/>
    </row>
    <row r="12" spans="2:16" s="35" customFormat="1" ht="15.75" hidden="1" outlineLevel="1" x14ac:dyDescent="0.25">
      <c r="B12" s="167"/>
      <c r="C12" s="36"/>
      <c r="D12" s="37"/>
      <c r="E12" s="38"/>
      <c r="F12" s="38"/>
      <c r="G12" s="39"/>
      <c r="H12" s="39"/>
      <c r="I12" s="39"/>
      <c r="J12" s="39"/>
      <c r="K12" s="39"/>
      <c r="L12" s="39"/>
      <c r="M12" s="39"/>
      <c r="N12" s="40"/>
      <c r="O12" s="40"/>
      <c r="P12" s="39"/>
    </row>
    <row r="13" spans="2:16" ht="15" hidden="1" customHeight="1" outlineLevel="1" x14ac:dyDescent="0.25">
      <c r="B13" s="166"/>
      <c r="C13" s="30" t="s">
        <v>42</v>
      </c>
      <c r="D13" s="31" t="s">
        <v>12</v>
      </c>
      <c r="E13" s="32"/>
      <c r="F13" s="32"/>
      <c r="G13" s="33">
        <f>SUM(G14:G14)</f>
        <v>0</v>
      </c>
      <c r="H13" s="33"/>
      <c r="I13" s="33"/>
      <c r="J13" s="33">
        <f>SUM(J14:J14)</f>
        <v>0</v>
      </c>
      <c r="K13" s="33"/>
      <c r="L13" s="33"/>
      <c r="M13" s="33">
        <f>SUM(M14:M14)</f>
        <v>0</v>
      </c>
      <c r="N13" s="34"/>
      <c r="O13" s="34"/>
      <c r="P13" s="33"/>
    </row>
    <row r="14" spans="2:16" s="35" customFormat="1" ht="15.75" hidden="1" outlineLevel="1" x14ac:dyDescent="0.25">
      <c r="B14" s="167"/>
      <c r="C14" s="36"/>
      <c r="D14" s="37"/>
      <c r="E14" s="38"/>
      <c r="F14" s="38"/>
      <c r="G14" s="39"/>
      <c r="H14" s="39"/>
      <c r="I14" s="39"/>
      <c r="J14" s="39"/>
      <c r="K14" s="39"/>
      <c r="L14" s="39"/>
      <c r="M14" s="39"/>
      <c r="N14" s="41"/>
      <c r="O14" s="40"/>
      <c r="P14" s="39"/>
    </row>
    <row r="15" spans="2:16" ht="15" hidden="1" customHeight="1" outlineLevel="1" x14ac:dyDescent="0.25">
      <c r="B15" s="166"/>
      <c r="C15" s="30" t="s">
        <v>43</v>
      </c>
      <c r="D15" s="31" t="s">
        <v>13</v>
      </c>
      <c r="E15" s="32"/>
      <c r="F15" s="32"/>
      <c r="G15" s="33">
        <f>SUM(G16:G16)</f>
        <v>0</v>
      </c>
      <c r="H15" s="33"/>
      <c r="I15" s="33"/>
      <c r="J15" s="33">
        <f>SUM(J16:J16)</f>
        <v>0</v>
      </c>
      <c r="K15" s="33"/>
      <c r="L15" s="33"/>
      <c r="M15" s="33">
        <f>SUM(M16:M16)</f>
        <v>0</v>
      </c>
      <c r="N15" s="34"/>
      <c r="O15" s="34"/>
      <c r="P15" s="33"/>
    </row>
    <row r="16" spans="2:16" s="35" customFormat="1" ht="15.75" hidden="1" outlineLevel="1" x14ac:dyDescent="0.25">
      <c r="B16" s="167"/>
      <c r="C16" s="36"/>
      <c r="D16" s="37"/>
      <c r="E16" s="38"/>
      <c r="F16" s="38"/>
      <c r="G16" s="39"/>
      <c r="H16" s="39"/>
      <c r="I16" s="39"/>
      <c r="J16" s="39"/>
      <c r="K16" s="39"/>
      <c r="L16" s="39"/>
      <c r="M16" s="39"/>
      <c r="N16" s="40"/>
      <c r="O16" s="40"/>
      <c r="P16" s="39"/>
    </row>
    <row r="17" spans="2:16" ht="15" hidden="1" customHeight="1" outlineLevel="1" x14ac:dyDescent="0.25">
      <c r="B17" s="166"/>
      <c r="C17" s="30" t="s">
        <v>44</v>
      </c>
      <c r="D17" s="31" t="s">
        <v>14</v>
      </c>
      <c r="E17" s="32"/>
      <c r="F17" s="32"/>
      <c r="G17" s="33">
        <f>SUM(G18:G18)</f>
        <v>0</v>
      </c>
      <c r="H17" s="33"/>
      <c r="I17" s="33"/>
      <c r="J17" s="33">
        <f>SUM(J18:J18)</f>
        <v>0</v>
      </c>
      <c r="K17" s="33"/>
      <c r="L17" s="33"/>
      <c r="M17" s="33">
        <f>SUM(M18:M18)</f>
        <v>0</v>
      </c>
      <c r="N17" s="34"/>
      <c r="O17" s="34"/>
      <c r="P17" s="33"/>
    </row>
    <row r="18" spans="2:16" s="35" customFormat="1" ht="15.75" hidden="1" outlineLevel="1" x14ac:dyDescent="0.25">
      <c r="B18" s="167"/>
      <c r="C18" s="36"/>
      <c r="D18" s="37"/>
      <c r="E18" s="42"/>
      <c r="F18" s="42"/>
      <c r="G18" s="43"/>
      <c r="H18" s="43"/>
      <c r="I18" s="43"/>
      <c r="J18" s="43"/>
      <c r="K18" s="43"/>
      <c r="L18" s="43"/>
      <c r="M18" s="43"/>
      <c r="N18" s="44"/>
      <c r="O18" s="44"/>
      <c r="P18" s="43"/>
    </row>
    <row r="19" spans="2:16" ht="30" customHeight="1" outlineLevel="1" x14ac:dyDescent="0.25">
      <c r="B19" s="166"/>
      <c r="C19" s="25" t="s">
        <v>9</v>
      </c>
      <c r="D19" s="26" t="s">
        <v>132</v>
      </c>
      <c r="E19" s="27"/>
      <c r="F19" s="27"/>
      <c r="G19" s="45">
        <f>SUM(G20,G23,G26,G28)</f>
        <v>141516</v>
      </c>
      <c r="H19" s="28"/>
      <c r="I19" s="28"/>
      <c r="J19" s="28">
        <f>SUM(J20,J23,J26,J28)</f>
        <v>141516</v>
      </c>
      <c r="K19" s="28"/>
      <c r="L19" s="28"/>
      <c r="M19" s="28">
        <f>SUM(M20,M23,M26,M28)</f>
        <v>141516</v>
      </c>
      <c r="N19" s="29"/>
      <c r="O19" s="29"/>
      <c r="P19" s="28"/>
    </row>
    <row r="20" spans="2:16" ht="15" hidden="1" customHeight="1" outlineLevel="1" x14ac:dyDescent="0.25">
      <c r="B20" s="166"/>
      <c r="C20" s="30" t="s">
        <v>45</v>
      </c>
      <c r="D20" s="46" t="s">
        <v>15</v>
      </c>
      <c r="E20" s="47"/>
      <c r="F20" s="47"/>
      <c r="G20" s="48">
        <f>SUM(G21:G22)</f>
        <v>0</v>
      </c>
      <c r="H20" s="33"/>
      <c r="I20" s="33"/>
      <c r="J20" s="48">
        <f>SUM(J21:J21)</f>
        <v>0</v>
      </c>
      <c r="K20" s="33"/>
      <c r="L20" s="33"/>
      <c r="M20" s="48">
        <f>SUM(M21:M21)</f>
        <v>0</v>
      </c>
      <c r="N20" s="34"/>
      <c r="O20" s="34"/>
      <c r="P20" s="48"/>
    </row>
    <row r="21" spans="2:16" s="35" customFormat="1" ht="15.75" hidden="1" outlineLevel="1" x14ac:dyDescent="0.25">
      <c r="B21" s="167"/>
      <c r="C21" s="36"/>
      <c r="D21" s="49" t="s">
        <v>148</v>
      </c>
      <c r="E21" s="38"/>
      <c r="F21" s="50"/>
      <c r="G21" s="51"/>
      <c r="H21" s="39"/>
      <c r="I21" s="52"/>
      <c r="J21" s="52"/>
      <c r="K21" s="39"/>
      <c r="L21" s="52"/>
      <c r="M21" s="52"/>
      <c r="N21" s="53"/>
      <c r="O21" s="40"/>
      <c r="P21" s="52"/>
    </row>
    <row r="22" spans="2:16" s="35" customFormat="1" ht="15.75" hidden="1" outlineLevel="1" x14ac:dyDescent="0.25">
      <c r="B22" s="167"/>
      <c r="C22" s="54"/>
      <c r="D22" s="49" t="s">
        <v>147</v>
      </c>
      <c r="E22" s="38"/>
      <c r="F22" s="50"/>
      <c r="G22" s="51"/>
      <c r="H22" s="39"/>
      <c r="I22" s="52"/>
      <c r="J22" s="52"/>
      <c r="K22" s="39"/>
      <c r="L22" s="52"/>
      <c r="M22" s="52"/>
      <c r="N22" s="53"/>
      <c r="O22" s="40"/>
      <c r="P22" s="52"/>
    </row>
    <row r="23" spans="2:16" ht="15" customHeight="1" outlineLevel="1" x14ac:dyDescent="0.25">
      <c r="B23" s="166"/>
      <c r="C23" s="30" t="s">
        <v>41</v>
      </c>
      <c r="D23" s="46" t="s">
        <v>16</v>
      </c>
      <c r="E23" s="47"/>
      <c r="F23" s="47"/>
      <c r="G23" s="48">
        <f>SUM(G24:G25)</f>
        <v>108516</v>
      </c>
      <c r="H23" s="48">
        <f t="shared" ref="H23:M23" si="0">SUM(H24:H25)</f>
        <v>0</v>
      </c>
      <c r="I23" s="48">
        <f t="shared" si="0"/>
        <v>0</v>
      </c>
      <c r="J23" s="48">
        <f t="shared" si="0"/>
        <v>108516</v>
      </c>
      <c r="K23" s="48">
        <f t="shared" si="0"/>
        <v>0</v>
      </c>
      <c r="L23" s="48">
        <f t="shared" si="0"/>
        <v>0</v>
      </c>
      <c r="M23" s="48">
        <f t="shared" si="0"/>
        <v>108516</v>
      </c>
      <c r="N23" s="34"/>
      <c r="O23" s="34"/>
      <c r="P23" s="48"/>
    </row>
    <row r="24" spans="2:16" s="35" customFormat="1" ht="15.75" hidden="1" outlineLevel="1" x14ac:dyDescent="0.25">
      <c r="B24" s="167"/>
      <c r="C24" s="36"/>
      <c r="D24" s="55" t="s">
        <v>145</v>
      </c>
      <c r="E24" s="38"/>
      <c r="F24" s="50"/>
      <c r="G24" s="51"/>
      <c r="H24" s="39"/>
      <c r="I24" s="52"/>
      <c r="J24" s="52"/>
      <c r="K24" s="39"/>
      <c r="L24" s="52"/>
      <c r="M24" s="52"/>
      <c r="N24" s="40"/>
      <c r="O24" s="40"/>
      <c r="P24" s="52"/>
    </row>
    <row r="25" spans="2:16" s="35" customFormat="1" ht="60" outlineLevel="1" x14ac:dyDescent="0.25">
      <c r="B25" s="167"/>
      <c r="C25" s="54"/>
      <c r="D25" s="55" t="s">
        <v>146</v>
      </c>
      <c r="E25" s="38"/>
      <c r="F25" s="50"/>
      <c r="G25" s="56">
        <v>108516</v>
      </c>
      <c r="H25" s="39"/>
      <c r="I25" s="52"/>
      <c r="J25" s="57">
        <v>108516</v>
      </c>
      <c r="K25" s="39"/>
      <c r="L25" s="52"/>
      <c r="M25" s="57">
        <v>108516</v>
      </c>
      <c r="N25" s="40" t="s">
        <v>163</v>
      </c>
      <c r="O25" s="40"/>
      <c r="P25" s="158">
        <v>2000</v>
      </c>
    </row>
    <row r="26" spans="2:16" ht="15" hidden="1" customHeight="1" outlineLevel="1" x14ac:dyDescent="0.25">
      <c r="B26" s="166"/>
      <c r="C26" s="30" t="s">
        <v>46</v>
      </c>
      <c r="D26" s="46" t="s">
        <v>13</v>
      </c>
      <c r="E26" s="47"/>
      <c r="F26" s="47"/>
      <c r="G26" s="48">
        <f>SUM(G27:G27)</f>
        <v>0</v>
      </c>
      <c r="H26" s="33"/>
      <c r="I26" s="33"/>
      <c r="J26" s="48">
        <f>SUM(J27:J27)</f>
        <v>0</v>
      </c>
      <c r="K26" s="33"/>
      <c r="L26" s="33"/>
      <c r="M26" s="48">
        <f>SUM(M27:M27)</f>
        <v>0</v>
      </c>
      <c r="N26" s="34"/>
      <c r="O26" s="34"/>
      <c r="P26" s="34"/>
    </row>
    <row r="27" spans="2:16" s="35" customFormat="1" ht="10.5" hidden="1" customHeight="1" outlineLevel="1" x14ac:dyDescent="0.25">
      <c r="B27" s="167"/>
      <c r="C27" s="36"/>
      <c r="D27" s="37"/>
      <c r="E27" s="38"/>
      <c r="F27" s="50"/>
      <c r="G27" s="52"/>
      <c r="H27" s="39"/>
      <c r="I27" s="52"/>
      <c r="J27" s="52"/>
      <c r="K27" s="39"/>
      <c r="L27" s="52"/>
      <c r="M27" s="52"/>
      <c r="N27" s="40"/>
      <c r="O27" s="40"/>
      <c r="P27" s="40"/>
    </row>
    <row r="28" spans="2:16" ht="18.75" customHeight="1" outlineLevel="1" x14ac:dyDescent="0.25">
      <c r="B28" s="166"/>
      <c r="C28" s="30" t="s">
        <v>42</v>
      </c>
      <c r="D28" s="46" t="s">
        <v>17</v>
      </c>
      <c r="E28" s="47"/>
      <c r="F28" s="47"/>
      <c r="G28" s="48">
        <f>SUM(G29:G30)</f>
        <v>33000</v>
      </c>
      <c r="H28" s="48">
        <f t="shared" ref="H28:M28" si="1">SUM(H29:H30)</f>
        <v>0</v>
      </c>
      <c r="I28" s="48">
        <f t="shared" si="1"/>
        <v>0</v>
      </c>
      <c r="J28" s="48">
        <f t="shared" si="1"/>
        <v>33000</v>
      </c>
      <c r="K28" s="48">
        <f t="shared" si="1"/>
        <v>0</v>
      </c>
      <c r="L28" s="48">
        <f t="shared" si="1"/>
        <v>0</v>
      </c>
      <c r="M28" s="48">
        <f t="shared" si="1"/>
        <v>33000</v>
      </c>
      <c r="N28" s="34"/>
      <c r="O28" s="34"/>
      <c r="P28" s="34"/>
    </row>
    <row r="29" spans="2:16" ht="17.25" customHeight="1" outlineLevel="1" x14ac:dyDescent="0.25">
      <c r="B29" s="168"/>
      <c r="C29" s="58"/>
      <c r="D29" s="59" t="s">
        <v>159</v>
      </c>
      <c r="E29" s="38"/>
      <c r="F29" s="50"/>
      <c r="G29" s="56">
        <v>18000</v>
      </c>
      <c r="H29" s="39"/>
      <c r="I29" s="52"/>
      <c r="J29" s="57">
        <v>18000</v>
      </c>
      <c r="K29" s="39"/>
      <c r="L29" s="52"/>
      <c r="M29" s="57">
        <v>18000</v>
      </c>
      <c r="N29" s="60"/>
      <c r="O29" s="61"/>
      <c r="P29" s="158">
        <v>2000</v>
      </c>
    </row>
    <row r="30" spans="2:16" ht="15.75" outlineLevel="1" x14ac:dyDescent="0.25">
      <c r="B30" s="168"/>
      <c r="C30" s="62"/>
      <c r="D30" s="4" t="s">
        <v>160</v>
      </c>
      <c r="E30" s="38"/>
      <c r="F30" s="50"/>
      <c r="G30" s="56">
        <v>15000</v>
      </c>
      <c r="H30" s="39"/>
      <c r="I30" s="52"/>
      <c r="J30" s="57">
        <v>15000</v>
      </c>
      <c r="K30" s="39"/>
      <c r="L30" s="52"/>
      <c r="M30" s="57">
        <v>15000</v>
      </c>
      <c r="N30" s="63"/>
      <c r="O30" s="61"/>
      <c r="P30" s="158">
        <v>2000</v>
      </c>
    </row>
    <row r="31" spans="2:16" ht="45" customHeight="1" outlineLevel="1" x14ac:dyDescent="0.25">
      <c r="B31" s="166"/>
      <c r="C31" s="64" t="s">
        <v>11</v>
      </c>
      <c r="D31" s="65" t="s">
        <v>18</v>
      </c>
      <c r="E31" s="27"/>
      <c r="F31" s="27"/>
      <c r="G31" s="66">
        <f>SUM(G32:G32)</f>
        <v>355736</v>
      </c>
      <c r="H31" s="28"/>
      <c r="I31" s="28"/>
      <c r="J31" s="67">
        <f>SUM(J32:J32)</f>
        <v>355736</v>
      </c>
      <c r="K31" s="28"/>
      <c r="L31" s="28"/>
      <c r="M31" s="67">
        <f>SUM(M32:M32)</f>
        <v>355736</v>
      </c>
      <c r="N31" s="29"/>
      <c r="O31" s="29"/>
      <c r="P31" s="29"/>
    </row>
    <row r="32" spans="2:16" ht="271.5" customHeight="1" outlineLevel="1" x14ac:dyDescent="0.25">
      <c r="B32" s="168"/>
      <c r="C32" s="68"/>
      <c r="D32" s="49" t="s">
        <v>161</v>
      </c>
      <c r="E32" s="38"/>
      <c r="F32" s="50"/>
      <c r="G32" s="57">
        <v>355736</v>
      </c>
      <c r="H32" s="39"/>
      <c r="I32" s="52"/>
      <c r="J32" s="57">
        <v>355736</v>
      </c>
      <c r="K32" s="39"/>
      <c r="L32" s="52"/>
      <c r="M32" s="57">
        <v>355736</v>
      </c>
      <c r="N32" s="40" t="s">
        <v>162</v>
      </c>
      <c r="O32" s="40"/>
      <c r="P32" s="158">
        <v>2000</v>
      </c>
    </row>
    <row r="33" spans="2:16" s="69" customFormat="1" ht="15" hidden="1" customHeight="1" outlineLevel="1" x14ac:dyDescent="0.25">
      <c r="B33" s="76"/>
      <c r="C33" s="70" t="s">
        <v>2</v>
      </c>
      <c r="D33" s="19" t="s">
        <v>133</v>
      </c>
      <c r="E33" s="71"/>
      <c r="F33" s="72"/>
      <c r="G33" s="21">
        <f>SUM(G34:G34)</f>
        <v>0</v>
      </c>
      <c r="H33" s="22"/>
      <c r="I33" s="22"/>
      <c r="J33" s="21">
        <f>SUM(J34:J34)</f>
        <v>0</v>
      </c>
      <c r="K33" s="22"/>
      <c r="L33" s="22"/>
      <c r="M33" s="21">
        <f>SUM(M34:M34)</f>
        <v>0</v>
      </c>
      <c r="N33" s="73"/>
      <c r="O33" s="73"/>
      <c r="P33" s="21">
        <f>SUM(P34:P34)</f>
        <v>0</v>
      </c>
    </row>
    <row r="34" spans="2:16" ht="15.75" hidden="1" outlineLevel="1" x14ac:dyDescent="0.25">
      <c r="B34" s="166"/>
      <c r="C34" s="74"/>
      <c r="D34" s="75"/>
      <c r="E34" s="38"/>
      <c r="F34" s="50"/>
      <c r="G34" s="52"/>
      <c r="H34" s="39"/>
      <c r="I34" s="52"/>
      <c r="J34" s="52"/>
      <c r="K34" s="39"/>
      <c r="L34" s="52"/>
      <c r="M34" s="52"/>
      <c r="N34" s="40"/>
      <c r="O34" s="40"/>
      <c r="P34" s="52"/>
    </row>
    <row r="35" spans="2:16" s="76" customFormat="1" ht="15.75" x14ac:dyDescent="0.25">
      <c r="C35" s="12" t="s">
        <v>3</v>
      </c>
      <c r="D35" s="13" t="s">
        <v>122</v>
      </c>
      <c r="E35" s="77"/>
      <c r="F35" s="77"/>
      <c r="G35" s="16">
        <f>ROUND(SUM(G36,G41,G43,G45),0)</f>
        <v>1212700</v>
      </c>
      <c r="H35" s="16">
        <f t="shared" ref="H35:M35" si="2">ROUND(SUM(H36,H41,H43,H45),0)</f>
        <v>0</v>
      </c>
      <c r="I35" s="16">
        <f t="shared" si="2"/>
        <v>0</v>
      </c>
      <c r="J35" s="16">
        <f t="shared" si="2"/>
        <v>1212700</v>
      </c>
      <c r="K35" s="16">
        <f t="shared" si="2"/>
        <v>0</v>
      </c>
      <c r="L35" s="16">
        <f t="shared" si="2"/>
        <v>0</v>
      </c>
      <c r="M35" s="16">
        <f t="shared" si="2"/>
        <v>1212700</v>
      </c>
      <c r="N35" s="78"/>
      <c r="O35" s="78"/>
      <c r="P35" s="16"/>
    </row>
    <row r="36" spans="2:16" ht="28.5" outlineLevel="1" x14ac:dyDescent="0.25">
      <c r="B36" s="166"/>
      <c r="C36" s="70" t="s">
        <v>19</v>
      </c>
      <c r="D36" s="79" t="s">
        <v>33</v>
      </c>
      <c r="E36" s="80"/>
      <c r="F36" s="80"/>
      <c r="G36" s="81">
        <f>G37+G39</f>
        <v>422700</v>
      </c>
      <c r="H36" s="81"/>
      <c r="I36" s="81"/>
      <c r="J36" s="81">
        <f>J37+J39</f>
        <v>422700</v>
      </c>
      <c r="K36" s="81"/>
      <c r="L36" s="81"/>
      <c r="M36" s="81">
        <f>M37+M39</f>
        <v>422700</v>
      </c>
      <c r="N36" s="82"/>
      <c r="O36" s="82"/>
      <c r="P36" s="82"/>
    </row>
    <row r="37" spans="2:16" ht="30" hidden="1" outlineLevel="1" x14ac:dyDescent="0.25">
      <c r="B37" s="166"/>
      <c r="C37" s="83" t="s">
        <v>47</v>
      </c>
      <c r="D37" s="46" t="s">
        <v>134</v>
      </c>
      <c r="E37" s="32"/>
      <c r="F37" s="32"/>
      <c r="G37" s="48">
        <f>SUM(G38:G38)</f>
        <v>0</v>
      </c>
      <c r="H37" s="33"/>
      <c r="I37" s="33"/>
      <c r="J37" s="48">
        <f>SUM(J38:J38)</f>
        <v>0</v>
      </c>
      <c r="K37" s="33"/>
      <c r="L37" s="33"/>
      <c r="M37" s="48">
        <f>SUM(M38:M38)</f>
        <v>0</v>
      </c>
      <c r="N37" s="84"/>
      <c r="O37" s="34"/>
      <c r="P37" s="34"/>
    </row>
    <row r="38" spans="2:16" ht="15.75" hidden="1" outlineLevel="1" x14ac:dyDescent="0.25">
      <c r="B38" s="166"/>
      <c r="C38" s="85"/>
      <c r="D38" s="53"/>
      <c r="E38" s="50"/>
      <c r="F38" s="38"/>
      <c r="G38" s="39"/>
      <c r="H38" s="52"/>
      <c r="I38" s="39"/>
      <c r="J38" s="39"/>
      <c r="K38" s="52"/>
      <c r="L38" s="39"/>
      <c r="M38" s="39"/>
      <c r="N38" s="86"/>
      <c r="O38" s="40"/>
      <c r="P38" s="40"/>
    </row>
    <row r="39" spans="2:16" ht="54" customHeight="1" outlineLevel="1" x14ac:dyDescent="0.25">
      <c r="B39" s="168"/>
      <c r="C39" s="83" t="s">
        <v>48</v>
      </c>
      <c r="D39" s="46" t="s">
        <v>135</v>
      </c>
      <c r="E39" s="32"/>
      <c r="F39" s="32"/>
      <c r="G39" s="56">
        <v>422700</v>
      </c>
      <c r="H39" s="87"/>
      <c r="I39" s="87"/>
      <c r="J39" s="56">
        <v>422700</v>
      </c>
      <c r="K39" s="87"/>
      <c r="L39" s="87"/>
      <c r="M39" s="56">
        <v>422700</v>
      </c>
      <c r="N39" s="84" t="s">
        <v>153</v>
      </c>
      <c r="O39" s="34"/>
      <c r="P39" s="171">
        <v>2000</v>
      </c>
    </row>
    <row r="40" spans="2:16" ht="15.75" hidden="1" outlineLevel="1" x14ac:dyDescent="0.25">
      <c r="B40" s="166"/>
      <c r="C40" s="85"/>
      <c r="D40" s="53"/>
      <c r="E40" s="38"/>
      <c r="F40" s="50"/>
      <c r="G40" s="56"/>
      <c r="H40" s="39"/>
      <c r="I40" s="52"/>
      <c r="J40" s="56"/>
      <c r="K40" s="39"/>
      <c r="L40" s="52"/>
      <c r="M40" s="56"/>
      <c r="N40" s="40"/>
      <c r="O40" s="61"/>
      <c r="P40" s="172"/>
    </row>
    <row r="41" spans="2:16" ht="79.5" customHeight="1" outlineLevel="1" x14ac:dyDescent="0.25">
      <c r="B41" s="168"/>
      <c r="C41" s="88" t="s">
        <v>20</v>
      </c>
      <c r="D41" s="184" t="s">
        <v>34</v>
      </c>
      <c r="E41" s="89">
        <v>0</v>
      </c>
      <c r="F41" s="90">
        <v>0</v>
      </c>
      <c r="G41" s="56">
        <v>790000</v>
      </c>
      <c r="H41" s="56">
        <v>0</v>
      </c>
      <c r="I41" s="56">
        <v>0</v>
      </c>
      <c r="J41" s="56">
        <v>790000</v>
      </c>
      <c r="K41" s="56">
        <v>0</v>
      </c>
      <c r="L41" s="56">
        <v>0</v>
      </c>
      <c r="M41" s="56">
        <v>790000</v>
      </c>
      <c r="N41" s="91" t="s">
        <v>165</v>
      </c>
      <c r="O41" s="92"/>
      <c r="P41" s="173">
        <v>5000</v>
      </c>
    </row>
    <row r="42" spans="2:16" ht="15.75" hidden="1" outlineLevel="1" x14ac:dyDescent="0.25">
      <c r="B42" s="166"/>
      <c r="C42" s="93"/>
      <c r="D42" s="53"/>
      <c r="E42" s="94"/>
      <c r="F42" s="94"/>
      <c r="G42" s="56"/>
      <c r="H42" s="51"/>
      <c r="I42" s="51"/>
      <c r="J42" s="56"/>
      <c r="K42" s="51"/>
      <c r="L42" s="51"/>
      <c r="M42" s="56"/>
      <c r="N42" s="55" t="s">
        <v>164</v>
      </c>
      <c r="O42" s="61"/>
      <c r="P42" s="61"/>
    </row>
    <row r="43" spans="2:16" ht="15" hidden="1" customHeight="1" outlineLevel="1" x14ac:dyDescent="0.25">
      <c r="B43" s="166"/>
      <c r="C43" s="70" t="s">
        <v>22</v>
      </c>
      <c r="D43" s="79" t="s">
        <v>35</v>
      </c>
      <c r="E43" s="80"/>
      <c r="F43" s="80"/>
      <c r="G43" s="95">
        <f>SUM(G44:G44)</f>
        <v>0</v>
      </c>
      <c r="H43" s="95"/>
      <c r="I43" s="95"/>
      <c r="J43" s="95">
        <f>SUM(J44:J44)</f>
        <v>0</v>
      </c>
      <c r="K43" s="95"/>
      <c r="L43" s="95"/>
      <c r="M43" s="95">
        <f>SUM(M44:M44)</f>
        <v>0</v>
      </c>
      <c r="N43" s="82"/>
      <c r="O43" s="82"/>
      <c r="P43" s="82">
        <f>SUM(P44:P44)</f>
        <v>0</v>
      </c>
    </row>
    <row r="44" spans="2:16" ht="15.75" hidden="1" outlineLevel="1" x14ac:dyDescent="0.25">
      <c r="B44" s="166"/>
      <c r="C44" s="96"/>
      <c r="D44" s="53"/>
      <c r="E44" s="97"/>
      <c r="F44" s="49"/>
      <c r="G44" s="98"/>
      <c r="H44" s="98"/>
      <c r="I44" s="98"/>
      <c r="J44" s="98"/>
      <c r="K44" s="98"/>
      <c r="L44" s="98"/>
      <c r="M44" s="98"/>
      <c r="N44" s="99"/>
      <c r="O44" s="100"/>
      <c r="P44" s="100"/>
    </row>
    <row r="45" spans="2:16" ht="15" hidden="1" customHeight="1" outlineLevel="1" x14ac:dyDescent="0.25">
      <c r="B45" s="166"/>
      <c r="C45" s="70" t="s">
        <v>49</v>
      </c>
      <c r="D45" s="79" t="s">
        <v>36</v>
      </c>
      <c r="E45" s="80"/>
      <c r="F45" s="80"/>
      <c r="G45" s="95">
        <f>SUM(G46:G46)</f>
        <v>0</v>
      </c>
      <c r="H45" s="95"/>
      <c r="I45" s="95"/>
      <c r="J45" s="95">
        <f>SUM(J46:J46)</f>
        <v>0</v>
      </c>
      <c r="K45" s="95"/>
      <c r="L45" s="95"/>
      <c r="M45" s="95">
        <f>SUM(M46:M46)</f>
        <v>0</v>
      </c>
      <c r="N45" s="82"/>
      <c r="O45" s="82"/>
      <c r="P45" s="82">
        <f>SUM(P46:P46)</f>
        <v>0</v>
      </c>
    </row>
    <row r="46" spans="2:16" ht="15.75" hidden="1" outlineLevel="1" x14ac:dyDescent="0.25">
      <c r="B46" s="166"/>
      <c r="C46" s="96"/>
      <c r="D46" s="53"/>
      <c r="E46" s="97"/>
      <c r="F46" s="49"/>
      <c r="G46" s="98"/>
      <c r="H46" s="98"/>
      <c r="I46" s="98"/>
      <c r="J46" s="98"/>
      <c r="K46" s="98"/>
      <c r="L46" s="98"/>
      <c r="M46" s="98"/>
      <c r="N46" s="99"/>
      <c r="O46" s="100"/>
      <c r="P46" s="100"/>
    </row>
    <row r="47" spans="2:16" s="76" customFormat="1" ht="15.75" x14ac:dyDescent="0.25">
      <c r="C47" s="12" t="s">
        <v>4</v>
      </c>
      <c r="D47" s="13" t="s">
        <v>123</v>
      </c>
      <c r="E47" s="77"/>
      <c r="F47" s="77"/>
      <c r="G47" s="16">
        <f>G48+G93+G98</f>
        <v>368698</v>
      </c>
      <c r="H47" s="16">
        <f t="shared" ref="H47:M47" si="3">H48+H93+H98</f>
        <v>0</v>
      </c>
      <c r="I47" s="16">
        <f t="shared" si="3"/>
        <v>0</v>
      </c>
      <c r="J47" s="16">
        <f t="shared" si="3"/>
        <v>368698</v>
      </c>
      <c r="K47" s="16">
        <f t="shared" si="3"/>
        <v>0</v>
      </c>
      <c r="L47" s="16">
        <f t="shared" si="3"/>
        <v>0</v>
      </c>
      <c r="M47" s="16">
        <f t="shared" si="3"/>
        <v>368698</v>
      </c>
      <c r="N47" s="78"/>
      <c r="O47" s="78"/>
      <c r="P47" s="78"/>
    </row>
    <row r="48" spans="2:16" s="101" customFormat="1" ht="15" customHeight="1" outlineLevel="1" x14ac:dyDescent="0.25">
      <c r="B48" s="169"/>
      <c r="C48" s="18" t="s">
        <v>24</v>
      </c>
      <c r="D48" s="79" t="s">
        <v>50</v>
      </c>
      <c r="E48" s="102"/>
      <c r="F48" s="102"/>
      <c r="G48" s="22">
        <f>SUM(G49,G60,G71,G82)</f>
        <v>360000</v>
      </c>
      <c r="H48" s="22"/>
      <c r="I48" s="22"/>
      <c r="J48" s="22">
        <f>SUM(J49,J60,J71,J82)</f>
        <v>360000</v>
      </c>
      <c r="K48" s="22"/>
      <c r="L48" s="22"/>
      <c r="M48" s="22">
        <f>SUM(M49,M60,M71,M82)</f>
        <v>360000</v>
      </c>
      <c r="N48" s="23"/>
      <c r="O48" s="24"/>
      <c r="P48" s="24"/>
    </row>
    <row r="49" spans="2:16" s="101" customFormat="1" ht="15" hidden="1" customHeight="1" outlineLevel="1" x14ac:dyDescent="0.25">
      <c r="B49" s="169"/>
      <c r="C49" s="64" t="s">
        <v>51</v>
      </c>
      <c r="D49" s="65" t="s">
        <v>25</v>
      </c>
      <c r="E49" s="27"/>
      <c r="F49" s="27"/>
      <c r="G49" s="28">
        <f>SUM(G50,G52,G54,G56,G58)</f>
        <v>0</v>
      </c>
      <c r="H49" s="28"/>
      <c r="I49" s="28"/>
      <c r="J49" s="28">
        <f>SUM(J50,J52,J54,J56,J58)</f>
        <v>0</v>
      </c>
      <c r="K49" s="28"/>
      <c r="L49" s="28"/>
      <c r="M49" s="28">
        <f>SUM(M50,M52,M54,M56,M58)</f>
        <v>0</v>
      </c>
      <c r="N49" s="29"/>
      <c r="O49" s="29"/>
      <c r="P49" s="29"/>
    </row>
    <row r="50" spans="2:16" ht="15" hidden="1" customHeight="1" outlineLevel="1" x14ac:dyDescent="0.25">
      <c r="B50" s="164"/>
      <c r="C50" s="64" t="s">
        <v>60</v>
      </c>
      <c r="D50" s="31" t="s">
        <v>80</v>
      </c>
      <c r="E50" s="32"/>
      <c r="F50" s="32"/>
      <c r="G50" s="48">
        <f>SUM(G51:G51)</f>
        <v>0</v>
      </c>
      <c r="H50" s="33"/>
      <c r="I50" s="33"/>
      <c r="J50" s="48">
        <f>SUM(J51:J51)</f>
        <v>0</v>
      </c>
      <c r="K50" s="33"/>
      <c r="L50" s="33"/>
      <c r="M50" s="48">
        <f>SUM(M51:M51)</f>
        <v>0</v>
      </c>
      <c r="N50" s="34"/>
      <c r="O50" s="34"/>
      <c r="P50" s="34"/>
    </row>
    <row r="51" spans="2:16" s="35" customFormat="1" ht="17.25" hidden="1" customHeight="1" outlineLevel="1" x14ac:dyDescent="0.25">
      <c r="B51" s="167"/>
      <c r="C51" s="103"/>
      <c r="D51" s="94"/>
      <c r="E51" s="104"/>
      <c r="F51" s="104"/>
      <c r="G51" s="51"/>
      <c r="H51" s="51"/>
      <c r="I51" s="51"/>
      <c r="J51" s="51"/>
      <c r="K51" s="51"/>
      <c r="L51" s="51"/>
      <c r="M51" s="51"/>
      <c r="N51" s="44"/>
      <c r="O51" s="44"/>
      <c r="P51" s="44"/>
    </row>
    <row r="52" spans="2:16" ht="15" hidden="1" customHeight="1" outlineLevel="1" x14ac:dyDescent="0.25">
      <c r="B52" s="164"/>
      <c r="C52" s="64" t="s">
        <v>61</v>
      </c>
      <c r="D52" s="31" t="s">
        <v>81</v>
      </c>
      <c r="E52" s="32"/>
      <c r="F52" s="32"/>
      <c r="G52" s="48">
        <f>SUM(G53:G53)</f>
        <v>0</v>
      </c>
      <c r="H52" s="33"/>
      <c r="I52" s="33"/>
      <c r="J52" s="48">
        <f>SUM(J53:J53)</f>
        <v>0</v>
      </c>
      <c r="K52" s="33"/>
      <c r="L52" s="33"/>
      <c r="M52" s="48">
        <f>SUM(M53:M53)</f>
        <v>0</v>
      </c>
      <c r="N52" s="34"/>
      <c r="O52" s="34"/>
      <c r="P52" s="34"/>
    </row>
    <row r="53" spans="2:16" s="35" customFormat="1" ht="17.25" hidden="1" customHeight="1" outlineLevel="1" x14ac:dyDescent="0.25">
      <c r="B53" s="167"/>
      <c r="C53" s="103"/>
      <c r="D53" s="94"/>
      <c r="E53" s="104"/>
      <c r="F53" s="104"/>
      <c r="G53" s="51"/>
      <c r="H53" s="51"/>
      <c r="I53" s="51"/>
      <c r="J53" s="51"/>
      <c r="K53" s="51"/>
      <c r="L53" s="51"/>
      <c r="M53" s="51"/>
      <c r="N53" s="44"/>
      <c r="O53" s="44"/>
      <c r="P53" s="44"/>
    </row>
    <row r="54" spans="2:16" ht="15" hidden="1" customHeight="1" outlineLevel="1" x14ac:dyDescent="0.25">
      <c r="B54" s="164"/>
      <c r="C54" s="64" t="s">
        <v>62</v>
      </c>
      <c r="D54" s="31" t="s">
        <v>82</v>
      </c>
      <c r="E54" s="32"/>
      <c r="F54" s="32"/>
      <c r="G54" s="48">
        <f>SUM(G55:G55)</f>
        <v>0</v>
      </c>
      <c r="H54" s="33"/>
      <c r="I54" s="33"/>
      <c r="J54" s="48">
        <f>SUM(J55:J55)</f>
        <v>0</v>
      </c>
      <c r="K54" s="33"/>
      <c r="L54" s="33"/>
      <c r="M54" s="48">
        <f>SUM(M55:M55)</f>
        <v>0</v>
      </c>
      <c r="N54" s="34"/>
      <c r="O54" s="34"/>
      <c r="P54" s="34"/>
    </row>
    <row r="55" spans="2:16" s="105" customFormat="1" ht="15.75" hidden="1" outlineLevel="1" x14ac:dyDescent="0.25">
      <c r="B55" s="170"/>
      <c r="C55" s="103"/>
      <c r="D55" s="53"/>
      <c r="E55" s="106"/>
      <c r="F55" s="106"/>
      <c r="G55" s="39"/>
      <c r="H55" s="39"/>
      <c r="I55" s="39"/>
      <c r="J55" s="39"/>
      <c r="K55" s="39"/>
      <c r="L55" s="39"/>
      <c r="M55" s="39"/>
      <c r="N55" s="107"/>
      <c r="O55" s="40"/>
      <c r="P55" s="40"/>
    </row>
    <row r="56" spans="2:16" ht="15" hidden="1" customHeight="1" outlineLevel="1" x14ac:dyDescent="0.25">
      <c r="B56" s="164"/>
      <c r="C56" s="64" t="s">
        <v>63</v>
      </c>
      <c r="D56" s="31" t="s">
        <v>83</v>
      </c>
      <c r="E56" s="32"/>
      <c r="F56" s="32"/>
      <c r="G56" s="48">
        <f>SUM(G57:G57)</f>
        <v>0</v>
      </c>
      <c r="H56" s="33"/>
      <c r="I56" s="33"/>
      <c r="J56" s="48">
        <f>SUM(J57:J57)</f>
        <v>0</v>
      </c>
      <c r="K56" s="33"/>
      <c r="L56" s="33"/>
      <c r="M56" s="48">
        <f>SUM(M57:M57)</f>
        <v>0</v>
      </c>
      <c r="N56" s="34"/>
      <c r="O56" s="34"/>
      <c r="P56" s="34"/>
    </row>
    <row r="57" spans="2:16" s="35" customFormat="1" ht="15.75" hidden="1" customHeight="1" outlineLevel="1" x14ac:dyDescent="0.25">
      <c r="B57" s="167"/>
      <c r="C57" s="103"/>
      <c r="D57" s="94"/>
      <c r="E57" s="104"/>
      <c r="F57" s="104"/>
      <c r="G57" s="51"/>
      <c r="H57" s="51"/>
      <c r="I57" s="51"/>
      <c r="J57" s="51"/>
      <c r="K57" s="51"/>
      <c r="L57" s="51"/>
      <c r="M57" s="51"/>
      <c r="N57" s="44"/>
      <c r="O57" s="44"/>
      <c r="P57" s="44"/>
    </row>
    <row r="58" spans="2:16" ht="15" hidden="1" customHeight="1" outlineLevel="1" x14ac:dyDescent="0.25">
      <c r="B58" s="164"/>
      <c r="C58" s="64" t="s">
        <v>64</v>
      </c>
      <c r="D58" s="31" t="s">
        <v>84</v>
      </c>
      <c r="E58" s="32"/>
      <c r="F58" s="32"/>
      <c r="G58" s="48">
        <f>SUM(G59:G59)</f>
        <v>0</v>
      </c>
      <c r="H58" s="33"/>
      <c r="I58" s="33"/>
      <c r="J58" s="48">
        <f>SUM(J59:J59)</f>
        <v>0</v>
      </c>
      <c r="K58" s="33"/>
      <c r="L58" s="33"/>
      <c r="M58" s="48">
        <f>SUM(M59:M59)</f>
        <v>0</v>
      </c>
      <c r="N58" s="34"/>
      <c r="O58" s="34"/>
      <c r="P58" s="34"/>
    </row>
    <row r="59" spans="2:16" s="35" customFormat="1" ht="15.75" hidden="1" customHeight="1" outlineLevel="1" x14ac:dyDescent="0.25">
      <c r="B59" s="167"/>
      <c r="C59" s="103"/>
      <c r="D59" s="94"/>
      <c r="E59" s="104"/>
      <c r="F59" s="104"/>
      <c r="G59" s="51"/>
      <c r="H59" s="51"/>
      <c r="I59" s="51"/>
      <c r="J59" s="51"/>
      <c r="K59" s="51"/>
      <c r="L59" s="51"/>
      <c r="M59" s="51"/>
      <c r="N59" s="44"/>
      <c r="O59" s="44"/>
      <c r="P59" s="44"/>
    </row>
    <row r="60" spans="2:16" ht="29.25" customHeight="1" outlineLevel="1" x14ac:dyDescent="0.25">
      <c r="B60" s="168"/>
      <c r="C60" s="108" t="s">
        <v>51</v>
      </c>
      <c r="D60" s="65" t="s">
        <v>27</v>
      </c>
      <c r="E60" s="27"/>
      <c r="F60" s="27"/>
      <c r="G60" s="87">
        <v>360000</v>
      </c>
      <c r="H60" s="28"/>
      <c r="I60" s="28"/>
      <c r="J60" s="87">
        <v>360000</v>
      </c>
      <c r="K60" s="28"/>
      <c r="L60" s="28"/>
      <c r="M60" s="87">
        <v>360000</v>
      </c>
      <c r="N60" s="29" t="s">
        <v>168</v>
      </c>
      <c r="O60" s="29"/>
      <c r="P60" s="174">
        <v>2000</v>
      </c>
    </row>
    <row r="61" spans="2:16" ht="15" hidden="1" customHeight="1" outlineLevel="1" x14ac:dyDescent="0.25">
      <c r="B61" s="164"/>
      <c r="C61" s="64" t="s">
        <v>65</v>
      </c>
      <c r="D61" s="31" t="s">
        <v>80</v>
      </c>
      <c r="E61" s="32"/>
      <c r="F61" s="32"/>
      <c r="G61" s="48">
        <v>0</v>
      </c>
      <c r="H61" s="33"/>
      <c r="I61" s="33"/>
      <c r="J61" s="48">
        <v>0</v>
      </c>
      <c r="K61" s="33"/>
      <c r="L61" s="33"/>
      <c r="M61" s="48">
        <v>0</v>
      </c>
      <c r="N61" s="34"/>
      <c r="O61" s="34"/>
      <c r="P61" s="34"/>
    </row>
    <row r="62" spans="2:16" s="35" customFormat="1" ht="17.25" hidden="1" customHeight="1" outlineLevel="1" x14ac:dyDescent="0.25">
      <c r="B62" s="167"/>
      <c r="C62" s="103"/>
      <c r="D62" s="94"/>
      <c r="E62" s="104"/>
      <c r="F62" s="104"/>
      <c r="G62" s="51"/>
      <c r="H62" s="51"/>
      <c r="I62" s="51"/>
      <c r="J62" s="51"/>
      <c r="K62" s="51"/>
      <c r="L62" s="51"/>
      <c r="M62" s="51"/>
      <c r="N62" s="44"/>
      <c r="O62" s="44"/>
      <c r="P62" s="44"/>
    </row>
    <row r="63" spans="2:16" ht="15" hidden="1" customHeight="1" outlineLevel="1" x14ac:dyDescent="0.25">
      <c r="B63" s="164"/>
      <c r="C63" s="64" t="s">
        <v>66</v>
      </c>
      <c r="D63" s="31" t="s">
        <v>81</v>
      </c>
      <c r="E63" s="32"/>
      <c r="F63" s="32"/>
      <c r="G63" s="48">
        <v>0</v>
      </c>
      <c r="H63" s="33"/>
      <c r="I63" s="33"/>
      <c r="J63" s="48">
        <v>0</v>
      </c>
      <c r="K63" s="33"/>
      <c r="L63" s="33"/>
      <c r="M63" s="48">
        <v>0</v>
      </c>
      <c r="N63" s="34"/>
      <c r="O63" s="34"/>
      <c r="P63" s="34"/>
    </row>
    <row r="64" spans="2:16" s="35" customFormat="1" ht="17.25" hidden="1" customHeight="1" outlineLevel="1" x14ac:dyDescent="0.25">
      <c r="B64" s="167"/>
      <c r="C64" s="103"/>
      <c r="D64" s="94"/>
      <c r="E64" s="104"/>
      <c r="F64" s="104"/>
      <c r="G64" s="51"/>
      <c r="H64" s="51"/>
      <c r="I64" s="51"/>
      <c r="J64" s="51"/>
      <c r="K64" s="51"/>
      <c r="L64" s="51"/>
      <c r="M64" s="51"/>
      <c r="N64" s="44"/>
      <c r="O64" s="44"/>
      <c r="P64" s="44"/>
    </row>
    <row r="65" spans="2:16" ht="15" hidden="1" customHeight="1" outlineLevel="1" x14ac:dyDescent="0.25">
      <c r="B65" s="164"/>
      <c r="C65" s="64" t="s">
        <v>67</v>
      </c>
      <c r="D65" s="31" t="s">
        <v>82</v>
      </c>
      <c r="E65" s="32"/>
      <c r="F65" s="32"/>
      <c r="G65" s="48">
        <v>0</v>
      </c>
      <c r="H65" s="33"/>
      <c r="I65" s="33"/>
      <c r="J65" s="48">
        <v>0</v>
      </c>
      <c r="K65" s="33"/>
      <c r="L65" s="33"/>
      <c r="M65" s="48">
        <v>0</v>
      </c>
      <c r="N65" s="34"/>
      <c r="O65" s="34"/>
      <c r="P65" s="34"/>
    </row>
    <row r="66" spans="2:16" s="105" customFormat="1" ht="15" hidden="1" customHeight="1" outlineLevel="1" x14ac:dyDescent="0.25">
      <c r="B66" s="170"/>
      <c r="C66" s="103"/>
      <c r="D66" s="53"/>
      <c r="E66" s="109"/>
      <c r="F66" s="109"/>
      <c r="G66" s="39"/>
      <c r="H66" s="39"/>
      <c r="I66" s="39"/>
      <c r="J66" s="39"/>
      <c r="K66" s="39"/>
      <c r="L66" s="39"/>
      <c r="M66" s="39"/>
      <c r="N66" s="110"/>
      <c r="O66" s="110"/>
      <c r="P66" s="110"/>
    </row>
    <row r="67" spans="2:16" ht="15" hidden="1" customHeight="1" outlineLevel="1" x14ac:dyDescent="0.25">
      <c r="B67" s="164"/>
      <c r="C67" s="64" t="s">
        <v>68</v>
      </c>
      <c r="D67" s="31" t="s">
        <v>83</v>
      </c>
      <c r="E67" s="32"/>
      <c r="F67" s="32"/>
      <c r="G67" s="48">
        <v>0</v>
      </c>
      <c r="H67" s="33"/>
      <c r="I67" s="33"/>
      <c r="J67" s="48">
        <v>0</v>
      </c>
      <c r="K67" s="33"/>
      <c r="L67" s="33"/>
      <c r="M67" s="48">
        <v>0</v>
      </c>
      <c r="N67" s="34"/>
      <c r="O67" s="34"/>
      <c r="P67" s="34"/>
    </row>
    <row r="68" spans="2:16" s="35" customFormat="1" ht="15.75" hidden="1" customHeight="1" outlineLevel="1" x14ac:dyDescent="0.25">
      <c r="B68" s="167"/>
      <c r="C68" s="103"/>
      <c r="D68" s="94"/>
      <c r="E68" s="104"/>
      <c r="F68" s="104"/>
      <c r="G68" s="51"/>
      <c r="H68" s="51"/>
      <c r="I68" s="51"/>
      <c r="J68" s="51"/>
      <c r="K68" s="51"/>
      <c r="L68" s="51"/>
      <c r="M68" s="51"/>
      <c r="N68" s="44"/>
      <c r="O68" s="44"/>
      <c r="P68" s="44"/>
    </row>
    <row r="69" spans="2:16" ht="15" hidden="1" customHeight="1" outlineLevel="1" x14ac:dyDescent="0.25">
      <c r="B69" s="164"/>
      <c r="C69" s="64" t="s">
        <v>69</v>
      </c>
      <c r="D69" s="31" t="s">
        <v>84</v>
      </c>
      <c r="E69" s="32"/>
      <c r="F69" s="32"/>
      <c r="G69" s="48">
        <v>0</v>
      </c>
      <c r="H69" s="33"/>
      <c r="I69" s="33"/>
      <c r="J69" s="48">
        <f>SUM(J70:J70)</f>
        <v>0</v>
      </c>
      <c r="K69" s="33"/>
      <c r="L69" s="33"/>
      <c r="M69" s="48">
        <f>SUM(M70:M70)</f>
        <v>0</v>
      </c>
      <c r="N69" s="34"/>
      <c r="O69" s="34"/>
      <c r="P69" s="34"/>
    </row>
    <row r="70" spans="2:16" s="35" customFormat="1" ht="15.75" hidden="1" customHeight="1" outlineLevel="1" x14ac:dyDescent="0.25">
      <c r="B70" s="167"/>
      <c r="C70" s="103"/>
      <c r="D70" s="94"/>
      <c r="E70" s="104"/>
      <c r="F70" s="104"/>
      <c r="G70" s="51"/>
      <c r="H70" s="51"/>
      <c r="I70" s="51"/>
      <c r="J70" s="51"/>
      <c r="K70" s="51"/>
      <c r="L70" s="51"/>
      <c r="M70" s="51"/>
      <c r="N70" s="44"/>
      <c r="O70" s="44"/>
      <c r="P70" s="44"/>
    </row>
    <row r="71" spans="2:16" ht="15" hidden="1" customHeight="1" outlineLevel="1" x14ac:dyDescent="0.25">
      <c r="B71" s="166"/>
      <c r="C71" s="64" t="s">
        <v>52</v>
      </c>
      <c r="D71" s="65" t="s">
        <v>23</v>
      </c>
      <c r="E71" s="27"/>
      <c r="F71" s="27"/>
      <c r="G71" s="45">
        <v>0</v>
      </c>
      <c r="H71" s="28"/>
      <c r="I71" s="28"/>
      <c r="J71" s="28">
        <f>SUM(J72,J74,J76,J78,J80)</f>
        <v>0</v>
      </c>
      <c r="K71" s="28"/>
      <c r="L71" s="28"/>
      <c r="M71" s="28">
        <f>SUM(M72,M74,M76,M78,M80)</f>
        <v>0</v>
      </c>
      <c r="N71" s="29"/>
      <c r="O71" s="29"/>
      <c r="P71" s="29"/>
    </row>
    <row r="72" spans="2:16" ht="15" hidden="1" customHeight="1" outlineLevel="1" x14ac:dyDescent="0.25">
      <c r="B72" s="164"/>
      <c r="C72" s="64" t="s">
        <v>70</v>
      </c>
      <c r="D72" s="31" t="s">
        <v>80</v>
      </c>
      <c r="E72" s="32"/>
      <c r="F72" s="32"/>
      <c r="G72" s="48">
        <f>SUM(G73:G73)</f>
        <v>0</v>
      </c>
      <c r="H72" s="33"/>
      <c r="I72" s="33"/>
      <c r="J72" s="48">
        <f>SUM(J73:J73)</f>
        <v>0</v>
      </c>
      <c r="K72" s="33"/>
      <c r="L72" s="33"/>
      <c r="M72" s="48">
        <f>SUM(M73:M73)</f>
        <v>0</v>
      </c>
      <c r="N72" s="34"/>
      <c r="O72" s="34"/>
      <c r="P72" s="34"/>
    </row>
    <row r="73" spans="2:16" s="35" customFormat="1" ht="15.75" hidden="1" outlineLevel="1" x14ac:dyDescent="0.25">
      <c r="B73" s="167"/>
      <c r="C73" s="103"/>
      <c r="D73" s="53"/>
      <c r="E73" s="111"/>
      <c r="F73" s="112"/>
      <c r="G73" s="113"/>
      <c r="H73" s="52"/>
      <c r="I73" s="114"/>
      <c r="J73" s="39"/>
      <c r="K73" s="52"/>
      <c r="L73" s="39"/>
      <c r="M73" s="39"/>
      <c r="N73" s="115"/>
      <c r="O73" s="86"/>
      <c r="P73" s="86"/>
    </row>
    <row r="74" spans="2:16" ht="15" hidden="1" customHeight="1" outlineLevel="1" x14ac:dyDescent="0.25">
      <c r="B74" s="164"/>
      <c r="C74" s="64" t="s">
        <v>71</v>
      </c>
      <c r="D74" s="31" t="s">
        <v>81</v>
      </c>
      <c r="E74" s="32"/>
      <c r="F74" s="32"/>
      <c r="G74" s="48">
        <f>SUM(G75:G75)</f>
        <v>0</v>
      </c>
      <c r="H74" s="33"/>
      <c r="I74" s="33"/>
      <c r="J74" s="48">
        <f>SUM(J75:J75)</f>
        <v>0</v>
      </c>
      <c r="K74" s="33"/>
      <c r="L74" s="33"/>
      <c r="M74" s="48">
        <f>SUM(M75:M75)</f>
        <v>0</v>
      </c>
      <c r="N74" s="34"/>
      <c r="O74" s="34"/>
      <c r="P74" s="34"/>
    </row>
    <row r="75" spans="2:16" s="35" customFormat="1" ht="17.25" hidden="1" customHeight="1" outlineLevel="1" x14ac:dyDescent="0.25">
      <c r="B75" s="167"/>
      <c r="C75" s="103"/>
      <c r="D75" s="94"/>
      <c r="E75" s="104"/>
      <c r="F75" s="104"/>
      <c r="G75" s="51"/>
      <c r="H75" s="51"/>
      <c r="I75" s="51"/>
      <c r="J75" s="51"/>
      <c r="K75" s="51"/>
      <c r="L75" s="51"/>
      <c r="M75" s="51"/>
      <c r="N75" s="44"/>
      <c r="O75" s="44"/>
      <c r="P75" s="44"/>
    </row>
    <row r="76" spans="2:16" ht="15" hidden="1" customHeight="1" outlineLevel="1" x14ac:dyDescent="0.25">
      <c r="B76" s="164"/>
      <c r="C76" s="64" t="s">
        <v>72</v>
      </c>
      <c r="D76" s="31" t="s">
        <v>82</v>
      </c>
      <c r="E76" s="32"/>
      <c r="F76" s="32"/>
      <c r="G76" s="48">
        <f>SUM(G77:G77)</f>
        <v>0</v>
      </c>
      <c r="H76" s="33"/>
      <c r="I76" s="33"/>
      <c r="J76" s="48">
        <f>SUM(J77:J77)</f>
        <v>0</v>
      </c>
      <c r="K76" s="33"/>
      <c r="L76" s="33"/>
      <c r="M76" s="48">
        <f>SUM(M77:M77)</f>
        <v>0</v>
      </c>
      <c r="N76" s="34"/>
      <c r="O76" s="34"/>
      <c r="P76" s="34"/>
    </row>
    <row r="77" spans="2:16" s="105" customFormat="1" ht="15.75" hidden="1" outlineLevel="1" x14ac:dyDescent="0.25">
      <c r="B77" s="170"/>
      <c r="C77" s="103"/>
      <c r="D77" s="53"/>
      <c r="E77" s="116"/>
      <c r="F77" s="116"/>
      <c r="G77" s="114"/>
      <c r="H77" s="114"/>
      <c r="I77" s="114"/>
      <c r="J77" s="114"/>
      <c r="K77" s="114"/>
      <c r="L77" s="114"/>
      <c r="M77" s="114"/>
      <c r="N77" s="40"/>
      <c r="O77" s="40"/>
      <c r="P77" s="40"/>
    </row>
    <row r="78" spans="2:16" ht="15" hidden="1" customHeight="1" outlineLevel="1" x14ac:dyDescent="0.25">
      <c r="B78" s="164"/>
      <c r="C78" s="64" t="s">
        <v>73</v>
      </c>
      <c r="D78" s="31" t="s">
        <v>83</v>
      </c>
      <c r="E78" s="32"/>
      <c r="F78" s="32"/>
      <c r="G78" s="48">
        <f>SUM(G79:G79)</f>
        <v>0</v>
      </c>
      <c r="H78" s="33"/>
      <c r="I78" s="33"/>
      <c r="J78" s="48">
        <f>SUM(J79:J79)</f>
        <v>0</v>
      </c>
      <c r="K78" s="33"/>
      <c r="L78" s="33"/>
      <c r="M78" s="48">
        <f>SUM(M79:M79)</f>
        <v>0</v>
      </c>
      <c r="N78" s="34"/>
      <c r="O78" s="34"/>
      <c r="P78" s="34"/>
    </row>
    <row r="79" spans="2:16" s="35" customFormat="1" ht="15.75" hidden="1" customHeight="1" outlineLevel="1" x14ac:dyDescent="0.25">
      <c r="B79" s="167"/>
      <c r="C79" s="103"/>
      <c r="D79" s="94"/>
      <c r="E79" s="104"/>
      <c r="F79" s="104"/>
      <c r="G79" s="51"/>
      <c r="H79" s="51"/>
      <c r="I79" s="51"/>
      <c r="J79" s="51"/>
      <c r="K79" s="51"/>
      <c r="L79" s="51"/>
      <c r="M79" s="51"/>
      <c r="N79" s="44"/>
      <c r="O79" s="44"/>
      <c r="P79" s="44"/>
    </row>
    <row r="80" spans="2:16" ht="15" hidden="1" customHeight="1" outlineLevel="1" x14ac:dyDescent="0.25">
      <c r="B80" s="164"/>
      <c r="C80" s="64" t="s">
        <v>74</v>
      </c>
      <c r="D80" s="31" t="s">
        <v>84</v>
      </c>
      <c r="E80" s="32"/>
      <c r="F80" s="32"/>
      <c r="G80" s="48">
        <f>SUM(G81:G81)</f>
        <v>0</v>
      </c>
      <c r="H80" s="33"/>
      <c r="I80" s="33"/>
      <c r="J80" s="48">
        <f>SUM(J81:J81)</f>
        <v>0</v>
      </c>
      <c r="K80" s="33"/>
      <c r="L80" s="33"/>
      <c r="M80" s="48">
        <f>SUM(M81:M81)</f>
        <v>0</v>
      </c>
      <c r="N80" s="34"/>
      <c r="O80" s="34"/>
      <c r="P80" s="34"/>
    </row>
    <row r="81" spans="2:17" s="35" customFormat="1" ht="15.75" hidden="1" customHeight="1" outlineLevel="1" x14ac:dyDescent="0.25">
      <c r="B81" s="167"/>
      <c r="C81" s="103"/>
      <c r="D81" s="94"/>
      <c r="E81" s="104"/>
      <c r="F81" s="104"/>
      <c r="G81" s="51"/>
      <c r="H81" s="51"/>
      <c r="I81" s="51"/>
      <c r="J81" s="51"/>
      <c r="K81" s="51"/>
      <c r="L81" s="51"/>
      <c r="M81" s="51"/>
      <c r="N81" s="44"/>
      <c r="O81" s="44"/>
      <c r="P81" s="44"/>
    </row>
    <row r="82" spans="2:17" ht="30" hidden="1" customHeight="1" outlineLevel="1" x14ac:dyDescent="0.25">
      <c r="B82" s="166"/>
      <c r="C82" s="64" t="s">
        <v>53</v>
      </c>
      <c r="D82" s="26" t="s">
        <v>137</v>
      </c>
      <c r="E82" s="27"/>
      <c r="F82" s="27"/>
      <c r="G82" s="28">
        <f>SUM(G83,G85,G87,G89,G91)</f>
        <v>0</v>
      </c>
      <c r="H82" s="28"/>
      <c r="I82" s="28"/>
      <c r="J82" s="28">
        <f>SUM(J83,J85,J87,J89,J91)</f>
        <v>0</v>
      </c>
      <c r="K82" s="28"/>
      <c r="L82" s="28"/>
      <c r="M82" s="28">
        <f>SUM(M83,M85,M87,M89,M91)</f>
        <v>0</v>
      </c>
      <c r="N82" s="29"/>
      <c r="O82" s="29"/>
      <c r="P82" s="29"/>
    </row>
    <row r="83" spans="2:17" ht="15" hidden="1" customHeight="1" outlineLevel="1" x14ac:dyDescent="0.25">
      <c r="B83" s="164"/>
      <c r="C83" s="64" t="s">
        <v>75</v>
      </c>
      <c r="D83" s="46" t="s">
        <v>80</v>
      </c>
      <c r="E83" s="32"/>
      <c r="F83" s="32"/>
      <c r="G83" s="48">
        <f>SUM(G84:G84)</f>
        <v>0</v>
      </c>
      <c r="H83" s="33"/>
      <c r="I83" s="33"/>
      <c r="J83" s="48">
        <f>SUM(J84:J84)</f>
        <v>0</v>
      </c>
      <c r="K83" s="33"/>
      <c r="L83" s="33"/>
      <c r="M83" s="48">
        <f>SUM(M84:M84)</f>
        <v>0</v>
      </c>
      <c r="N83" s="34"/>
      <c r="O83" s="34"/>
      <c r="P83" s="34"/>
    </row>
    <row r="84" spans="2:17" s="35" customFormat="1" ht="15.75" hidden="1" outlineLevel="1" x14ac:dyDescent="0.25">
      <c r="B84" s="167"/>
      <c r="C84" s="103"/>
      <c r="D84" s="49"/>
      <c r="E84" s="111"/>
      <c r="F84" s="112"/>
      <c r="G84" s="113"/>
      <c r="H84" s="52"/>
      <c r="I84" s="114"/>
      <c r="J84" s="39"/>
      <c r="K84" s="52"/>
      <c r="L84" s="39"/>
      <c r="M84" s="39"/>
      <c r="N84" s="115"/>
      <c r="O84" s="86"/>
      <c r="P84" s="86"/>
    </row>
    <row r="85" spans="2:17" ht="15" hidden="1" customHeight="1" outlineLevel="1" x14ac:dyDescent="0.25">
      <c r="B85" s="164"/>
      <c r="C85" s="64" t="s">
        <v>76</v>
      </c>
      <c r="D85" s="46" t="s">
        <v>81</v>
      </c>
      <c r="E85" s="32"/>
      <c r="F85" s="32"/>
      <c r="G85" s="48">
        <f>SUM(G86:G86)</f>
        <v>0</v>
      </c>
      <c r="H85" s="33"/>
      <c r="I85" s="33"/>
      <c r="J85" s="48">
        <f>SUM(J86:J86)</f>
        <v>0</v>
      </c>
      <c r="K85" s="33"/>
      <c r="L85" s="33"/>
      <c r="M85" s="48">
        <f>SUM(M86:M86)</f>
        <v>0</v>
      </c>
      <c r="N85" s="34"/>
      <c r="O85" s="34"/>
      <c r="P85" s="34"/>
    </row>
    <row r="86" spans="2:17" s="35" customFormat="1" ht="17.25" hidden="1" customHeight="1" outlineLevel="1" x14ac:dyDescent="0.25">
      <c r="B86" s="167"/>
      <c r="C86" s="103"/>
      <c r="D86" s="94"/>
      <c r="E86" s="104"/>
      <c r="F86" s="104"/>
      <c r="G86" s="51"/>
      <c r="H86" s="51"/>
      <c r="I86" s="51"/>
      <c r="J86" s="51"/>
      <c r="K86" s="51"/>
      <c r="L86" s="51"/>
      <c r="M86" s="51"/>
      <c r="N86" s="44"/>
      <c r="O86" s="44"/>
      <c r="P86" s="44"/>
    </row>
    <row r="87" spans="2:17" ht="15" hidden="1" customHeight="1" outlineLevel="1" x14ac:dyDescent="0.25">
      <c r="B87" s="164"/>
      <c r="C87" s="64" t="s">
        <v>77</v>
      </c>
      <c r="D87" s="46" t="s">
        <v>82</v>
      </c>
      <c r="E87" s="32"/>
      <c r="F87" s="32"/>
      <c r="G87" s="48">
        <f>SUM(G88:G88)</f>
        <v>0</v>
      </c>
      <c r="H87" s="33"/>
      <c r="I87" s="33"/>
      <c r="J87" s="48">
        <f>SUM(J88:J88)</f>
        <v>0</v>
      </c>
      <c r="K87" s="33"/>
      <c r="L87" s="33"/>
      <c r="M87" s="48">
        <f>SUM(M88:M88)</f>
        <v>0</v>
      </c>
      <c r="N87" s="34"/>
      <c r="O87" s="34"/>
      <c r="P87" s="34"/>
    </row>
    <row r="88" spans="2:17" s="105" customFormat="1" ht="15.75" hidden="1" outlineLevel="1" x14ac:dyDescent="0.25">
      <c r="B88" s="170"/>
      <c r="C88" s="103"/>
      <c r="D88" s="49"/>
      <c r="E88" s="116"/>
      <c r="F88" s="116"/>
      <c r="G88" s="114"/>
      <c r="H88" s="114"/>
      <c r="I88" s="114"/>
      <c r="J88" s="114"/>
      <c r="K88" s="114"/>
      <c r="L88" s="114"/>
      <c r="M88" s="114"/>
      <c r="N88" s="40"/>
      <c r="O88" s="40"/>
      <c r="P88" s="40"/>
    </row>
    <row r="89" spans="2:17" ht="15" hidden="1" customHeight="1" outlineLevel="1" x14ac:dyDescent="0.25">
      <c r="B89" s="164"/>
      <c r="C89" s="64" t="s">
        <v>78</v>
      </c>
      <c r="D89" s="46" t="s">
        <v>83</v>
      </c>
      <c r="E89" s="32"/>
      <c r="F89" s="32"/>
      <c r="G89" s="48">
        <f>SUM(G90:G90)</f>
        <v>0</v>
      </c>
      <c r="H89" s="33"/>
      <c r="I89" s="33"/>
      <c r="J89" s="48">
        <f>SUM(J90:J90)</f>
        <v>0</v>
      </c>
      <c r="K89" s="33"/>
      <c r="L89" s="33"/>
      <c r="M89" s="48">
        <f>SUM(M90:M90)</f>
        <v>0</v>
      </c>
      <c r="N89" s="34"/>
      <c r="O89" s="34"/>
      <c r="P89" s="34"/>
    </row>
    <row r="90" spans="2:17" s="35" customFormat="1" ht="15.75" hidden="1" customHeight="1" outlineLevel="1" x14ac:dyDescent="0.25">
      <c r="B90" s="167"/>
      <c r="C90" s="103"/>
      <c r="D90" s="94"/>
      <c r="E90" s="104"/>
      <c r="F90" s="104"/>
      <c r="G90" s="51"/>
      <c r="H90" s="51"/>
      <c r="I90" s="51"/>
      <c r="J90" s="51"/>
      <c r="K90" s="51"/>
      <c r="L90" s="51"/>
      <c r="M90" s="51"/>
      <c r="N90" s="44"/>
      <c r="O90" s="44"/>
      <c r="P90" s="44"/>
    </row>
    <row r="91" spans="2:17" ht="15" hidden="1" customHeight="1" outlineLevel="1" x14ac:dyDescent="0.25">
      <c r="B91" s="164"/>
      <c r="C91" s="64" t="s">
        <v>79</v>
      </c>
      <c r="D91" s="46" t="s">
        <v>84</v>
      </c>
      <c r="E91" s="32"/>
      <c r="F91" s="32"/>
      <c r="G91" s="48">
        <f>SUM(G92:G92)</f>
        <v>0</v>
      </c>
      <c r="H91" s="33"/>
      <c r="I91" s="33"/>
      <c r="J91" s="48">
        <f>SUM(J92:J92)</f>
        <v>0</v>
      </c>
      <c r="K91" s="33"/>
      <c r="L91" s="33"/>
      <c r="M91" s="48">
        <f>SUM(M92:M92)</f>
        <v>0</v>
      </c>
      <c r="N91" s="34"/>
      <c r="O91" s="34"/>
      <c r="P91" s="34"/>
    </row>
    <row r="92" spans="2:17" s="35" customFormat="1" ht="15.75" hidden="1" customHeight="1" outlineLevel="1" x14ac:dyDescent="0.25">
      <c r="B92" s="167"/>
      <c r="C92" s="103"/>
      <c r="D92" s="94"/>
      <c r="E92" s="104"/>
      <c r="F92" s="104"/>
      <c r="G92" s="51"/>
      <c r="H92" s="51"/>
      <c r="I92" s="51"/>
      <c r="J92" s="51"/>
      <c r="K92" s="51"/>
      <c r="L92" s="51"/>
      <c r="M92" s="51"/>
      <c r="N92" s="44"/>
      <c r="O92" s="44"/>
      <c r="P92" s="44"/>
    </row>
    <row r="93" spans="2:17" ht="15" customHeight="1" outlineLevel="1" x14ac:dyDescent="0.25">
      <c r="B93" s="166"/>
      <c r="C93" s="18" t="s">
        <v>26</v>
      </c>
      <c r="D93" s="79" t="s">
        <v>138</v>
      </c>
      <c r="E93" s="80"/>
      <c r="F93" s="80"/>
      <c r="G93" s="22">
        <f>G94</f>
        <v>8698</v>
      </c>
      <c r="H93" s="22">
        <f t="shared" ref="H93:M93" si="4">H94</f>
        <v>0</v>
      </c>
      <c r="I93" s="22">
        <f t="shared" si="4"/>
        <v>0</v>
      </c>
      <c r="J93" s="22">
        <f t="shared" si="4"/>
        <v>8698</v>
      </c>
      <c r="K93" s="22">
        <f t="shared" si="4"/>
        <v>0</v>
      </c>
      <c r="L93" s="22">
        <f t="shared" si="4"/>
        <v>0</v>
      </c>
      <c r="M93" s="22">
        <f t="shared" si="4"/>
        <v>8698</v>
      </c>
      <c r="N93" s="82"/>
      <c r="O93" s="82"/>
      <c r="P93" s="82"/>
    </row>
    <row r="94" spans="2:17" ht="16.5" customHeight="1" outlineLevel="1" x14ac:dyDescent="0.25">
      <c r="B94" s="168"/>
      <c r="C94" s="108" t="s">
        <v>54</v>
      </c>
      <c r="D94" s="65" t="s">
        <v>56</v>
      </c>
      <c r="E94" s="117"/>
      <c r="F94" s="117"/>
      <c r="G94" s="56">
        <v>8698</v>
      </c>
      <c r="H94" s="56">
        <v>0</v>
      </c>
      <c r="I94" s="56">
        <v>0</v>
      </c>
      <c r="J94" s="56">
        <v>8698</v>
      </c>
      <c r="K94" s="56">
        <v>0</v>
      </c>
      <c r="L94" s="56">
        <v>0</v>
      </c>
      <c r="M94" s="56">
        <v>8698</v>
      </c>
      <c r="N94" s="118" t="s">
        <v>150</v>
      </c>
      <c r="O94" s="118"/>
      <c r="P94" s="174">
        <v>2000</v>
      </c>
      <c r="Q94" s="119"/>
    </row>
    <row r="95" spans="2:17" ht="15.75" hidden="1" outlineLevel="1" x14ac:dyDescent="0.25">
      <c r="B95" s="166"/>
      <c r="C95" s="120"/>
      <c r="D95" s="53"/>
      <c r="E95" s="106"/>
      <c r="F95" s="106"/>
      <c r="G95" s="87"/>
      <c r="H95" s="39"/>
      <c r="I95" s="39"/>
      <c r="J95" s="87"/>
      <c r="K95" s="39"/>
      <c r="L95" s="39"/>
      <c r="M95" s="87"/>
      <c r="N95" s="40"/>
      <c r="O95" s="40"/>
      <c r="P95" s="40"/>
    </row>
    <row r="96" spans="2:17" ht="15" hidden="1" customHeight="1" outlineLevel="1" x14ac:dyDescent="0.25">
      <c r="B96" s="166"/>
      <c r="C96" s="108" t="s">
        <v>55</v>
      </c>
      <c r="D96" s="65" t="s">
        <v>57</v>
      </c>
      <c r="E96" s="27"/>
      <c r="F96" s="27"/>
      <c r="G96" s="67">
        <f>SUM(G97:G97)</f>
        <v>0</v>
      </c>
      <c r="H96" s="28"/>
      <c r="I96" s="28"/>
      <c r="J96" s="67">
        <f>SUM(J97:J97)</f>
        <v>0</v>
      </c>
      <c r="K96" s="28"/>
      <c r="L96" s="28"/>
      <c r="M96" s="67">
        <f>SUM(M97:M97)</f>
        <v>0</v>
      </c>
      <c r="N96" s="29"/>
      <c r="O96" s="29"/>
      <c r="P96" s="29"/>
    </row>
    <row r="97" spans="2:16" ht="15.75" hidden="1" outlineLevel="1" x14ac:dyDescent="0.25">
      <c r="B97" s="166"/>
      <c r="C97" s="121"/>
      <c r="D97" s="53"/>
      <c r="E97" s="122"/>
      <c r="F97" s="123"/>
      <c r="G97" s="98"/>
      <c r="H97" s="98"/>
      <c r="I97" s="98"/>
      <c r="J97" s="98"/>
      <c r="K97" s="98"/>
      <c r="L97" s="98"/>
      <c r="M97" s="98"/>
      <c r="N97" s="100"/>
      <c r="O97" s="44"/>
      <c r="P97" s="44"/>
    </row>
    <row r="98" spans="2:16" s="69" customFormat="1" ht="15" hidden="1" customHeight="1" outlineLevel="1" x14ac:dyDescent="0.25">
      <c r="B98" s="76"/>
      <c r="C98" s="18" t="s">
        <v>28</v>
      </c>
      <c r="D98" s="79" t="s">
        <v>139</v>
      </c>
      <c r="E98" s="102"/>
      <c r="F98" s="102"/>
      <c r="G98" s="81">
        <f>SUM(G99,G101)</f>
        <v>0</v>
      </c>
      <c r="H98" s="81"/>
      <c r="I98" s="81"/>
      <c r="J98" s="81">
        <f>SUM(J99,J101)</f>
        <v>0</v>
      </c>
      <c r="K98" s="81"/>
      <c r="L98" s="81"/>
      <c r="M98" s="81">
        <f>SUM(M99,M101)</f>
        <v>0</v>
      </c>
      <c r="N98" s="73"/>
      <c r="O98" s="73"/>
      <c r="P98" s="73"/>
    </row>
    <row r="99" spans="2:16" ht="30" hidden="1" customHeight="1" outlineLevel="1" x14ac:dyDescent="0.25">
      <c r="B99" s="166"/>
      <c r="C99" s="108" t="s">
        <v>58</v>
      </c>
      <c r="D99" s="65" t="s">
        <v>31</v>
      </c>
      <c r="E99" s="27"/>
      <c r="F99" s="27"/>
      <c r="G99" s="28">
        <f>SUM(G100)</f>
        <v>0</v>
      </c>
      <c r="H99" s="28"/>
      <c r="I99" s="28"/>
      <c r="J99" s="28">
        <f>SUM(J100)</f>
        <v>0</v>
      </c>
      <c r="K99" s="28"/>
      <c r="L99" s="28"/>
      <c r="M99" s="28">
        <f>SUM(M100)</f>
        <v>0</v>
      </c>
      <c r="N99" s="29"/>
      <c r="O99" s="29"/>
      <c r="P99" s="29"/>
    </row>
    <row r="100" spans="2:16" ht="15.75" hidden="1" outlineLevel="1" x14ac:dyDescent="0.25">
      <c r="B100" s="166"/>
      <c r="C100" s="124"/>
      <c r="D100" s="53"/>
      <c r="E100" s="109"/>
      <c r="F100" s="109"/>
      <c r="G100" s="39"/>
      <c r="H100" s="39"/>
      <c r="I100" s="39"/>
      <c r="J100" s="39"/>
      <c r="K100" s="39"/>
      <c r="L100" s="39"/>
      <c r="M100" s="39"/>
      <c r="N100" s="110"/>
      <c r="O100" s="110"/>
      <c r="P100" s="110"/>
    </row>
    <row r="101" spans="2:16" ht="15" hidden="1" customHeight="1" outlineLevel="1" x14ac:dyDescent="0.25">
      <c r="B101" s="166"/>
      <c r="C101" s="125" t="s">
        <v>59</v>
      </c>
      <c r="D101" s="65" t="s">
        <v>32</v>
      </c>
      <c r="E101" s="27"/>
      <c r="F101" s="27"/>
      <c r="G101" s="28">
        <f>SUM(G102)</f>
        <v>0</v>
      </c>
      <c r="H101" s="28"/>
      <c r="I101" s="28"/>
      <c r="J101" s="28">
        <f>SUM(J102)</f>
        <v>0</v>
      </c>
      <c r="K101" s="28"/>
      <c r="L101" s="28"/>
      <c r="M101" s="28">
        <f>SUM(M102)</f>
        <v>0</v>
      </c>
      <c r="N101" s="29"/>
      <c r="O101" s="29"/>
      <c r="P101" s="29"/>
    </row>
    <row r="102" spans="2:16" ht="15.75" hidden="1" outlineLevel="1" x14ac:dyDescent="0.25">
      <c r="B102" s="166"/>
      <c r="C102" s="126"/>
      <c r="D102" s="53"/>
      <c r="E102" s="109"/>
      <c r="F102" s="109"/>
      <c r="G102" s="39"/>
      <c r="H102" s="39"/>
      <c r="I102" s="39"/>
      <c r="J102" s="39"/>
      <c r="K102" s="39"/>
      <c r="L102" s="39"/>
      <c r="M102" s="39"/>
      <c r="N102" s="110"/>
      <c r="O102" s="110"/>
      <c r="P102" s="110"/>
    </row>
    <row r="103" spans="2:16" s="76" customFormat="1" ht="15.75" hidden="1" x14ac:dyDescent="0.25">
      <c r="C103" s="12" t="s">
        <v>5</v>
      </c>
      <c r="D103" s="12" t="s">
        <v>124</v>
      </c>
      <c r="E103" s="127"/>
      <c r="F103" s="127"/>
      <c r="G103" s="16">
        <f>ROUND(SUM(G104,G119,G134,G149),0)</f>
        <v>0</v>
      </c>
      <c r="H103" s="16"/>
      <c r="I103" s="16"/>
      <c r="J103" s="16">
        <f>ROUND(SUM(J104,J119,J134,J149),0)</f>
        <v>0</v>
      </c>
      <c r="K103" s="16"/>
      <c r="L103" s="16"/>
      <c r="M103" s="16">
        <f>ROUND(SUM(M104,M119,M134,M149),0)</f>
        <v>0</v>
      </c>
      <c r="N103" s="78"/>
      <c r="O103" s="78"/>
      <c r="P103" s="78"/>
    </row>
    <row r="104" spans="2:16" ht="28.5" hidden="1" outlineLevel="1" x14ac:dyDescent="0.25">
      <c r="B104" s="166"/>
      <c r="C104" s="128" t="s">
        <v>85</v>
      </c>
      <c r="D104" s="129" t="s">
        <v>136</v>
      </c>
      <c r="E104" s="27"/>
      <c r="F104" s="27"/>
      <c r="G104" s="28">
        <f>SUM(G105,G107,G109,G111,G113,G115,G117)</f>
        <v>0</v>
      </c>
      <c r="H104" s="28"/>
      <c r="I104" s="28"/>
      <c r="J104" s="28">
        <f>SUM(J105,J107,J109,J111,J113,J115,J117)</f>
        <v>0</v>
      </c>
      <c r="K104" s="28"/>
      <c r="L104" s="28"/>
      <c r="M104" s="28">
        <f>SUM(M105,M107,M109,M111,M113,M115,M117)</f>
        <v>0</v>
      </c>
      <c r="N104" s="29"/>
      <c r="O104" s="29"/>
      <c r="P104" s="29"/>
    </row>
    <row r="105" spans="2:16" ht="15" hidden="1" customHeight="1" outlineLevel="1" x14ac:dyDescent="0.25">
      <c r="B105" s="166"/>
      <c r="C105" s="64" t="s">
        <v>86</v>
      </c>
      <c r="D105" s="31" t="s">
        <v>93</v>
      </c>
      <c r="E105" s="32"/>
      <c r="F105" s="32"/>
      <c r="G105" s="48">
        <f>SUM(G106)</f>
        <v>0</v>
      </c>
      <c r="H105" s="48"/>
      <c r="I105" s="48"/>
      <c r="J105" s="48">
        <f>SUM(J106)</f>
        <v>0</v>
      </c>
      <c r="K105" s="48"/>
      <c r="L105" s="48"/>
      <c r="M105" s="48">
        <f>SUM(M106)</f>
        <v>0</v>
      </c>
      <c r="N105" s="34"/>
      <c r="O105" s="34"/>
      <c r="P105" s="34"/>
    </row>
    <row r="106" spans="2:16" ht="15" hidden="1" customHeight="1" outlineLevel="1" x14ac:dyDescent="0.25">
      <c r="B106" s="166"/>
      <c r="C106" s="103"/>
      <c r="D106" s="53"/>
      <c r="E106" s="109"/>
      <c r="F106" s="109"/>
      <c r="G106" s="39"/>
      <c r="H106" s="39"/>
      <c r="I106" s="39"/>
      <c r="J106" s="39"/>
      <c r="K106" s="39"/>
      <c r="L106" s="39"/>
      <c r="M106" s="39"/>
      <c r="N106" s="110"/>
      <c r="O106" s="110"/>
      <c r="P106" s="110"/>
    </row>
    <row r="107" spans="2:16" ht="15" hidden="1" customHeight="1" outlineLevel="1" x14ac:dyDescent="0.25">
      <c r="B107" s="166"/>
      <c r="C107" s="64" t="s">
        <v>87</v>
      </c>
      <c r="D107" s="31" t="s">
        <v>94</v>
      </c>
      <c r="E107" s="32"/>
      <c r="F107" s="32"/>
      <c r="G107" s="48">
        <f>SUM(G108)</f>
        <v>0</v>
      </c>
      <c r="H107" s="48"/>
      <c r="I107" s="48"/>
      <c r="J107" s="48">
        <f>SUM(J108)</f>
        <v>0</v>
      </c>
      <c r="K107" s="48"/>
      <c r="L107" s="48"/>
      <c r="M107" s="48">
        <f>SUM(M108)</f>
        <v>0</v>
      </c>
      <c r="N107" s="34"/>
      <c r="O107" s="34"/>
      <c r="P107" s="34"/>
    </row>
    <row r="108" spans="2:16" ht="15.75" hidden="1" outlineLevel="1" x14ac:dyDescent="0.25">
      <c r="B108" s="166"/>
      <c r="C108" s="103"/>
      <c r="D108" s="53"/>
      <c r="E108" s="1"/>
      <c r="F108" s="1"/>
      <c r="G108" s="2"/>
      <c r="H108" s="2"/>
      <c r="I108" s="2"/>
      <c r="J108" s="2"/>
      <c r="K108" s="39"/>
      <c r="L108" s="39"/>
      <c r="M108" s="39"/>
      <c r="N108" s="59"/>
      <c r="O108" s="130"/>
      <c r="P108" s="130"/>
    </row>
    <row r="109" spans="2:16" ht="15" hidden="1" customHeight="1" outlineLevel="1" x14ac:dyDescent="0.25">
      <c r="B109" s="166"/>
      <c r="C109" s="64" t="s">
        <v>88</v>
      </c>
      <c r="D109" s="31" t="s">
        <v>95</v>
      </c>
      <c r="E109" s="32"/>
      <c r="F109" s="32"/>
      <c r="G109" s="48">
        <f>SUM(G110)</f>
        <v>0</v>
      </c>
      <c r="H109" s="48"/>
      <c r="I109" s="48"/>
      <c r="J109" s="48">
        <f>SUM(J110)</f>
        <v>0</v>
      </c>
      <c r="K109" s="48"/>
      <c r="L109" s="48"/>
      <c r="M109" s="48">
        <f>SUM(M110)</f>
        <v>0</v>
      </c>
      <c r="N109" s="34"/>
      <c r="O109" s="34"/>
      <c r="P109" s="34"/>
    </row>
    <row r="110" spans="2:16" ht="15" hidden="1" customHeight="1" outlineLevel="1" x14ac:dyDescent="0.25">
      <c r="B110" s="166"/>
      <c r="C110" s="103"/>
      <c r="D110" s="53"/>
      <c r="E110" s="109"/>
      <c r="F110" s="109"/>
      <c r="G110" s="39"/>
      <c r="H110" s="39"/>
      <c r="I110" s="39"/>
      <c r="J110" s="39"/>
      <c r="K110" s="39"/>
      <c r="L110" s="39"/>
      <c r="M110" s="39"/>
      <c r="N110" s="110"/>
      <c r="O110" s="110"/>
      <c r="P110" s="110"/>
    </row>
    <row r="111" spans="2:16" ht="15" hidden="1" customHeight="1" outlineLevel="1" x14ac:dyDescent="0.25">
      <c r="B111" s="166"/>
      <c r="C111" s="64" t="s">
        <v>89</v>
      </c>
      <c r="D111" s="31" t="s">
        <v>96</v>
      </c>
      <c r="E111" s="32"/>
      <c r="F111" s="32"/>
      <c r="G111" s="48">
        <f>SUM(G112)</f>
        <v>0</v>
      </c>
      <c r="H111" s="48"/>
      <c r="I111" s="48"/>
      <c r="J111" s="48">
        <f>SUM(J112)</f>
        <v>0</v>
      </c>
      <c r="K111" s="48"/>
      <c r="L111" s="48"/>
      <c r="M111" s="48">
        <f>SUM(M112)</f>
        <v>0</v>
      </c>
      <c r="N111" s="34"/>
      <c r="O111" s="34"/>
      <c r="P111" s="34"/>
    </row>
    <row r="112" spans="2:16" ht="15" hidden="1" customHeight="1" outlineLevel="1" x14ac:dyDescent="0.25">
      <c r="B112" s="166"/>
      <c r="C112" s="103"/>
      <c r="D112" s="53"/>
      <c r="E112" s="109"/>
      <c r="F112" s="109"/>
      <c r="G112" s="39"/>
      <c r="H112" s="39"/>
      <c r="I112" s="39"/>
      <c r="J112" s="39"/>
      <c r="K112" s="39"/>
      <c r="L112" s="39"/>
      <c r="M112" s="39"/>
      <c r="N112" s="110"/>
      <c r="O112" s="110"/>
      <c r="P112" s="110"/>
    </row>
    <row r="113" spans="2:16" ht="15" hidden="1" customHeight="1" outlineLevel="1" x14ac:dyDescent="0.25">
      <c r="B113" s="166"/>
      <c r="C113" s="64" t="s">
        <v>90</v>
      </c>
      <c r="D113" s="31" t="s">
        <v>140</v>
      </c>
      <c r="E113" s="32"/>
      <c r="F113" s="32"/>
      <c r="G113" s="48">
        <f>SUM(G114)</f>
        <v>0</v>
      </c>
      <c r="H113" s="48"/>
      <c r="I113" s="48"/>
      <c r="J113" s="48">
        <f>SUM(J114)</f>
        <v>0</v>
      </c>
      <c r="K113" s="48"/>
      <c r="L113" s="48"/>
      <c r="M113" s="48">
        <f>SUM(M114)</f>
        <v>0</v>
      </c>
      <c r="N113" s="34"/>
      <c r="O113" s="34"/>
      <c r="P113" s="34"/>
    </row>
    <row r="114" spans="2:16" ht="15" hidden="1" customHeight="1" outlineLevel="1" x14ac:dyDescent="0.25">
      <c r="B114" s="166"/>
      <c r="C114" s="103"/>
      <c r="D114" s="53"/>
      <c r="E114" s="109"/>
      <c r="F114" s="109"/>
      <c r="G114" s="39"/>
      <c r="H114" s="39"/>
      <c r="I114" s="39"/>
      <c r="J114" s="39"/>
      <c r="K114" s="39"/>
      <c r="L114" s="39"/>
      <c r="M114" s="39"/>
      <c r="N114" s="110"/>
      <c r="O114" s="110"/>
      <c r="P114" s="110"/>
    </row>
    <row r="115" spans="2:16" ht="15" hidden="1" customHeight="1" outlineLevel="1" x14ac:dyDescent="0.25">
      <c r="B115" s="166"/>
      <c r="C115" s="64" t="s">
        <v>91</v>
      </c>
      <c r="D115" s="31" t="s">
        <v>141</v>
      </c>
      <c r="E115" s="32"/>
      <c r="F115" s="32"/>
      <c r="G115" s="48">
        <f>SUM(G116)</f>
        <v>0</v>
      </c>
      <c r="H115" s="48"/>
      <c r="I115" s="48"/>
      <c r="J115" s="48">
        <f>SUM(J116)</f>
        <v>0</v>
      </c>
      <c r="K115" s="48"/>
      <c r="L115" s="48"/>
      <c r="M115" s="48">
        <f>SUM(M116)</f>
        <v>0</v>
      </c>
      <c r="N115" s="34"/>
      <c r="O115" s="34"/>
      <c r="P115" s="34"/>
    </row>
    <row r="116" spans="2:16" ht="15" hidden="1" customHeight="1" outlineLevel="1" x14ac:dyDescent="0.25">
      <c r="B116" s="166"/>
      <c r="C116" s="103"/>
      <c r="D116" s="53"/>
      <c r="E116" s="109"/>
      <c r="F116" s="109"/>
      <c r="G116" s="39"/>
      <c r="H116" s="39"/>
      <c r="I116" s="39"/>
      <c r="J116" s="39"/>
      <c r="K116" s="39"/>
      <c r="L116" s="39"/>
      <c r="M116" s="39"/>
      <c r="N116" s="110"/>
      <c r="O116" s="110"/>
      <c r="P116" s="110"/>
    </row>
    <row r="117" spans="2:16" ht="15" hidden="1" customHeight="1" outlineLevel="1" x14ac:dyDescent="0.25">
      <c r="B117" s="166"/>
      <c r="C117" s="64" t="s">
        <v>92</v>
      </c>
      <c r="D117" s="31" t="s">
        <v>142</v>
      </c>
      <c r="E117" s="32"/>
      <c r="F117" s="32"/>
      <c r="G117" s="48">
        <f>SUM(G118)</f>
        <v>0</v>
      </c>
      <c r="H117" s="48"/>
      <c r="I117" s="48"/>
      <c r="J117" s="48">
        <f>SUM(J118)</f>
        <v>0</v>
      </c>
      <c r="K117" s="48"/>
      <c r="L117" s="48"/>
      <c r="M117" s="48">
        <f>SUM(M118)</f>
        <v>0</v>
      </c>
      <c r="N117" s="34"/>
      <c r="O117" s="34"/>
      <c r="P117" s="34"/>
    </row>
    <row r="118" spans="2:16" ht="15" hidden="1" customHeight="1" outlineLevel="1" x14ac:dyDescent="0.25">
      <c r="B118" s="166"/>
      <c r="C118" s="103"/>
      <c r="D118" s="53"/>
      <c r="E118" s="109"/>
      <c r="F118" s="109"/>
      <c r="G118" s="39"/>
      <c r="H118" s="39"/>
      <c r="I118" s="39"/>
      <c r="J118" s="39"/>
      <c r="K118" s="39"/>
      <c r="L118" s="39"/>
      <c r="M118" s="39"/>
      <c r="N118" s="110"/>
      <c r="O118" s="110"/>
      <c r="P118" s="110"/>
    </row>
    <row r="119" spans="2:16" ht="15" hidden="1" customHeight="1" outlineLevel="1" x14ac:dyDescent="0.25">
      <c r="B119" s="166"/>
      <c r="C119" s="128" t="s">
        <v>97</v>
      </c>
      <c r="D119" s="129" t="s">
        <v>21</v>
      </c>
      <c r="E119" s="27"/>
      <c r="F119" s="27"/>
      <c r="G119" s="28">
        <f>SUM(G120,G122,G124,G126,G128,G130,G132)</f>
        <v>0</v>
      </c>
      <c r="H119" s="28"/>
      <c r="I119" s="28"/>
      <c r="J119" s="28">
        <f>SUM(J120,J122,J124,J126,J128,J130,J132)</f>
        <v>0</v>
      </c>
      <c r="K119" s="28"/>
      <c r="L119" s="28"/>
      <c r="M119" s="28">
        <f>SUM(M120,M122,M124,M126,M128,M130,M132)</f>
        <v>0</v>
      </c>
      <c r="N119" s="29"/>
      <c r="O119" s="29"/>
      <c r="P119" s="29"/>
    </row>
    <row r="120" spans="2:16" ht="15" hidden="1" customHeight="1" outlineLevel="1" x14ac:dyDescent="0.25">
      <c r="B120" s="166"/>
      <c r="C120" s="64" t="s">
        <v>98</v>
      </c>
      <c r="D120" s="31" t="s">
        <v>93</v>
      </c>
      <c r="E120" s="32"/>
      <c r="F120" s="32"/>
      <c r="G120" s="48">
        <f>SUM(G121)</f>
        <v>0</v>
      </c>
      <c r="H120" s="48"/>
      <c r="I120" s="48"/>
      <c r="J120" s="48">
        <f>SUM(J121)</f>
        <v>0</v>
      </c>
      <c r="K120" s="48"/>
      <c r="L120" s="48"/>
      <c r="M120" s="48">
        <f>SUM(M121)</f>
        <v>0</v>
      </c>
      <c r="N120" s="34"/>
      <c r="O120" s="34"/>
      <c r="P120" s="34"/>
    </row>
    <row r="121" spans="2:16" ht="15" hidden="1" customHeight="1" outlineLevel="1" x14ac:dyDescent="0.25">
      <c r="B121" s="166"/>
      <c r="C121" s="103"/>
      <c r="D121" s="53"/>
      <c r="E121" s="109"/>
      <c r="F121" s="109"/>
      <c r="G121" s="39"/>
      <c r="H121" s="39"/>
      <c r="I121" s="39"/>
      <c r="J121" s="39"/>
      <c r="K121" s="39"/>
      <c r="L121" s="39"/>
      <c r="M121" s="39"/>
      <c r="N121" s="110"/>
      <c r="O121" s="110"/>
      <c r="P121" s="110"/>
    </row>
    <row r="122" spans="2:16" ht="15" hidden="1" customHeight="1" outlineLevel="1" x14ac:dyDescent="0.25">
      <c r="B122" s="166"/>
      <c r="C122" s="64" t="s">
        <v>99</v>
      </c>
      <c r="D122" s="31" t="s">
        <v>94</v>
      </c>
      <c r="E122" s="32"/>
      <c r="F122" s="32"/>
      <c r="G122" s="48">
        <f>SUM(G123)</f>
        <v>0</v>
      </c>
      <c r="H122" s="48"/>
      <c r="I122" s="48"/>
      <c r="J122" s="48">
        <f>SUM(J123)</f>
        <v>0</v>
      </c>
      <c r="K122" s="48"/>
      <c r="L122" s="48"/>
      <c r="M122" s="48">
        <f>SUM(M123)</f>
        <v>0</v>
      </c>
      <c r="N122" s="34"/>
      <c r="O122" s="34"/>
      <c r="P122" s="34"/>
    </row>
    <row r="123" spans="2:16" ht="15.75" hidden="1" outlineLevel="1" x14ac:dyDescent="0.25">
      <c r="B123" s="166"/>
      <c r="C123" s="103"/>
      <c r="D123" s="53"/>
      <c r="E123" s="1"/>
      <c r="F123" s="1"/>
      <c r="G123" s="2"/>
      <c r="H123" s="2"/>
      <c r="I123" s="2"/>
      <c r="J123" s="2"/>
      <c r="K123" s="39"/>
      <c r="L123" s="39"/>
      <c r="M123" s="39"/>
      <c r="N123" s="59"/>
      <c r="O123" s="130"/>
      <c r="P123" s="130"/>
    </row>
    <row r="124" spans="2:16" ht="15" hidden="1" customHeight="1" outlineLevel="1" x14ac:dyDescent="0.25">
      <c r="B124" s="166"/>
      <c r="C124" s="64" t="s">
        <v>100</v>
      </c>
      <c r="D124" s="31" t="s">
        <v>95</v>
      </c>
      <c r="E124" s="32"/>
      <c r="F124" s="32"/>
      <c r="G124" s="48">
        <f>SUM(G125)</f>
        <v>0</v>
      </c>
      <c r="H124" s="48"/>
      <c r="I124" s="48"/>
      <c r="J124" s="48">
        <f>SUM(J125)</f>
        <v>0</v>
      </c>
      <c r="K124" s="48"/>
      <c r="L124" s="48"/>
      <c r="M124" s="48">
        <f>SUM(M125)</f>
        <v>0</v>
      </c>
      <c r="N124" s="34"/>
      <c r="O124" s="34"/>
      <c r="P124" s="34"/>
    </row>
    <row r="125" spans="2:16" ht="15" hidden="1" customHeight="1" outlineLevel="1" x14ac:dyDescent="0.25">
      <c r="B125" s="166"/>
      <c r="C125" s="103"/>
      <c r="D125" s="53"/>
      <c r="E125" s="109"/>
      <c r="F125" s="109"/>
      <c r="G125" s="39"/>
      <c r="H125" s="39"/>
      <c r="I125" s="39"/>
      <c r="J125" s="39"/>
      <c r="K125" s="39"/>
      <c r="L125" s="39"/>
      <c r="M125" s="39"/>
      <c r="N125" s="110"/>
      <c r="O125" s="110"/>
      <c r="P125" s="110"/>
    </row>
    <row r="126" spans="2:16" ht="15" hidden="1" customHeight="1" outlineLevel="1" x14ac:dyDescent="0.25">
      <c r="B126" s="166"/>
      <c r="C126" s="64" t="s">
        <v>101</v>
      </c>
      <c r="D126" s="31" t="s">
        <v>96</v>
      </c>
      <c r="E126" s="32"/>
      <c r="F126" s="32"/>
      <c r="G126" s="48">
        <f>SUM(G127)</f>
        <v>0</v>
      </c>
      <c r="H126" s="48"/>
      <c r="I126" s="48"/>
      <c r="J126" s="48">
        <f>SUM(J127)</f>
        <v>0</v>
      </c>
      <c r="K126" s="48"/>
      <c r="L126" s="48"/>
      <c r="M126" s="48">
        <f>SUM(M127)</f>
        <v>0</v>
      </c>
      <c r="N126" s="34"/>
      <c r="O126" s="34"/>
      <c r="P126" s="34"/>
    </row>
    <row r="127" spans="2:16" ht="15" hidden="1" customHeight="1" outlineLevel="1" x14ac:dyDescent="0.25">
      <c r="B127" s="166"/>
      <c r="C127" s="103"/>
      <c r="D127" s="53"/>
      <c r="E127" s="109"/>
      <c r="F127" s="109"/>
      <c r="G127" s="39"/>
      <c r="H127" s="39"/>
      <c r="I127" s="39"/>
      <c r="J127" s="39"/>
      <c r="K127" s="39"/>
      <c r="L127" s="39"/>
      <c r="M127" s="39"/>
      <c r="N127" s="110"/>
      <c r="O127" s="110"/>
      <c r="P127" s="110"/>
    </row>
    <row r="128" spans="2:16" ht="15" hidden="1" customHeight="1" outlineLevel="1" x14ac:dyDescent="0.25">
      <c r="B128" s="166"/>
      <c r="C128" s="64" t="s">
        <v>102</v>
      </c>
      <c r="D128" s="31" t="s">
        <v>140</v>
      </c>
      <c r="E128" s="32"/>
      <c r="F128" s="32"/>
      <c r="G128" s="48">
        <f>SUM(G129)</f>
        <v>0</v>
      </c>
      <c r="H128" s="48"/>
      <c r="I128" s="48"/>
      <c r="J128" s="48">
        <f>SUM(J129)</f>
        <v>0</v>
      </c>
      <c r="K128" s="48"/>
      <c r="L128" s="48"/>
      <c r="M128" s="48">
        <f>SUM(M129)</f>
        <v>0</v>
      </c>
      <c r="N128" s="34"/>
      <c r="O128" s="34"/>
      <c r="P128" s="34"/>
    </row>
    <row r="129" spans="2:16" ht="15" hidden="1" customHeight="1" outlineLevel="1" x14ac:dyDescent="0.25">
      <c r="B129" s="166"/>
      <c r="C129" s="103"/>
      <c r="D129" s="53"/>
      <c r="E129" s="109"/>
      <c r="F129" s="109"/>
      <c r="G129" s="39"/>
      <c r="H129" s="39"/>
      <c r="I129" s="39"/>
      <c r="J129" s="39"/>
      <c r="K129" s="39"/>
      <c r="L129" s="39"/>
      <c r="M129" s="39"/>
      <c r="N129" s="110"/>
      <c r="O129" s="110"/>
      <c r="P129" s="110"/>
    </row>
    <row r="130" spans="2:16" ht="15" hidden="1" customHeight="1" outlineLevel="1" x14ac:dyDescent="0.25">
      <c r="B130" s="166"/>
      <c r="C130" s="64" t="s">
        <v>103</v>
      </c>
      <c r="D130" s="31" t="s">
        <v>141</v>
      </c>
      <c r="E130" s="32"/>
      <c r="F130" s="32"/>
      <c r="G130" s="48">
        <f>SUM(G131)</f>
        <v>0</v>
      </c>
      <c r="H130" s="48"/>
      <c r="I130" s="48"/>
      <c r="J130" s="48">
        <f>SUM(J131)</f>
        <v>0</v>
      </c>
      <c r="K130" s="48"/>
      <c r="L130" s="48"/>
      <c r="M130" s="48">
        <f>SUM(M131)</f>
        <v>0</v>
      </c>
      <c r="N130" s="34"/>
      <c r="O130" s="34"/>
      <c r="P130" s="34"/>
    </row>
    <row r="131" spans="2:16" ht="15" hidden="1" customHeight="1" outlineLevel="1" x14ac:dyDescent="0.25">
      <c r="B131" s="166"/>
      <c r="C131" s="103"/>
      <c r="D131" s="53"/>
      <c r="E131" s="109"/>
      <c r="F131" s="109"/>
      <c r="G131" s="39"/>
      <c r="H131" s="39"/>
      <c r="I131" s="39"/>
      <c r="J131" s="39"/>
      <c r="K131" s="39"/>
      <c r="L131" s="39"/>
      <c r="M131" s="39"/>
      <c r="N131" s="110"/>
      <c r="O131" s="110"/>
      <c r="P131" s="110"/>
    </row>
    <row r="132" spans="2:16" ht="15" hidden="1" customHeight="1" outlineLevel="1" x14ac:dyDescent="0.25">
      <c r="B132" s="166"/>
      <c r="C132" s="64" t="s">
        <v>104</v>
      </c>
      <c r="D132" s="31" t="s">
        <v>142</v>
      </c>
      <c r="E132" s="32"/>
      <c r="F132" s="32"/>
      <c r="G132" s="48">
        <f>SUM(G133)</f>
        <v>0</v>
      </c>
      <c r="H132" s="48"/>
      <c r="I132" s="48"/>
      <c r="J132" s="48">
        <f>SUM(J133)</f>
        <v>0</v>
      </c>
      <c r="K132" s="48"/>
      <c r="L132" s="48"/>
      <c r="M132" s="48">
        <f>SUM(M133)</f>
        <v>0</v>
      </c>
      <c r="N132" s="34"/>
      <c r="O132" s="34"/>
      <c r="P132" s="34"/>
    </row>
    <row r="133" spans="2:16" ht="15" hidden="1" customHeight="1" outlineLevel="1" x14ac:dyDescent="0.25">
      <c r="B133" s="166"/>
      <c r="C133" s="103"/>
      <c r="D133" s="53"/>
      <c r="E133" s="109"/>
      <c r="F133" s="109"/>
      <c r="G133" s="39"/>
      <c r="H133" s="39"/>
      <c r="I133" s="39"/>
      <c r="J133" s="39"/>
      <c r="K133" s="39"/>
      <c r="L133" s="39"/>
      <c r="M133" s="39"/>
      <c r="N133" s="110"/>
      <c r="O133" s="110"/>
      <c r="P133" s="110"/>
    </row>
    <row r="134" spans="2:16" ht="15" hidden="1" customHeight="1" outlineLevel="1" x14ac:dyDescent="0.25">
      <c r="B134" s="166"/>
      <c r="C134" s="128" t="s">
        <v>105</v>
      </c>
      <c r="D134" s="129" t="s">
        <v>23</v>
      </c>
      <c r="E134" s="27"/>
      <c r="F134" s="27"/>
      <c r="G134" s="28">
        <f>SUM(G135,G137,G139,G141,G143,G145,G147)</f>
        <v>0</v>
      </c>
      <c r="H134" s="28"/>
      <c r="I134" s="28"/>
      <c r="J134" s="28">
        <f>SUM(J135,J137,J139,J141,J143,J145,J147)</f>
        <v>0</v>
      </c>
      <c r="K134" s="28"/>
      <c r="L134" s="28"/>
      <c r="M134" s="28">
        <f>SUM(M135,M137,M139,M141,M143,M145,M147)</f>
        <v>0</v>
      </c>
      <c r="N134" s="29"/>
      <c r="O134" s="29"/>
      <c r="P134" s="29"/>
    </row>
    <row r="135" spans="2:16" ht="15" hidden="1" customHeight="1" outlineLevel="1" x14ac:dyDescent="0.25">
      <c r="B135" s="166"/>
      <c r="C135" s="64" t="s">
        <v>106</v>
      </c>
      <c r="D135" s="31" t="s">
        <v>93</v>
      </c>
      <c r="E135" s="32"/>
      <c r="F135" s="32"/>
      <c r="G135" s="48">
        <f>SUM(G136)</f>
        <v>0</v>
      </c>
      <c r="H135" s="48"/>
      <c r="I135" s="48"/>
      <c r="J135" s="48">
        <f>SUM(J136)</f>
        <v>0</v>
      </c>
      <c r="K135" s="48"/>
      <c r="L135" s="48"/>
      <c r="M135" s="48">
        <f>SUM(M136)</f>
        <v>0</v>
      </c>
      <c r="N135" s="34"/>
      <c r="O135" s="34"/>
      <c r="P135" s="34"/>
    </row>
    <row r="136" spans="2:16" ht="15" hidden="1" customHeight="1" outlineLevel="1" x14ac:dyDescent="0.25">
      <c r="B136" s="166"/>
      <c r="C136" s="103"/>
      <c r="D136" s="53"/>
      <c r="E136" s="109"/>
      <c r="F136" s="109"/>
      <c r="G136" s="39"/>
      <c r="H136" s="39"/>
      <c r="I136" s="39"/>
      <c r="J136" s="39"/>
      <c r="K136" s="39"/>
      <c r="L136" s="39"/>
      <c r="M136" s="39"/>
      <c r="N136" s="110"/>
      <c r="O136" s="110"/>
      <c r="P136" s="110"/>
    </row>
    <row r="137" spans="2:16" ht="15" hidden="1" customHeight="1" outlineLevel="1" x14ac:dyDescent="0.25">
      <c r="B137" s="166"/>
      <c r="C137" s="64" t="s">
        <v>107</v>
      </c>
      <c r="D137" s="31" t="s">
        <v>94</v>
      </c>
      <c r="E137" s="32"/>
      <c r="F137" s="32"/>
      <c r="G137" s="48">
        <f>SUM(G138)</f>
        <v>0</v>
      </c>
      <c r="H137" s="48"/>
      <c r="I137" s="48"/>
      <c r="J137" s="48">
        <f>SUM(J138)</f>
        <v>0</v>
      </c>
      <c r="K137" s="48"/>
      <c r="L137" s="48"/>
      <c r="M137" s="48">
        <f>SUM(M138)</f>
        <v>0</v>
      </c>
      <c r="N137" s="34"/>
      <c r="O137" s="34"/>
      <c r="P137" s="34"/>
    </row>
    <row r="138" spans="2:16" ht="15.75" hidden="1" outlineLevel="1" x14ac:dyDescent="0.25">
      <c r="B138" s="166"/>
      <c r="C138" s="103"/>
      <c r="D138" s="53"/>
      <c r="E138" s="1"/>
      <c r="F138" s="1"/>
      <c r="G138" s="2"/>
      <c r="H138" s="2"/>
      <c r="I138" s="2"/>
      <c r="J138" s="2"/>
      <c r="K138" s="39"/>
      <c r="L138" s="39"/>
      <c r="M138" s="39"/>
      <c r="N138" s="59"/>
      <c r="O138" s="130"/>
      <c r="P138" s="130"/>
    </row>
    <row r="139" spans="2:16" ht="15" hidden="1" customHeight="1" outlineLevel="1" x14ac:dyDescent="0.25">
      <c r="B139" s="166"/>
      <c r="C139" s="64" t="s">
        <v>108</v>
      </c>
      <c r="D139" s="31" t="s">
        <v>95</v>
      </c>
      <c r="E139" s="32"/>
      <c r="F139" s="32"/>
      <c r="G139" s="48">
        <f>SUM(G140)</f>
        <v>0</v>
      </c>
      <c r="H139" s="48"/>
      <c r="I139" s="48"/>
      <c r="J139" s="48">
        <f>SUM(J140)</f>
        <v>0</v>
      </c>
      <c r="K139" s="48"/>
      <c r="L139" s="48"/>
      <c r="M139" s="48">
        <f>SUM(M140)</f>
        <v>0</v>
      </c>
      <c r="N139" s="34"/>
      <c r="O139" s="34"/>
      <c r="P139" s="34"/>
    </row>
    <row r="140" spans="2:16" ht="15" hidden="1" customHeight="1" outlineLevel="1" x14ac:dyDescent="0.25">
      <c r="B140" s="166"/>
      <c r="C140" s="103"/>
      <c r="D140" s="53"/>
      <c r="E140" s="109"/>
      <c r="F140" s="109"/>
      <c r="G140" s="39"/>
      <c r="H140" s="39"/>
      <c r="I140" s="39"/>
      <c r="J140" s="39"/>
      <c r="K140" s="39"/>
      <c r="L140" s="39"/>
      <c r="M140" s="39"/>
      <c r="N140" s="110"/>
      <c r="O140" s="110"/>
      <c r="P140" s="110"/>
    </row>
    <row r="141" spans="2:16" ht="15" hidden="1" customHeight="1" outlineLevel="1" x14ac:dyDescent="0.25">
      <c r="B141" s="166"/>
      <c r="C141" s="64" t="s">
        <v>109</v>
      </c>
      <c r="D141" s="31" t="s">
        <v>96</v>
      </c>
      <c r="E141" s="32"/>
      <c r="F141" s="32"/>
      <c r="G141" s="48">
        <f>SUM(G142)</f>
        <v>0</v>
      </c>
      <c r="H141" s="48"/>
      <c r="I141" s="48"/>
      <c r="J141" s="48">
        <f>SUM(J142)</f>
        <v>0</v>
      </c>
      <c r="K141" s="48"/>
      <c r="L141" s="48"/>
      <c r="M141" s="48">
        <f>SUM(M142)</f>
        <v>0</v>
      </c>
      <c r="N141" s="34"/>
      <c r="O141" s="34"/>
      <c r="P141" s="34"/>
    </row>
    <row r="142" spans="2:16" ht="15" hidden="1" customHeight="1" outlineLevel="1" x14ac:dyDescent="0.25">
      <c r="B142" s="166"/>
      <c r="C142" s="103"/>
      <c r="D142" s="53"/>
      <c r="E142" s="109"/>
      <c r="F142" s="109"/>
      <c r="G142" s="39"/>
      <c r="H142" s="39"/>
      <c r="I142" s="39"/>
      <c r="J142" s="39"/>
      <c r="K142" s="39"/>
      <c r="L142" s="39"/>
      <c r="M142" s="39"/>
      <c r="N142" s="110"/>
      <c r="O142" s="110"/>
      <c r="P142" s="110"/>
    </row>
    <row r="143" spans="2:16" ht="15" hidden="1" customHeight="1" outlineLevel="1" x14ac:dyDescent="0.25">
      <c r="B143" s="166"/>
      <c r="C143" s="64" t="s">
        <v>110</v>
      </c>
      <c r="D143" s="31" t="s">
        <v>140</v>
      </c>
      <c r="E143" s="32"/>
      <c r="F143" s="32"/>
      <c r="G143" s="48">
        <f>SUM(G144)</f>
        <v>0</v>
      </c>
      <c r="H143" s="48"/>
      <c r="I143" s="48"/>
      <c r="J143" s="48">
        <f>SUM(J144)</f>
        <v>0</v>
      </c>
      <c r="K143" s="48"/>
      <c r="L143" s="48"/>
      <c r="M143" s="48">
        <f>SUM(M144)</f>
        <v>0</v>
      </c>
      <c r="N143" s="34"/>
      <c r="O143" s="34"/>
      <c r="P143" s="34"/>
    </row>
    <row r="144" spans="2:16" ht="15" hidden="1" customHeight="1" outlineLevel="1" x14ac:dyDescent="0.25">
      <c r="B144" s="166"/>
      <c r="C144" s="103"/>
      <c r="D144" s="53"/>
      <c r="E144" s="109"/>
      <c r="F144" s="109"/>
      <c r="G144" s="39"/>
      <c r="H144" s="39"/>
      <c r="I144" s="39"/>
      <c r="J144" s="39"/>
      <c r="K144" s="39"/>
      <c r="L144" s="39"/>
      <c r="M144" s="39"/>
      <c r="N144" s="110"/>
      <c r="O144" s="110"/>
      <c r="P144" s="110"/>
    </row>
    <row r="145" spans="2:16" ht="15" hidden="1" customHeight="1" outlineLevel="1" x14ac:dyDescent="0.25">
      <c r="B145" s="166"/>
      <c r="C145" s="64" t="s">
        <v>111</v>
      </c>
      <c r="D145" s="31" t="s">
        <v>141</v>
      </c>
      <c r="E145" s="32"/>
      <c r="F145" s="32"/>
      <c r="G145" s="48">
        <f>SUM(G146)</f>
        <v>0</v>
      </c>
      <c r="H145" s="48"/>
      <c r="I145" s="48"/>
      <c r="J145" s="48">
        <f>SUM(J146)</f>
        <v>0</v>
      </c>
      <c r="K145" s="48"/>
      <c r="L145" s="48"/>
      <c r="M145" s="48">
        <f>SUM(M146)</f>
        <v>0</v>
      </c>
      <c r="N145" s="34"/>
      <c r="O145" s="34"/>
      <c r="P145" s="34"/>
    </row>
    <row r="146" spans="2:16" ht="15" hidden="1" customHeight="1" outlineLevel="1" x14ac:dyDescent="0.25">
      <c r="B146" s="166"/>
      <c r="C146" s="103"/>
      <c r="D146" s="53"/>
      <c r="E146" s="109"/>
      <c r="F146" s="109"/>
      <c r="G146" s="39"/>
      <c r="H146" s="39"/>
      <c r="I146" s="39"/>
      <c r="J146" s="39"/>
      <c r="K146" s="39"/>
      <c r="L146" s="39"/>
      <c r="M146" s="39"/>
      <c r="N146" s="110"/>
      <c r="O146" s="110"/>
      <c r="P146" s="110"/>
    </row>
    <row r="147" spans="2:16" ht="15" hidden="1" customHeight="1" outlineLevel="1" x14ac:dyDescent="0.25">
      <c r="B147" s="166"/>
      <c r="C147" s="64" t="s">
        <v>112</v>
      </c>
      <c r="D147" s="31" t="s">
        <v>142</v>
      </c>
      <c r="E147" s="32"/>
      <c r="F147" s="32"/>
      <c r="G147" s="48">
        <f>SUM(G148)</f>
        <v>0</v>
      </c>
      <c r="H147" s="48"/>
      <c r="I147" s="48"/>
      <c r="J147" s="48">
        <f>SUM(J148)</f>
        <v>0</v>
      </c>
      <c r="K147" s="48"/>
      <c r="L147" s="48"/>
      <c r="M147" s="48">
        <f>SUM(M148)</f>
        <v>0</v>
      </c>
      <c r="N147" s="34"/>
      <c r="O147" s="34"/>
      <c r="P147" s="34"/>
    </row>
    <row r="148" spans="2:16" ht="15" hidden="1" customHeight="1" outlineLevel="1" x14ac:dyDescent="0.25">
      <c r="B148" s="166"/>
      <c r="C148" s="103"/>
      <c r="D148" s="53"/>
      <c r="E148" s="109"/>
      <c r="F148" s="109"/>
      <c r="G148" s="39"/>
      <c r="H148" s="39"/>
      <c r="I148" s="39"/>
      <c r="J148" s="39"/>
      <c r="K148" s="39"/>
      <c r="L148" s="39"/>
      <c r="M148" s="39"/>
      <c r="N148" s="110"/>
      <c r="O148" s="110"/>
      <c r="P148" s="110"/>
    </row>
    <row r="149" spans="2:16" ht="30" hidden="1" customHeight="1" outlineLevel="1" x14ac:dyDescent="0.25">
      <c r="B149" s="166"/>
      <c r="C149" s="128" t="s">
        <v>113</v>
      </c>
      <c r="D149" s="131" t="s">
        <v>143</v>
      </c>
      <c r="E149" s="27"/>
      <c r="F149" s="27"/>
      <c r="G149" s="28">
        <f>SUM(G150,G152,G154,G156,G158,G160,G162)</f>
        <v>0</v>
      </c>
      <c r="H149" s="28"/>
      <c r="I149" s="28"/>
      <c r="J149" s="28">
        <f>SUM(J150,J152,J154,J156,J158,J160,J162)</f>
        <v>0</v>
      </c>
      <c r="K149" s="28"/>
      <c r="L149" s="28"/>
      <c r="M149" s="28">
        <f>SUM(M150,M152,M154,M156,M158,M160,M162)</f>
        <v>0</v>
      </c>
      <c r="N149" s="29"/>
      <c r="O149" s="29"/>
      <c r="P149" s="29"/>
    </row>
    <row r="150" spans="2:16" ht="15" hidden="1" customHeight="1" outlineLevel="1" x14ac:dyDescent="0.25">
      <c r="B150" s="164"/>
      <c r="C150" s="64" t="s">
        <v>114</v>
      </c>
      <c r="D150" s="46" t="s">
        <v>93</v>
      </c>
      <c r="E150" s="32"/>
      <c r="F150" s="32"/>
      <c r="G150" s="48">
        <f>SUM(G151:G151)</f>
        <v>0</v>
      </c>
      <c r="H150" s="33"/>
      <c r="I150" s="33"/>
      <c r="J150" s="48">
        <f>SUM(J151:J151)</f>
        <v>0</v>
      </c>
      <c r="K150" s="33"/>
      <c r="L150" s="33"/>
      <c r="M150" s="48">
        <f>SUM(M151:M151)</f>
        <v>0</v>
      </c>
      <c r="N150" s="34"/>
      <c r="O150" s="34"/>
      <c r="P150" s="34"/>
    </row>
    <row r="151" spans="2:16" s="35" customFormat="1" ht="15.75" hidden="1" outlineLevel="1" x14ac:dyDescent="0.25">
      <c r="B151" s="167"/>
      <c r="C151" s="103"/>
      <c r="D151" s="49"/>
      <c r="E151" s="111"/>
      <c r="F151" s="112"/>
      <c r="G151" s="113"/>
      <c r="H151" s="52"/>
      <c r="I151" s="114"/>
      <c r="J151" s="39"/>
      <c r="K151" s="52"/>
      <c r="L151" s="39"/>
      <c r="M151" s="39"/>
      <c r="N151" s="115"/>
      <c r="O151" s="86"/>
      <c r="P151" s="86"/>
    </row>
    <row r="152" spans="2:16" ht="15" hidden="1" customHeight="1" outlineLevel="1" x14ac:dyDescent="0.25">
      <c r="B152" s="164"/>
      <c r="C152" s="64" t="s">
        <v>115</v>
      </c>
      <c r="D152" s="46" t="s">
        <v>94</v>
      </c>
      <c r="E152" s="32"/>
      <c r="F152" s="32"/>
      <c r="G152" s="48">
        <f>SUM(G153:G153)</f>
        <v>0</v>
      </c>
      <c r="H152" s="33"/>
      <c r="I152" s="33"/>
      <c r="J152" s="48">
        <f>SUM(J153:J153)</f>
        <v>0</v>
      </c>
      <c r="K152" s="33"/>
      <c r="L152" s="33"/>
      <c r="M152" s="48">
        <f>SUM(M153:M153)</f>
        <v>0</v>
      </c>
      <c r="N152" s="34"/>
      <c r="O152" s="34"/>
      <c r="P152" s="34"/>
    </row>
    <row r="153" spans="2:16" s="35" customFormat="1" ht="17.25" hidden="1" customHeight="1" outlineLevel="1" x14ac:dyDescent="0.25">
      <c r="B153" s="167"/>
      <c r="C153" s="103"/>
      <c r="D153" s="49"/>
      <c r="E153" s="104"/>
      <c r="F153" s="104"/>
      <c r="G153" s="51"/>
      <c r="H153" s="51"/>
      <c r="I153" s="51"/>
      <c r="J153" s="51"/>
      <c r="K153" s="51"/>
      <c r="L153" s="51"/>
      <c r="M153" s="51"/>
      <c r="N153" s="44"/>
      <c r="O153" s="44"/>
      <c r="P153" s="44"/>
    </row>
    <row r="154" spans="2:16" ht="15" hidden="1" customHeight="1" outlineLevel="1" x14ac:dyDescent="0.25">
      <c r="B154" s="164"/>
      <c r="C154" s="64" t="s">
        <v>116</v>
      </c>
      <c r="D154" s="46" t="s">
        <v>95</v>
      </c>
      <c r="E154" s="32"/>
      <c r="F154" s="32"/>
      <c r="G154" s="48">
        <f>SUM(G155:G155)</f>
        <v>0</v>
      </c>
      <c r="H154" s="33"/>
      <c r="I154" s="33"/>
      <c r="J154" s="48">
        <f>SUM(J155:J155)</f>
        <v>0</v>
      </c>
      <c r="K154" s="33"/>
      <c r="L154" s="33"/>
      <c r="M154" s="48">
        <f>SUM(M155:M155)</f>
        <v>0</v>
      </c>
      <c r="N154" s="34"/>
      <c r="O154" s="34"/>
      <c r="P154" s="34"/>
    </row>
    <row r="155" spans="2:16" s="105" customFormat="1" ht="15.75" hidden="1" outlineLevel="1" x14ac:dyDescent="0.25">
      <c r="B155" s="170"/>
      <c r="C155" s="103"/>
      <c r="D155" s="49"/>
      <c r="E155" s="116"/>
      <c r="F155" s="116"/>
      <c r="G155" s="114"/>
      <c r="H155" s="114"/>
      <c r="I155" s="114"/>
      <c r="J155" s="114"/>
      <c r="K155" s="114"/>
      <c r="L155" s="114"/>
      <c r="M155" s="114"/>
      <c r="N155" s="40"/>
      <c r="O155" s="40"/>
      <c r="P155" s="40"/>
    </row>
    <row r="156" spans="2:16" ht="15" hidden="1" customHeight="1" outlineLevel="1" x14ac:dyDescent="0.25">
      <c r="B156" s="164"/>
      <c r="C156" s="64" t="s">
        <v>117</v>
      </c>
      <c r="D156" s="46" t="s">
        <v>96</v>
      </c>
      <c r="E156" s="32"/>
      <c r="F156" s="32"/>
      <c r="G156" s="48">
        <f>SUM(G157:G157)</f>
        <v>0</v>
      </c>
      <c r="H156" s="33"/>
      <c r="I156" s="33"/>
      <c r="J156" s="48">
        <f>SUM(J157:J157)</f>
        <v>0</v>
      </c>
      <c r="K156" s="33"/>
      <c r="L156" s="33"/>
      <c r="M156" s="48">
        <f>SUM(M157:M157)</f>
        <v>0</v>
      </c>
      <c r="N156" s="34"/>
      <c r="O156" s="34"/>
      <c r="P156" s="34"/>
    </row>
    <row r="157" spans="2:16" s="35" customFormat="1" ht="15.75" hidden="1" customHeight="1" outlineLevel="1" x14ac:dyDescent="0.25">
      <c r="B157" s="167"/>
      <c r="C157" s="103"/>
      <c r="D157" s="49"/>
      <c r="E157" s="104"/>
      <c r="F157" s="104"/>
      <c r="G157" s="51"/>
      <c r="H157" s="51"/>
      <c r="I157" s="51"/>
      <c r="J157" s="51"/>
      <c r="K157" s="51"/>
      <c r="L157" s="51"/>
      <c r="M157" s="51"/>
      <c r="N157" s="44"/>
      <c r="O157" s="44"/>
      <c r="P157" s="44"/>
    </row>
    <row r="158" spans="2:16" ht="15" hidden="1" customHeight="1" outlineLevel="1" x14ac:dyDescent="0.25">
      <c r="B158" s="164"/>
      <c r="C158" s="64" t="s">
        <v>118</v>
      </c>
      <c r="D158" s="31" t="s">
        <v>140</v>
      </c>
      <c r="E158" s="32"/>
      <c r="F158" s="32"/>
      <c r="G158" s="48">
        <f>SUM(G159:G159)</f>
        <v>0</v>
      </c>
      <c r="H158" s="33"/>
      <c r="I158" s="33"/>
      <c r="J158" s="48">
        <f>SUM(J159:J159)</f>
        <v>0</v>
      </c>
      <c r="K158" s="33"/>
      <c r="L158" s="33"/>
      <c r="M158" s="48">
        <f>SUM(M159:M159)</f>
        <v>0</v>
      </c>
      <c r="N158" s="34"/>
      <c r="O158" s="34"/>
      <c r="P158" s="34"/>
    </row>
    <row r="159" spans="2:16" s="35" customFormat="1" ht="15.75" hidden="1" customHeight="1" outlineLevel="1" x14ac:dyDescent="0.25">
      <c r="B159" s="167"/>
      <c r="C159" s="103"/>
      <c r="D159" s="53"/>
      <c r="E159" s="104"/>
      <c r="F159" s="104"/>
      <c r="G159" s="51"/>
      <c r="H159" s="51"/>
      <c r="I159" s="51"/>
      <c r="J159" s="51"/>
      <c r="K159" s="51"/>
      <c r="L159" s="51"/>
      <c r="M159" s="51"/>
      <c r="N159" s="44"/>
      <c r="O159" s="44"/>
      <c r="P159" s="44"/>
    </row>
    <row r="160" spans="2:16" ht="15" hidden="1" customHeight="1" outlineLevel="1" x14ac:dyDescent="0.25">
      <c r="B160" s="164"/>
      <c r="C160" s="64" t="s">
        <v>119</v>
      </c>
      <c r="D160" s="31" t="s">
        <v>141</v>
      </c>
      <c r="E160" s="32"/>
      <c r="F160" s="32"/>
      <c r="G160" s="48">
        <f>SUM(G161:G161)</f>
        <v>0</v>
      </c>
      <c r="H160" s="33"/>
      <c r="I160" s="33"/>
      <c r="J160" s="48">
        <f>SUM(J161:J161)</f>
        <v>0</v>
      </c>
      <c r="K160" s="33"/>
      <c r="L160" s="33"/>
      <c r="M160" s="48">
        <f>SUM(M161:M161)</f>
        <v>0</v>
      </c>
      <c r="N160" s="34"/>
      <c r="O160" s="34"/>
      <c r="P160" s="34"/>
    </row>
    <row r="161" spans="2:16" s="35" customFormat="1" ht="15.75" hidden="1" customHeight="1" outlineLevel="1" x14ac:dyDescent="0.25">
      <c r="B161" s="167"/>
      <c r="C161" s="103"/>
      <c r="D161" s="53"/>
      <c r="E161" s="104"/>
      <c r="F161" s="104"/>
      <c r="G161" s="51"/>
      <c r="H161" s="51"/>
      <c r="I161" s="51"/>
      <c r="J161" s="51"/>
      <c r="K161" s="51"/>
      <c r="L161" s="51"/>
      <c r="M161" s="51"/>
      <c r="N161" s="44"/>
      <c r="O161" s="44"/>
      <c r="P161" s="44"/>
    </row>
    <row r="162" spans="2:16" ht="15" hidden="1" customHeight="1" outlineLevel="1" x14ac:dyDescent="0.25">
      <c r="B162" s="164"/>
      <c r="C162" s="64" t="s">
        <v>120</v>
      </c>
      <c r="D162" s="31" t="s">
        <v>142</v>
      </c>
      <c r="E162" s="32"/>
      <c r="F162" s="32"/>
      <c r="G162" s="48">
        <f>SUM(G163:G163)</f>
        <v>0</v>
      </c>
      <c r="H162" s="33"/>
      <c r="I162" s="33"/>
      <c r="J162" s="48">
        <f>SUM(J163:J163)</f>
        <v>0</v>
      </c>
      <c r="K162" s="33"/>
      <c r="L162" s="33"/>
      <c r="M162" s="48">
        <f>SUM(M163:M163)</f>
        <v>0</v>
      </c>
      <c r="N162" s="34"/>
      <c r="O162" s="34"/>
      <c r="P162" s="34"/>
    </row>
    <row r="163" spans="2:16" s="35" customFormat="1" ht="15.75" hidden="1" customHeight="1" outlineLevel="1" x14ac:dyDescent="0.25">
      <c r="B163" s="167"/>
      <c r="C163" s="103"/>
      <c r="D163" s="53"/>
      <c r="E163" s="104"/>
      <c r="F163" s="104"/>
      <c r="G163" s="51"/>
      <c r="H163" s="51"/>
      <c r="I163" s="51"/>
      <c r="J163" s="51"/>
      <c r="K163" s="51"/>
      <c r="L163" s="51"/>
      <c r="M163" s="51"/>
      <c r="N163" s="44"/>
      <c r="O163" s="44"/>
      <c r="P163" s="44"/>
    </row>
    <row r="164" spans="2:16" s="76" customFormat="1" ht="31.5" collapsed="1" x14ac:dyDescent="0.25">
      <c r="C164" s="12">
        <v>4</v>
      </c>
      <c r="D164" s="132" t="s">
        <v>144</v>
      </c>
      <c r="E164" s="77"/>
      <c r="F164" s="77"/>
      <c r="G164" s="16">
        <f>G165+G167+G169</f>
        <v>60000</v>
      </c>
      <c r="H164" s="16">
        <f t="shared" ref="H164:M164" si="5">H165+H167+H169</f>
        <v>0</v>
      </c>
      <c r="I164" s="16">
        <f t="shared" si="5"/>
        <v>0</v>
      </c>
      <c r="J164" s="16">
        <f t="shared" si="5"/>
        <v>60000</v>
      </c>
      <c r="K164" s="16">
        <f t="shared" si="5"/>
        <v>0</v>
      </c>
      <c r="L164" s="16">
        <f t="shared" si="5"/>
        <v>0</v>
      </c>
      <c r="M164" s="16">
        <f t="shared" si="5"/>
        <v>60000</v>
      </c>
      <c r="N164" s="78"/>
      <c r="O164" s="78"/>
      <c r="P164" s="78"/>
    </row>
    <row r="165" spans="2:16" ht="15" customHeight="1" outlineLevel="1" x14ac:dyDescent="0.25">
      <c r="B165" s="168"/>
      <c r="C165" s="133" t="s">
        <v>85</v>
      </c>
      <c r="D165" s="185" t="s">
        <v>37</v>
      </c>
      <c r="E165" s="27"/>
      <c r="F165" s="27"/>
      <c r="G165" s="87">
        <v>60000</v>
      </c>
      <c r="H165" s="87">
        <v>0</v>
      </c>
      <c r="I165" s="87">
        <v>0</v>
      </c>
      <c r="J165" s="87">
        <v>60000</v>
      </c>
      <c r="K165" s="87">
        <v>0</v>
      </c>
      <c r="L165" s="87">
        <v>0</v>
      </c>
      <c r="M165" s="87">
        <v>60000</v>
      </c>
      <c r="N165" s="29"/>
      <c r="O165" s="29"/>
      <c r="P165" s="174">
        <v>2000</v>
      </c>
    </row>
    <row r="166" spans="2:16" s="105" customFormat="1" ht="19.5" hidden="1" customHeight="1" outlineLevel="1" x14ac:dyDescent="0.25">
      <c r="B166" s="170"/>
      <c r="C166" s="134"/>
      <c r="D166" s="53"/>
      <c r="E166" s="123"/>
      <c r="F166" s="123"/>
      <c r="G166" s="56"/>
      <c r="H166" s="52"/>
      <c r="I166" s="52"/>
      <c r="J166" s="56"/>
      <c r="K166" s="52"/>
      <c r="L166" s="52"/>
      <c r="M166" s="56"/>
      <c r="N166" s="100"/>
      <c r="O166" s="100"/>
      <c r="P166" s="100"/>
    </row>
    <row r="167" spans="2:16" ht="15" hidden="1" customHeight="1" outlineLevel="1" x14ac:dyDescent="0.25">
      <c r="B167" s="166"/>
      <c r="C167" s="133" t="s">
        <v>30</v>
      </c>
      <c r="D167" s="129" t="s">
        <v>38</v>
      </c>
      <c r="E167" s="27"/>
      <c r="F167" s="27"/>
      <c r="G167" s="67">
        <f>SUM(G168)</f>
        <v>0</v>
      </c>
      <c r="H167" s="67"/>
      <c r="I167" s="67"/>
      <c r="J167" s="67">
        <f>SUM(J168)</f>
        <v>0</v>
      </c>
      <c r="K167" s="67"/>
      <c r="L167" s="67"/>
      <c r="M167" s="67">
        <f>SUM(M168)</f>
        <v>0</v>
      </c>
      <c r="N167" s="29"/>
      <c r="O167" s="29"/>
      <c r="P167" s="29"/>
    </row>
    <row r="168" spans="2:16" s="105" customFormat="1" ht="15.75" hidden="1" outlineLevel="1" x14ac:dyDescent="0.25">
      <c r="B168" s="170"/>
      <c r="C168" s="134"/>
      <c r="D168" s="53"/>
      <c r="E168" s="38"/>
      <c r="F168" s="38"/>
      <c r="G168" s="39"/>
      <c r="H168" s="39"/>
      <c r="I168" s="39"/>
      <c r="J168" s="39"/>
      <c r="K168" s="39"/>
      <c r="L168" s="39"/>
      <c r="M168" s="39"/>
      <c r="N168" s="40"/>
      <c r="O168" s="40"/>
      <c r="P168" s="40"/>
    </row>
    <row r="169" spans="2:16" ht="15" hidden="1" customHeight="1" outlineLevel="1" x14ac:dyDescent="0.25">
      <c r="B169" s="166"/>
      <c r="C169" s="133" t="s">
        <v>121</v>
      </c>
      <c r="D169" s="129" t="s">
        <v>39</v>
      </c>
      <c r="E169" s="27"/>
      <c r="F169" s="27"/>
      <c r="G169" s="67">
        <f>SUM(G170)</f>
        <v>0</v>
      </c>
      <c r="H169" s="67"/>
      <c r="I169" s="67"/>
      <c r="J169" s="67">
        <f>SUM(J170)</f>
        <v>0</v>
      </c>
      <c r="K169" s="67"/>
      <c r="L169" s="67"/>
      <c r="M169" s="67">
        <f>SUM(M170)</f>
        <v>0</v>
      </c>
      <c r="N169" s="29"/>
      <c r="O169" s="29"/>
      <c r="P169" s="29"/>
    </row>
    <row r="170" spans="2:16" s="105" customFormat="1" ht="15.75" hidden="1" outlineLevel="1" x14ac:dyDescent="0.25">
      <c r="B170" s="170"/>
      <c r="C170" s="134"/>
      <c r="D170" s="53"/>
      <c r="E170" s="123"/>
      <c r="F170" s="123"/>
      <c r="G170" s="52"/>
      <c r="H170" s="52"/>
      <c r="I170" s="52"/>
      <c r="J170" s="52"/>
      <c r="K170" s="52"/>
      <c r="L170" s="52"/>
      <c r="M170" s="52"/>
      <c r="N170" s="100"/>
      <c r="O170" s="100"/>
      <c r="P170" s="100"/>
    </row>
    <row r="171" spans="2:16" s="76" customFormat="1" ht="15.75" hidden="1" x14ac:dyDescent="0.25">
      <c r="C171" s="12"/>
      <c r="D171" s="132"/>
      <c r="E171" s="77"/>
      <c r="F171" s="77"/>
      <c r="G171" s="16">
        <f>ROUND(SUM(G172,G179),0)</f>
        <v>0</v>
      </c>
      <c r="H171" s="16"/>
      <c r="I171" s="16"/>
      <c r="J171" s="16">
        <f>ROUND(SUM(J172,J179),0)</f>
        <v>0</v>
      </c>
      <c r="K171" s="16"/>
      <c r="L171" s="16"/>
      <c r="M171" s="16">
        <f>ROUND(SUM(M172,M179),0)</f>
        <v>0</v>
      </c>
      <c r="N171" s="78"/>
      <c r="O171" s="78"/>
      <c r="P171" s="78"/>
    </row>
    <row r="172" spans="2:16" ht="15.75" hidden="1" outlineLevel="1" x14ac:dyDescent="0.25">
      <c r="B172" s="166"/>
      <c r="C172" s="135"/>
      <c r="D172" s="129"/>
      <c r="E172" s="27"/>
      <c r="F172" s="27"/>
      <c r="G172" s="28">
        <f>SUM(G173,G175,G177)</f>
        <v>0</v>
      </c>
      <c r="H172" s="28"/>
      <c r="I172" s="28"/>
      <c r="J172" s="28">
        <f>SUM(J173,J175,J177)</f>
        <v>0</v>
      </c>
      <c r="K172" s="28"/>
      <c r="L172" s="28"/>
      <c r="M172" s="28">
        <f>SUM(M173,M175,M177)</f>
        <v>0</v>
      </c>
      <c r="N172" s="136"/>
      <c r="O172" s="29"/>
      <c r="P172" s="29"/>
    </row>
    <row r="173" spans="2:16" ht="15" hidden="1" customHeight="1" outlineLevel="1" x14ac:dyDescent="0.25">
      <c r="B173" s="166"/>
      <c r="C173" s="108"/>
      <c r="D173" s="46"/>
      <c r="E173" s="32"/>
      <c r="F173" s="32"/>
      <c r="G173" s="48">
        <f>SUM(G174:G174)</f>
        <v>0</v>
      </c>
      <c r="H173" s="48"/>
      <c r="I173" s="48"/>
      <c r="J173" s="48">
        <f>SUM(J174:J174)</f>
        <v>0</v>
      </c>
      <c r="K173" s="48"/>
      <c r="L173" s="48"/>
      <c r="M173" s="48">
        <f>SUM(M174:M174)</f>
        <v>0</v>
      </c>
      <c r="N173" s="34"/>
      <c r="O173" s="34"/>
      <c r="P173" s="34"/>
    </row>
    <row r="174" spans="2:16" ht="15.75" hidden="1" outlineLevel="1" x14ac:dyDescent="0.25">
      <c r="B174" s="166"/>
      <c r="C174" s="121"/>
      <c r="D174" s="49"/>
      <c r="E174" s="137"/>
      <c r="F174" s="116"/>
      <c r="G174" s="114"/>
      <c r="H174" s="39"/>
      <c r="I174" s="39"/>
      <c r="J174" s="39"/>
      <c r="K174" s="39"/>
      <c r="L174" s="39"/>
      <c r="M174" s="39"/>
      <c r="N174" s="40"/>
      <c r="O174" s="40"/>
      <c r="P174" s="40"/>
    </row>
    <row r="175" spans="2:16" ht="18" hidden="1" customHeight="1" outlineLevel="1" x14ac:dyDescent="0.25">
      <c r="B175" s="166"/>
      <c r="C175" s="108"/>
      <c r="D175" s="46"/>
      <c r="E175" s="32"/>
      <c r="F175" s="32"/>
      <c r="G175" s="48">
        <f>SUM(G176)</f>
        <v>0</v>
      </c>
      <c r="H175" s="48"/>
      <c r="I175" s="48"/>
      <c r="J175" s="48">
        <f>SUM(J176)</f>
        <v>0</v>
      </c>
      <c r="K175" s="48"/>
      <c r="L175" s="48"/>
      <c r="M175" s="48">
        <f>SUM(M176)</f>
        <v>0</v>
      </c>
      <c r="N175" s="34"/>
      <c r="O175" s="34"/>
      <c r="P175" s="34"/>
    </row>
    <row r="176" spans="2:16" ht="18" hidden="1" customHeight="1" outlineLevel="1" x14ac:dyDescent="0.25">
      <c r="B176" s="166"/>
      <c r="C176" s="121"/>
      <c r="D176" s="49"/>
      <c r="E176" s="109"/>
      <c r="F176" s="109"/>
      <c r="G176" s="39"/>
      <c r="H176" s="39"/>
      <c r="I176" s="39"/>
      <c r="J176" s="39"/>
      <c r="K176" s="39"/>
      <c r="L176" s="39"/>
      <c r="M176" s="39"/>
      <c r="N176" s="110"/>
      <c r="O176" s="110"/>
      <c r="P176" s="110"/>
    </row>
    <row r="177" spans="2:16" ht="15" hidden="1" customHeight="1" outlineLevel="1" x14ac:dyDescent="0.25">
      <c r="B177" s="166"/>
      <c r="C177" s="108"/>
      <c r="D177" s="31"/>
      <c r="E177" s="32"/>
      <c r="F177" s="32"/>
      <c r="G177" s="48">
        <v>0</v>
      </c>
      <c r="H177" s="48"/>
      <c r="I177" s="48"/>
      <c r="J177" s="48">
        <v>0</v>
      </c>
      <c r="K177" s="48"/>
      <c r="L177" s="48"/>
      <c r="M177" s="48">
        <f>SUM(M178)</f>
        <v>0</v>
      </c>
      <c r="N177" s="34"/>
      <c r="O177" s="34"/>
      <c r="P177" s="34"/>
    </row>
    <row r="178" spans="2:16" ht="15.75" hidden="1" outlineLevel="1" x14ac:dyDescent="0.25">
      <c r="B178" s="166"/>
      <c r="C178" s="138"/>
      <c r="D178" s="53"/>
      <c r="E178" s="139"/>
      <c r="F178" s="139"/>
      <c r="G178" s="140"/>
      <c r="H178" s="140"/>
      <c r="I178" s="140"/>
      <c r="J178" s="140"/>
      <c r="K178" s="140"/>
      <c r="L178" s="140"/>
      <c r="M178" s="140"/>
      <c r="N178" s="40"/>
      <c r="O178" s="40"/>
      <c r="P178" s="40"/>
    </row>
    <row r="179" spans="2:16" ht="15.75" hidden="1" outlineLevel="1" x14ac:dyDescent="0.25">
      <c r="B179" s="166"/>
      <c r="C179" s="135"/>
      <c r="D179" s="79"/>
      <c r="E179" s="80"/>
      <c r="F179" s="80"/>
      <c r="G179" s="81">
        <f>SUM(G180,G182,G184)</f>
        <v>0</v>
      </c>
      <c r="H179" s="81"/>
      <c r="I179" s="81"/>
      <c r="J179" s="81">
        <f>SUM(J180,J182,J184)</f>
        <v>0</v>
      </c>
      <c r="K179" s="81"/>
      <c r="L179" s="81"/>
      <c r="M179" s="81">
        <f>SUM(M180,M182,M184)</f>
        <v>0</v>
      </c>
      <c r="N179" s="141"/>
      <c r="O179" s="29"/>
      <c r="P179" s="29"/>
    </row>
    <row r="180" spans="2:16" ht="15" hidden="1" customHeight="1" outlineLevel="1" x14ac:dyDescent="0.25">
      <c r="B180" s="166"/>
      <c r="C180" s="108"/>
      <c r="D180" s="46"/>
      <c r="E180" s="32"/>
      <c r="F180" s="32"/>
      <c r="G180" s="48">
        <f>SUM(G181:G181)</f>
        <v>0</v>
      </c>
      <c r="H180" s="48"/>
      <c r="I180" s="48"/>
      <c r="J180" s="48">
        <f>SUM(J181:J181)</f>
        <v>0</v>
      </c>
      <c r="K180" s="48"/>
      <c r="L180" s="48"/>
      <c r="M180" s="48">
        <f>SUM(M181:M181)</f>
        <v>0</v>
      </c>
      <c r="N180" s="34"/>
      <c r="O180" s="34"/>
      <c r="P180" s="34"/>
    </row>
    <row r="181" spans="2:16" ht="15.75" hidden="1" outlineLevel="1" x14ac:dyDescent="0.25">
      <c r="B181" s="166"/>
      <c r="C181" s="121"/>
      <c r="D181" s="49"/>
      <c r="E181" s="142"/>
      <c r="F181" s="143"/>
      <c r="G181" s="114"/>
      <c r="H181" s="144"/>
      <c r="I181" s="144"/>
      <c r="J181" s="39"/>
      <c r="K181" s="144"/>
      <c r="L181" s="144"/>
      <c r="M181" s="39"/>
      <c r="N181" s="40"/>
      <c r="O181" s="40"/>
      <c r="P181" s="40"/>
    </row>
    <row r="182" spans="2:16" ht="18" hidden="1" customHeight="1" outlineLevel="1" x14ac:dyDescent="0.25">
      <c r="B182" s="166"/>
      <c r="C182" s="108"/>
      <c r="D182" s="46"/>
      <c r="E182" s="32"/>
      <c r="F182" s="32"/>
      <c r="G182" s="48">
        <f>SUM(G183:G183)</f>
        <v>0</v>
      </c>
      <c r="H182" s="48"/>
      <c r="I182" s="48"/>
      <c r="J182" s="48">
        <f>SUM(J183:J183)</f>
        <v>0</v>
      </c>
      <c r="K182" s="48"/>
      <c r="L182" s="48"/>
      <c r="M182" s="48">
        <f>SUM(M183:M183)</f>
        <v>0</v>
      </c>
      <c r="N182" s="34"/>
      <c r="O182" s="34"/>
      <c r="P182" s="34"/>
    </row>
    <row r="183" spans="2:16" ht="15.75" hidden="1" outlineLevel="1" x14ac:dyDescent="0.25">
      <c r="B183" s="166"/>
      <c r="C183" s="121"/>
      <c r="D183" s="49"/>
      <c r="E183" s="38"/>
      <c r="F183" s="38"/>
      <c r="G183" s="39"/>
      <c r="H183" s="39"/>
      <c r="I183" s="39"/>
      <c r="J183" s="39"/>
      <c r="K183" s="39"/>
      <c r="L183" s="39"/>
      <c r="M183" s="39"/>
      <c r="N183" s="40"/>
      <c r="O183" s="40"/>
      <c r="P183" s="40"/>
    </row>
    <row r="184" spans="2:16" ht="15" hidden="1" customHeight="1" outlineLevel="1" x14ac:dyDescent="0.25">
      <c r="B184" s="166"/>
      <c r="C184" s="108"/>
      <c r="D184" s="31"/>
      <c r="E184" s="32"/>
      <c r="F184" s="32"/>
      <c r="G184" s="48">
        <v>0</v>
      </c>
      <c r="H184" s="48"/>
      <c r="I184" s="48"/>
      <c r="J184" s="48">
        <f>SUM(J185)</f>
        <v>0</v>
      </c>
      <c r="K184" s="48"/>
      <c r="L184" s="48"/>
      <c r="M184" s="48">
        <f>SUM(M185)</f>
        <v>0</v>
      </c>
      <c r="N184" s="34"/>
      <c r="O184" s="34"/>
      <c r="P184" s="34"/>
    </row>
    <row r="185" spans="2:16" ht="15" hidden="1" customHeight="1" outlineLevel="1" x14ac:dyDescent="0.25">
      <c r="B185" s="166"/>
      <c r="C185" s="138"/>
      <c r="D185" s="53"/>
      <c r="E185" s="109"/>
      <c r="F185" s="109"/>
      <c r="G185" s="39"/>
      <c r="H185" s="39"/>
      <c r="I185" s="39"/>
      <c r="J185" s="39"/>
      <c r="K185" s="39"/>
      <c r="L185" s="39"/>
      <c r="M185" s="39"/>
      <c r="N185" s="110"/>
      <c r="O185" s="110"/>
      <c r="P185" s="110"/>
    </row>
    <row r="186" spans="2:16" s="76" customFormat="1" ht="15.75" collapsed="1" x14ac:dyDescent="0.25">
      <c r="C186" s="145">
        <v>5</v>
      </c>
      <c r="D186" s="146" t="s">
        <v>125</v>
      </c>
      <c r="E186" s="77"/>
      <c r="F186" s="77"/>
      <c r="G186" s="16">
        <f>ROUND(SUM(G187:G188),0)</f>
        <v>267779</v>
      </c>
      <c r="H186" s="16"/>
      <c r="I186" s="16"/>
      <c r="J186" s="16">
        <f>ROUND(SUM(J187:J188),0)</f>
        <v>267779</v>
      </c>
      <c r="K186" s="16"/>
      <c r="L186" s="16"/>
      <c r="M186" s="16">
        <f>ROUND(SUM(M187:M188),0)</f>
        <v>267779</v>
      </c>
      <c r="N186" s="78"/>
      <c r="O186" s="78"/>
      <c r="P186" s="78"/>
    </row>
    <row r="187" spans="2:16" s="76" customFormat="1" ht="271.5" customHeight="1" outlineLevel="1" x14ac:dyDescent="0.25">
      <c r="B187" s="164"/>
      <c r="C187" s="25" t="s">
        <v>29</v>
      </c>
      <c r="D187" s="53" t="s">
        <v>151</v>
      </c>
      <c r="E187" s="38"/>
      <c r="F187" s="38"/>
      <c r="G187" s="147">
        <v>163931</v>
      </c>
      <c r="H187" s="39"/>
      <c r="I187" s="39"/>
      <c r="J187" s="147">
        <v>163931</v>
      </c>
      <c r="K187" s="39"/>
      <c r="L187" s="39"/>
      <c r="M187" s="147">
        <v>163931</v>
      </c>
      <c r="N187" s="40" t="s">
        <v>154</v>
      </c>
      <c r="O187" s="40"/>
      <c r="P187" s="158">
        <v>2000</v>
      </c>
    </row>
    <row r="188" spans="2:16" s="76" customFormat="1" ht="201" customHeight="1" outlineLevel="1" x14ac:dyDescent="0.25">
      <c r="B188" s="164"/>
      <c r="C188" s="25" t="s">
        <v>30</v>
      </c>
      <c r="D188" s="53" t="s">
        <v>152</v>
      </c>
      <c r="E188" s="38"/>
      <c r="F188" s="38"/>
      <c r="G188" s="87">
        <v>103848</v>
      </c>
      <c r="H188" s="39"/>
      <c r="I188" s="39"/>
      <c r="J188" s="87">
        <v>103848</v>
      </c>
      <c r="K188" s="39"/>
      <c r="L188" s="39"/>
      <c r="M188" s="87">
        <v>103848</v>
      </c>
      <c r="N188" s="40" t="s">
        <v>155</v>
      </c>
      <c r="O188" s="40"/>
      <c r="P188" s="158">
        <v>2000</v>
      </c>
    </row>
    <row r="189" spans="2:16" hidden="1" x14ac:dyDescent="0.25">
      <c r="B189" s="148"/>
      <c r="C189" s="148"/>
      <c r="D189" s="149"/>
      <c r="E189" s="149"/>
      <c r="F189" s="149"/>
      <c r="G189" s="150"/>
      <c r="H189" s="151"/>
      <c r="I189" s="151"/>
      <c r="J189" s="151"/>
      <c r="K189" s="151"/>
      <c r="L189" s="151"/>
      <c r="M189" s="151"/>
      <c r="N189" s="152"/>
      <c r="O189" s="152"/>
      <c r="P189" s="151"/>
    </row>
    <row r="190" spans="2:16" ht="30" customHeight="1" x14ac:dyDescent="0.25">
      <c r="C190" s="201" t="s">
        <v>166</v>
      </c>
      <c r="D190" s="201"/>
      <c r="E190" s="158"/>
      <c r="F190" s="158"/>
      <c r="G190" s="159">
        <f>G186+G171+G164+G103+G47+G35+G8</f>
        <v>2406429</v>
      </c>
      <c r="H190" s="160"/>
      <c r="I190" s="160"/>
      <c r="J190" s="159">
        <f>J186+J171+J164+J103+J47+J35+J8</f>
        <v>2406429</v>
      </c>
      <c r="K190" s="160"/>
      <c r="L190" s="160"/>
      <c r="M190" s="159">
        <f>M186+M171+M164+M103+M47+M35+M8</f>
        <v>2406429</v>
      </c>
      <c r="N190" s="149"/>
      <c r="O190" s="178"/>
      <c r="P190" s="179"/>
    </row>
    <row r="191" spans="2:16" ht="33" customHeight="1" x14ac:dyDescent="0.25">
      <c r="B191" s="153"/>
      <c r="C191" s="202" t="s">
        <v>172</v>
      </c>
      <c r="D191" s="203"/>
      <c r="E191" s="161"/>
      <c r="F191" s="161"/>
      <c r="G191" s="183">
        <f>G188+G165+G94+G60+G41+G39+G30+G29+G25</f>
        <v>1886762</v>
      </c>
      <c r="H191" s="183">
        <f>H188+H166+H95+H60+H42+H39+H30+H29+H25</f>
        <v>0</v>
      </c>
      <c r="I191" s="183">
        <f>I188+I166+I95+I60+I42+I39+I30+I29+I25</f>
        <v>0</v>
      </c>
      <c r="J191" s="183">
        <f>J188+J165+J94+J60+J41+J39</f>
        <v>1745246</v>
      </c>
      <c r="K191" s="183">
        <f t="shared" ref="K191:M191" si="6">K188+K165+K94+K60+K41+K39</f>
        <v>0</v>
      </c>
      <c r="L191" s="183">
        <f t="shared" si="6"/>
        <v>0</v>
      </c>
      <c r="M191" s="183">
        <f t="shared" si="6"/>
        <v>1745246</v>
      </c>
      <c r="O191" s="180"/>
      <c r="P191" s="181"/>
    </row>
    <row r="192" spans="2:16" ht="15" customHeight="1" x14ac:dyDescent="0.25">
      <c r="B192" s="153"/>
      <c r="C192" s="210" t="s">
        <v>170</v>
      </c>
      <c r="D192" s="211"/>
      <c r="E192" s="175"/>
      <c r="F192" s="175"/>
      <c r="G192" s="176">
        <f>G25+G29+G30+G39++G60+G94+G165+G188</f>
        <v>1096762</v>
      </c>
      <c r="H192" s="176">
        <f t="shared" ref="H192:I192" si="7">H25+H29+H30+H39++H60+H94+H165+H188</f>
        <v>0</v>
      </c>
      <c r="I192" s="176">
        <f t="shared" si="7"/>
        <v>0</v>
      </c>
      <c r="J192" s="176">
        <f>J39++J60+J94+J165+J188</f>
        <v>955246</v>
      </c>
      <c r="K192" s="176">
        <f t="shared" ref="K192:M192" si="8">K39++K60+K94+K165+K188</f>
        <v>0</v>
      </c>
      <c r="L192" s="176">
        <f t="shared" si="8"/>
        <v>0</v>
      </c>
      <c r="M192" s="176">
        <f t="shared" si="8"/>
        <v>955246</v>
      </c>
      <c r="O192" s="180"/>
      <c r="P192" s="181"/>
    </row>
    <row r="193" spans="2:16" ht="15" customHeight="1" x14ac:dyDescent="0.25">
      <c r="B193" s="153"/>
      <c r="C193" s="210" t="s">
        <v>171</v>
      </c>
      <c r="D193" s="211"/>
      <c r="E193" s="175"/>
      <c r="F193" s="175"/>
      <c r="G193" s="176">
        <f>G41</f>
        <v>790000</v>
      </c>
      <c r="H193" s="176">
        <f t="shared" ref="H193:M193" si="9">H41</f>
        <v>0</v>
      </c>
      <c r="I193" s="176">
        <f t="shared" si="9"/>
        <v>0</v>
      </c>
      <c r="J193" s="176">
        <f t="shared" si="9"/>
        <v>790000</v>
      </c>
      <c r="K193" s="176">
        <f t="shared" si="9"/>
        <v>0</v>
      </c>
      <c r="L193" s="176">
        <f t="shared" si="9"/>
        <v>0</v>
      </c>
      <c r="M193" s="176">
        <f t="shared" si="9"/>
        <v>790000</v>
      </c>
      <c r="O193" s="180"/>
      <c r="P193" s="181"/>
    </row>
    <row r="194" spans="2:16" ht="30" customHeight="1" x14ac:dyDescent="0.25">
      <c r="B194" s="153"/>
      <c r="C194" s="204" t="s">
        <v>167</v>
      </c>
      <c r="D194" s="205"/>
      <c r="E194" s="158"/>
      <c r="F194" s="158"/>
      <c r="G194" s="162">
        <f>G187+G32</f>
        <v>519667</v>
      </c>
      <c r="H194" s="160"/>
      <c r="I194" s="160"/>
      <c r="J194" s="162">
        <f>J187+J32+J25+J29+J30</f>
        <v>661183</v>
      </c>
      <c r="K194" s="160"/>
      <c r="L194" s="160"/>
      <c r="M194" s="162">
        <f>M187+M32+M25+M29+M30</f>
        <v>661183</v>
      </c>
      <c r="N194" s="149"/>
      <c r="O194" s="149"/>
      <c r="P194" s="182"/>
    </row>
    <row r="195" spans="2:16" x14ac:dyDescent="0.25">
      <c r="B195" s="153"/>
      <c r="C195" s="154"/>
      <c r="D195" s="155"/>
      <c r="E195" s="155"/>
      <c r="F195" s="155"/>
      <c r="G195" s="156"/>
      <c r="H195" s="156"/>
      <c r="I195" s="156"/>
      <c r="J195" s="156"/>
      <c r="K195" s="156"/>
      <c r="L195" s="156"/>
      <c r="M195" s="156"/>
      <c r="P195" s="156"/>
    </row>
    <row r="196" spans="2:16" ht="46.5" customHeight="1" x14ac:dyDescent="0.25">
      <c r="B196" s="206" t="s">
        <v>169</v>
      </c>
      <c r="C196" s="206"/>
      <c r="D196" s="206"/>
      <c r="E196" s="206"/>
      <c r="F196" s="206"/>
      <c r="G196" s="206"/>
      <c r="H196" s="206"/>
      <c r="I196" s="206"/>
      <c r="J196" s="206"/>
      <c r="K196" s="206"/>
      <c r="L196" s="206"/>
      <c r="M196" s="206"/>
      <c r="N196" s="206"/>
      <c r="O196" s="206"/>
      <c r="P196" s="163"/>
    </row>
    <row r="197" spans="2:16" x14ac:dyDescent="0.25">
      <c r="C197" s="157"/>
      <c r="D197" s="155"/>
      <c r="E197" s="155"/>
      <c r="F197" s="155"/>
      <c r="G197" s="155"/>
      <c r="H197" s="155"/>
      <c r="I197" s="155"/>
      <c r="J197" s="155"/>
      <c r="K197" s="155"/>
      <c r="L197" s="155"/>
      <c r="M197" s="155"/>
      <c r="P197" s="155"/>
    </row>
    <row r="198" spans="2:16" ht="18.75" x14ac:dyDescent="0.3">
      <c r="C198" s="157"/>
      <c r="D198" s="186" t="s">
        <v>174</v>
      </c>
      <c r="E198" s="187"/>
      <c r="F198"/>
      <c r="G198" s="188"/>
      <c r="H198" s="189"/>
      <c r="I198" s="190"/>
      <c r="J198" s="186"/>
      <c r="K198" s="191"/>
      <c r="L198" s="155"/>
      <c r="M198" s="155"/>
      <c r="N198" s="186" t="s">
        <v>175</v>
      </c>
      <c r="P198" s="155"/>
    </row>
    <row r="199" spans="2:16" ht="18.75" x14ac:dyDescent="0.3">
      <c r="D199" s="186"/>
      <c r="E199" s="187"/>
      <c r="F199" s="186"/>
      <c r="G199" s="188"/>
      <c r="H199"/>
      <c r="I199" s="190"/>
      <c r="J199"/>
      <c r="K199" s="191"/>
      <c r="N199"/>
    </row>
    <row r="200" spans="2:16" ht="18.75" x14ac:dyDescent="0.3">
      <c r="D200" s="187" t="s">
        <v>176</v>
      </c>
      <c r="E200"/>
      <c r="F200"/>
      <c r="G200" s="192"/>
      <c r="H200"/>
      <c r="I200"/>
      <c r="J200" s="186"/>
      <c r="K200" s="191"/>
      <c r="L200" s="177"/>
      <c r="M200" s="177"/>
      <c r="N200" s="186" t="s">
        <v>177</v>
      </c>
    </row>
    <row r="201" spans="2:16" x14ac:dyDescent="0.25">
      <c r="D201" s="193"/>
      <c r="E201"/>
      <c r="F201" s="192"/>
      <c r="G201" s="192"/>
      <c r="H201"/>
      <c r="I201"/>
      <c r="J201"/>
      <c r="K201" s="191"/>
      <c r="L201" s="177"/>
      <c r="M201" s="177"/>
    </row>
    <row r="202" spans="2:16" x14ac:dyDescent="0.25">
      <c r="D202" s="194"/>
      <c r="E202" s="195"/>
      <c r="F202" s="196"/>
      <c r="G202" s="192"/>
      <c r="H202"/>
      <c r="I202"/>
      <c r="J202" s="190"/>
      <c r="K202" s="191"/>
    </row>
    <row r="203" spans="2:16" x14ac:dyDescent="0.25">
      <c r="D203" s="200" t="s">
        <v>178</v>
      </c>
      <c r="E203" s="200"/>
      <c r="F203" s="200"/>
      <c r="G203" s="192"/>
      <c r="H203"/>
      <c r="I203"/>
      <c r="J203" s="190"/>
      <c r="K203" s="191"/>
    </row>
    <row r="204" spans="2:16" x14ac:dyDescent="0.25">
      <c r="D204" s="197" t="s">
        <v>179</v>
      </c>
      <c r="E204" s="198"/>
      <c r="F204" s="196"/>
      <c r="G204" s="192"/>
      <c r="H204"/>
      <c r="I204" s="190"/>
      <c r="J204"/>
      <c r="K204" s="191"/>
    </row>
  </sheetData>
  <mergeCells count="17">
    <mergeCell ref="O6:O7"/>
    <mergeCell ref="O1:P2"/>
    <mergeCell ref="D203:F203"/>
    <mergeCell ref="C190:D190"/>
    <mergeCell ref="C191:D191"/>
    <mergeCell ref="C194:D194"/>
    <mergeCell ref="B196:O196"/>
    <mergeCell ref="P5:P7"/>
    <mergeCell ref="C193:D193"/>
    <mergeCell ref="C192:D192"/>
    <mergeCell ref="C5:O5"/>
    <mergeCell ref="C6:C7"/>
    <mergeCell ref="D6:D7"/>
    <mergeCell ref="E6:G6"/>
    <mergeCell ref="H6:J6"/>
    <mergeCell ref="K6:M6"/>
    <mergeCell ref="N6:N7"/>
  </mergeCells>
  <hyperlinks>
    <hyperlink ref="D204" r:id="rId1" xr:uid="{C57069D6-EF6C-44BC-9D78-9D6D5E31CDD3}"/>
  </hyperlinks>
  <pageMargins left="0.23622047244094491" right="0.23622047244094491" top="0.74803149606299213" bottom="0.74803149606299213" header="0.31496062992125984" footer="0.31496062992125984"/>
  <pageSetup paperSize="9" scale="55" fitToHeight="0" orientation="landscape" cellComments="atEnd" r:id="rId2"/>
  <headerFooter>
    <oddFooter>&amp;R&amp;P.</oddFooter>
  </headerFooter>
  <rowBreaks count="1" manualBreakCount="1">
    <brk id="83"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info_FM</vt:lpstr>
      <vt:lpstr>info_FM!Print_Area</vt:lpstr>
      <vt:lpstr>info_FM!Print_Titles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 ziņojuma pielikums</dc:title>
  <dc:creator>Sandra Kasparenko</dc:creator>
  <dc:description>Sandra.Kasparenko            Nozares budžeta plānošanas departamenta  direktores vietniece Sandra.Kasparenko@vm.gov.lv, Tel. Nr.67876147</dc:description>
  <cp:lastModifiedBy>Ivita Lazdiņa</cp:lastModifiedBy>
  <cp:lastPrinted>2018-10-05T12:57:10Z</cp:lastPrinted>
  <dcterms:created xsi:type="dcterms:W3CDTF">2016-03-23T07:29:22Z</dcterms:created>
  <dcterms:modified xsi:type="dcterms:W3CDTF">2018-10-11T06:57:07Z</dcterms:modified>
</cp:coreProperties>
</file>