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25" activeTab="0"/>
  </bookViews>
  <sheets>
    <sheet name="Pielikums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<sst xmlns="http://schemas.openxmlformats.org/spreadsheetml/2006/main" count="94" uniqueCount="91">
  <si>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Sum of VBD ietaupījums (-), vai arī cik var prasīt vairāk (+), pie 85/15</t>
  </si>
  <si>
    <t>Projekta finansējuma saņēmējs</t>
  </si>
  <si>
    <t>Alūksnes novada pašvaldība</t>
  </si>
  <si>
    <t>Ādažu novada dome</t>
  </si>
  <si>
    <t>Baldones novada dome</t>
  </si>
  <si>
    <t>Balvu novada pašvaldība</t>
  </si>
  <si>
    <t>Cēsu novada pašvaldība</t>
  </si>
  <si>
    <t>Daugavpils novada dome</t>
  </si>
  <si>
    <t>Daugavpils pilsētas pašvaldība</t>
  </si>
  <si>
    <t>ENGURES NOVADA DOME</t>
  </si>
  <si>
    <t>Grobiņas novada dome</t>
  </si>
  <si>
    <t>Gulbenes novada pašvaldība</t>
  </si>
  <si>
    <t>ILŪKSTES NOVADA PAŠVALDĪBA</t>
  </si>
  <si>
    <t>JELGAVAS PILSĒTAS DOME</t>
  </si>
  <si>
    <t>Jēkabpils pilsētas pašvaldība</t>
  </si>
  <si>
    <t>Jūrmalas pilsētas dome</t>
  </si>
  <si>
    <t>Kocēnu novada dome</t>
  </si>
  <si>
    <t>KRĀSLAVAS NOVADA DOME</t>
  </si>
  <si>
    <t>Krustpils novada pašvaldība</t>
  </si>
  <si>
    <t>Ķeguma novada pašvaldība</t>
  </si>
  <si>
    <t>LIEPĀJAS PILSĒTAS PAŠVALDĪBAS ADMINISTRĀCIJA</t>
  </si>
  <si>
    <t>Limbažu novada pašvaldība</t>
  </si>
  <si>
    <t>Madonas novada pašvaldība</t>
  </si>
  <si>
    <t>Olaines novada pašvaldība</t>
  </si>
  <si>
    <t>Preiļu novada dome</t>
  </si>
  <si>
    <t>RĒZEKNES PILSĒTAS DOME</t>
  </si>
  <si>
    <t>RĪGAS PILSĒTAS ATTĪSTĪBAS DEPARTAMENTS</t>
  </si>
  <si>
    <t>Sabiedrība ar ierobežotu atbildību "Daugavpils ūdens"</t>
  </si>
  <si>
    <t>Saulkrastu novada dome</t>
  </si>
  <si>
    <t>TALSU NOVADA PAŠVALDĪBA</t>
  </si>
  <si>
    <t>Valkas novada dome</t>
  </si>
  <si>
    <t>VALMIERAS PILSĒTAS PAŠVALDĪBA</t>
  </si>
  <si>
    <t>Ventspils pilsētas pašvaldības iestāde "Komunālā pārvalde"</t>
  </si>
  <si>
    <t>Kopā SAM, EUR</t>
  </si>
  <si>
    <t>8.1.2.</t>
  </si>
  <si>
    <t>VBD rēķinot no 15%</t>
  </si>
  <si>
    <t>KOPĀ</t>
  </si>
  <si>
    <t>VĒRTĒŠANĀ ESOŠAJOS PROJEKTOS PLĀNOTĀ VBD VIRS 15% (-) vai ietaupījums (+)</t>
  </si>
  <si>
    <t>3.3.1.</t>
  </si>
  <si>
    <t>2.2.1.1.</t>
  </si>
  <si>
    <t>Centralizētu publiskās pārvaldes IKT platformu izveide, publiskās pārvaldes procesu optimizēšana un attīstība</t>
  </si>
  <si>
    <t>Palielināt privāto investīciju apjomu reģionos, veicot ieguldījumus uzņēmējdarbības attīstībai atbilstoši pašvaldību attīstības programmās noteiktajai teritoriju ekonomiskajai specializācijai un balstoties uz vietējo uzņēmēju vajadzībām</t>
  </si>
  <si>
    <t>4.2.2.</t>
  </si>
  <si>
    <t>4.5.1.1.</t>
  </si>
  <si>
    <t>4.5.1.2.</t>
  </si>
  <si>
    <t>5.1.1.</t>
  </si>
  <si>
    <t>5.4.1.1.</t>
  </si>
  <si>
    <t>5.5.1.</t>
  </si>
  <si>
    <t>5.6.2.</t>
  </si>
  <si>
    <t>6.1.3.1.</t>
  </si>
  <si>
    <t>6.1.4.1.</t>
  </si>
  <si>
    <t>6.1.4.2.</t>
  </si>
  <si>
    <t>8.1.3.</t>
  </si>
  <si>
    <t>9.3.1.1.</t>
  </si>
  <si>
    <t>Atbilstoši pašvaldības integrētajiem attīstības programmām sekmēt energoefektivitātes paaugstināšanu un AER izmantošanu pašvaldību ēkās</t>
  </si>
  <si>
    <t>Attīstīt videi draudzīgu sabiedriskā transporta infrastruktūru (sliežu transporta)</t>
  </si>
  <si>
    <t>Attīstīt videi draudzīgu sabiedriskā transporta infrastruktūru (autobusi)</t>
  </si>
  <si>
    <t>Novērst plūdu un krasta erozijas risku apdraudējumu pilsētu teritorijās</t>
  </si>
  <si>
    <t>Antropogēno slodzi mazinošas infrastruktūras izbūve un rekonstrukcija Natura 2000 teritorijās</t>
  </si>
  <si>
    <t>Saglabāt, aizsargāt un attīstīt nozīmīgu kultūras un dabas mantojumu, kā arī attīstīt ar to saistītos pakalpojumus</t>
  </si>
  <si>
    <t>Teritoriju revitalizācija, reģenerējot degradētās teritorijas atbilstoši pašvaldības integrētajām attīstības programmām</t>
  </si>
  <si>
    <t>Salu tilta kompleksa rekonstrukcija un Raņķa dambja un Vienības gatves, Mūkusalas ielas savienojums</t>
  </si>
  <si>
    <t>Rīgas ostas un Rīgas pilsētas integrēšana TEN-T tīklā</t>
  </si>
  <si>
    <t>Nacionālas nozīmes attīstības centru integrēšana TEN-T tīklā</t>
  </si>
  <si>
    <t>Uzlabot vispārējās izglītības iestāžu mācību vidi</t>
  </si>
  <si>
    <t>Palielināt modernizēto profesionālās izglītības iestāžu skaitu</t>
  </si>
  <si>
    <t>Pakalpojumu infrastruktūras attīstība deinstitucionalizācijas plānu īstenošanai</t>
  </si>
  <si>
    <t>Projekti ar statusu: Apstiprināts/Līgums/
Pabeigts</t>
  </si>
  <si>
    <t>Sadarbības iestādē iesniegtie un vērtēšanā esošie projekti</t>
  </si>
  <si>
    <t>Specifiskais atbalsta mērķis/pasākums</t>
  </si>
  <si>
    <t>2019.gadā plānotie projekti</t>
  </si>
  <si>
    <t>ES fondu finansējums</t>
  </si>
  <si>
    <t>Nacionālais finansējums</t>
  </si>
  <si>
    <t>Kopējais attiecināmais finansējums</t>
  </si>
  <si>
    <t>Specifiskā atbalsta mērķa/pasākuma finansējums,
EUR</t>
  </si>
  <si>
    <t>Valsts budžeta dotāciju pieprasījums projektos, 
EUR</t>
  </si>
  <si>
    <t>Kopā</t>
  </si>
  <si>
    <t>Informācija par pieprasīto valsts budžeta dotāciju apmēru ES fondu projektos un 2019.gadā indikatīvi plānoto valsts budžeta dotāciju apmēru ES fondu projektu īstenošanai</t>
  </si>
  <si>
    <t>VARAM aprēķinātā ietekme, izstrādājot MK noteikumus par valsts budžeta dotāciju piešķiršanu pašvaldībām:</t>
  </si>
  <si>
    <t>Informācijas apkopojums uz 27.11.2018.</t>
  </si>
  <si>
    <t>Kopā, EUR:</t>
  </si>
  <si>
    <t>Kalniņa 67083939</t>
  </si>
  <si>
    <t>Anita.Kalnina@fm.gov.lv</t>
  </si>
  <si>
    <t>Kopējās attiecināmās izmaksas</t>
  </si>
  <si>
    <t>Finansējums iensiegtajos, vērtēšanā esošajos, apstiprinātajos un īstenošanā esošajos, pabeigtajos projektos</t>
  </si>
  <si>
    <t>Plānotais pašvaldību līdzfinansējums 15%</t>
  </si>
  <si>
    <t>Sākotnēji plānotais dotāciju apjoms</t>
  </si>
  <si>
    <t>Papildus pieprasītais dotāciju apjoms</t>
  </si>
  <si>
    <t>Starpība starp plānoto un pieprasīto valsts budžeta dotāciju</t>
  </si>
  <si>
    <t>Finanšu ministre</t>
  </si>
  <si>
    <t>D.Reizniece-Ozola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</si>
</sst>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4" fontId="45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4" xfId="0" applyFont="1" applyBorder="1" applyAlignment="1">
      <alignment horizontal="left" vertical="center" wrapText="1"/>
    </xf>
    <xf numFmtId="0" fontId="46" fillId="33" borderId="11" xfId="0" applyFont="1" applyFill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wrapText="1"/>
    </xf>
    <xf numFmtId="3" fontId="45" fillId="0" borderId="16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/>
    </xf>
    <xf numFmtId="4" fontId="44" fillId="0" borderId="21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/>
    </xf>
    <xf numFmtId="4" fontId="44" fillId="0" borderId="23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5" fillId="0" borderId="26" xfId="0" applyFont="1" applyBorder="1" applyAlignment="1">
      <alignment horizontal="left" wrapText="1"/>
    </xf>
    <xf numFmtId="4" fontId="45" fillId="0" borderId="27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3" fontId="44" fillId="0" borderId="28" xfId="0" applyNumberFormat="1" applyFont="1" applyBorder="1" applyAlignment="1">
      <alignment horizontal="center" vertical="center"/>
    </xf>
    <xf numFmtId="3" fontId="44" fillId="0" borderId="29" xfId="0" applyNumberFormat="1" applyFont="1" applyBorder="1" applyAlignment="1">
      <alignment horizontal="center" vertical="center"/>
    </xf>
    <xf numFmtId="3" fontId="44" fillId="0" borderId="30" xfId="0" applyNumberFormat="1" applyFont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3" fontId="45" fillId="0" borderId="32" xfId="0" applyNumberFormat="1" applyFont="1" applyBorder="1" applyAlignment="1">
      <alignment horizontal="center" vertical="center" wrapText="1"/>
    </xf>
    <xf numFmtId="3" fontId="45" fillId="0" borderId="33" xfId="0" applyNumberFormat="1" applyFont="1" applyBorder="1" applyAlignment="1">
      <alignment horizontal="center" vertical="center" wrapText="1"/>
    </xf>
    <xf numFmtId="0" fontId="48" fillId="0" borderId="0" xfId="52" applyFont="1" applyAlignment="1">
      <alignment/>
    </xf>
    <xf numFmtId="3" fontId="44" fillId="0" borderId="11" xfId="0" applyNumberFormat="1" applyFont="1" applyBorder="1" applyAlignment="1">
      <alignment horizontal="center" vertical="center"/>
    </xf>
    <xf numFmtId="3" fontId="44" fillId="0" borderId="34" xfId="0" applyNumberFormat="1" applyFont="1" applyBorder="1" applyAlignment="1">
      <alignment horizontal="center" vertical="center"/>
    </xf>
    <xf numFmtId="3" fontId="44" fillId="0" borderId="23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39" xfId="0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40" xfId="0" applyNumberFormat="1" applyFont="1" applyBorder="1" applyAlignment="1">
      <alignment horizontal="center" vertical="center" wrapText="1"/>
    </xf>
    <xf numFmtId="4" fontId="44" fillId="0" borderId="3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ta.Kalnina@f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9"/>
  <sheetViews>
    <sheetView tabSelected="1" zoomScale="80" zoomScaleNormal="80" workbookViewId="0" topLeftCell="B50">
      <selection activeCell="F66" sqref="F66"/>
    </sheetView>
  </sheetViews>
  <sheetFormatPr defaultColWidth="9.140625" defaultRowHeight="15"/>
  <cols>
    <col min="1" max="1" width="0" style="2" hidden="1" customWidth="1"/>
    <col min="2" max="2" width="7.7109375" style="2" customWidth="1"/>
    <col min="3" max="3" width="65.28125" style="2" customWidth="1"/>
    <col min="4" max="4" width="14.140625" style="2" customWidth="1"/>
    <col min="5" max="5" width="13.7109375" style="14" customWidth="1"/>
    <col min="6" max="6" width="12.421875" style="2" customWidth="1"/>
    <col min="7" max="7" width="15.00390625" style="2" customWidth="1"/>
    <col min="8" max="8" width="12.421875" style="2" customWidth="1"/>
    <col min="9" max="9" width="16.00390625" style="2" customWidth="1"/>
    <col min="10" max="10" width="20.421875" style="2" customWidth="1"/>
    <col min="11" max="11" width="14.7109375" style="2" customWidth="1"/>
    <col min="12" max="12" width="17.421875" style="2" customWidth="1"/>
    <col min="13" max="13" width="18.7109375" style="2" customWidth="1"/>
    <col min="14" max="14" width="20.28125" style="2" customWidth="1"/>
    <col min="15" max="17" width="20.00390625" style="2" customWidth="1"/>
    <col min="18" max="18" width="13.28125" style="2" customWidth="1"/>
    <col min="19" max="16384" width="9.140625" style="2" customWidth="1"/>
  </cols>
  <sheetData>
    <row r="1" spans="3:18" ht="15" hidden="1">
      <c r="C1" s="62" t="s">
        <v>37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ht="15" hidden="1"/>
    <row r="3" spans="3:18" ht="26.25" customHeight="1" hidden="1" thickBot="1">
      <c r="C3" s="3" t="s">
        <v>0</v>
      </c>
      <c r="D3" s="12"/>
      <c r="E3" s="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3:18" ht="15.75" customHeight="1" hidden="1" thickBot="1">
      <c r="C4" s="5" t="s">
        <v>1</v>
      </c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3:18" ht="15.75" hidden="1" thickBot="1">
      <c r="C5" s="8" t="s">
        <v>2</v>
      </c>
      <c r="D5" s="13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3:18" ht="15.75" hidden="1" thickBot="1">
      <c r="C6" s="8" t="s">
        <v>3</v>
      </c>
      <c r="D6" s="13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3:18" ht="15.75" hidden="1" thickBot="1">
      <c r="C7" s="8" t="s">
        <v>4</v>
      </c>
      <c r="D7" s="13"/>
      <c r="E7" s="1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3:18" ht="15.75" hidden="1" thickBot="1">
      <c r="C8" s="8" t="s">
        <v>5</v>
      </c>
      <c r="D8" s="13"/>
      <c r="E8" s="1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3:18" ht="15.75" hidden="1" thickBot="1">
      <c r="C9" s="8" t="s">
        <v>6</v>
      </c>
      <c r="D9" s="13"/>
      <c r="E9" s="1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3:18" ht="15.75" hidden="1" thickBot="1">
      <c r="C10" s="8" t="s">
        <v>7</v>
      </c>
      <c r="D10" s="13"/>
      <c r="E10" s="1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3:18" ht="15.75" hidden="1" thickBot="1">
      <c r="C11" s="8" t="s">
        <v>8</v>
      </c>
      <c r="D11" s="13"/>
      <c r="E11" s="1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3:18" ht="15.75" hidden="1" thickBot="1">
      <c r="C12" s="8" t="s">
        <v>9</v>
      </c>
      <c r="D12" s="13"/>
      <c r="E12" s="16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3:18" ht="15.75" hidden="1" thickBot="1">
      <c r="C13" s="8" t="s">
        <v>10</v>
      </c>
      <c r="D13" s="13"/>
      <c r="E13" s="1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3:18" ht="15.75" hidden="1" thickBot="1">
      <c r="C14" s="8" t="s">
        <v>11</v>
      </c>
      <c r="D14" s="13"/>
      <c r="E14" s="1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3:18" ht="15.75" hidden="1" thickBot="1">
      <c r="C15" s="8" t="s">
        <v>12</v>
      </c>
      <c r="D15" s="13"/>
      <c r="E15" s="1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3:18" ht="15.75" hidden="1" thickBot="1">
      <c r="C16" s="8" t="s">
        <v>13</v>
      </c>
      <c r="D16" s="13"/>
      <c r="E16" s="1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3:18" ht="15.75" hidden="1" thickBot="1">
      <c r="C17" s="8" t="s">
        <v>14</v>
      </c>
      <c r="D17" s="13"/>
      <c r="E17" s="1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3:18" ht="15.75" hidden="1" thickBot="1">
      <c r="C18" s="8" t="s">
        <v>15</v>
      </c>
      <c r="D18" s="13"/>
      <c r="E18" s="1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3:18" ht="15.75" hidden="1" thickBot="1">
      <c r="C19" s="8" t="s">
        <v>16</v>
      </c>
      <c r="D19" s="13"/>
      <c r="E19" s="1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3:18" ht="15.75" hidden="1" thickBot="1">
      <c r="C20" s="8" t="s">
        <v>17</v>
      </c>
      <c r="D20" s="13"/>
      <c r="E20" s="1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3:18" ht="15.75" hidden="1" thickBot="1">
      <c r="C21" s="8" t="s">
        <v>18</v>
      </c>
      <c r="D21" s="13"/>
      <c r="E21" s="1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3:18" ht="15.75" hidden="1" thickBot="1">
      <c r="C22" s="8" t="s">
        <v>19</v>
      </c>
      <c r="D22" s="13"/>
      <c r="E22" s="1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3:18" ht="15.75" hidden="1" thickBot="1">
      <c r="C23" s="8" t="s">
        <v>20</v>
      </c>
      <c r="D23" s="13"/>
      <c r="E23" s="1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3:18" ht="15.75" hidden="1" thickBot="1">
      <c r="C24" s="8" t="s">
        <v>21</v>
      </c>
      <c r="D24" s="13"/>
      <c r="E24" s="1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3:18" ht="15.75" hidden="1" thickBot="1">
      <c r="C25" s="8" t="s">
        <v>22</v>
      </c>
      <c r="D25" s="13"/>
      <c r="E25" s="1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3:18" ht="15.75" hidden="1" thickBot="1">
      <c r="C26" s="8" t="s">
        <v>23</v>
      </c>
      <c r="D26" s="13"/>
      <c r="E26" s="1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3:18" ht="15.75" hidden="1" thickBot="1">
      <c r="C27" s="8" t="s">
        <v>24</v>
      </c>
      <c r="D27" s="13"/>
      <c r="E27" s="1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3:18" ht="15.75" hidden="1" thickBot="1">
      <c r="C28" s="8" t="s">
        <v>25</v>
      </c>
      <c r="D28" s="13"/>
      <c r="E28" s="1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3:18" ht="15.75" hidden="1" thickBot="1">
      <c r="C29" s="8" t="s">
        <v>26</v>
      </c>
      <c r="D29" s="13"/>
      <c r="E29" s="1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18" ht="15.75" hidden="1" thickBot="1">
      <c r="C30" s="8" t="s">
        <v>27</v>
      </c>
      <c r="D30" s="13"/>
      <c r="E30" s="1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3:18" ht="15.75" hidden="1" thickBot="1">
      <c r="C31" s="8" t="s">
        <v>28</v>
      </c>
      <c r="D31" s="13"/>
      <c r="E31" s="1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3:18" ht="15.75" hidden="1" thickBot="1">
      <c r="C32" s="8" t="s">
        <v>29</v>
      </c>
      <c r="D32" s="13"/>
      <c r="E32" s="1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3:18" ht="15.75" hidden="1" thickBot="1">
      <c r="C33" s="8" t="s">
        <v>30</v>
      </c>
      <c r="D33" s="13"/>
      <c r="E33" s="16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3:18" ht="15.75" hidden="1" thickBot="1">
      <c r="C34" s="8" t="s">
        <v>31</v>
      </c>
      <c r="D34" s="13"/>
      <c r="E34" s="1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18" ht="15.75" hidden="1" thickBot="1">
      <c r="C35" s="8" t="s">
        <v>32</v>
      </c>
      <c r="D35" s="13"/>
      <c r="E35" s="1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3:18" ht="15.75" hidden="1" thickBot="1">
      <c r="C36" s="5" t="s">
        <v>33</v>
      </c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3:18" ht="15.75" hidden="1" thickBot="1">
      <c r="C37" s="5" t="s">
        <v>35</v>
      </c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3:18" ht="15.75" hidden="1" thickBot="1">
      <c r="C38" s="5" t="s">
        <v>36</v>
      </c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ht="15" hidden="1"/>
    <row r="40" ht="15" hidden="1"/>
    <row r="41" spans="2:18" ht="29.25" customHeight="1">
      <c r="B41" s="61" t="s">
        <v>77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3:18" ht="15">
      <c r="C42" s="10"/>
      <c r="D42" s="10"/>
      <c r="E42" s="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2:18" ht="15">
      <c r="B43" s="2" t="s">
        <v>79</v>
      </c>
      <c r="C43" s="10"/>
      <c r="D43" s="10"/>
      <c r="E43" s="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ht="15.75" thickBot="1"/>
    <row r="45" spans="2:18" ht="50.25" customHeight="1">
      <c r="B45" s="63" t="s">
        <v>69</v>
      </c>
      <c r="C45" s="64"/>
      <c r="D45" s="52" t="s">
        <v>74</v>
      </c>
      <c r="E45" s="53"/>
      <c r="F45" s="65"/>
      <c r="G45" s="66" t="s">
        <v>84</v>
      </c>
      <c r="H45" s="67"/>
      <c r="I45" s="67"/>
      <c r="J45" s="68"/>
      <c r="K45" s="52" t="s">
        <v>75</v>
      </c>
      <c r="L45" s="53"/>
      <c r="M45" s="53"/>
      <c r="N45" s="53"/>
      <c r="O45" s="53"/>
      <c r="P45" s="54"/>
      <c r="Q45" s="54"/>
      <c r="R45" s="55"/>
    </row>
    <row r="46" spans="2:18" ht="64.5" customHeight="1">
      <c r="B46" s="63"/>
      <c r="C46" s="64"/>
      <c r="D46" s="37" t="s">
        <v>73</v>
      </c>
      <c r="E46" s="17" t="s">
        <v>71</v>
      </c>
      <c r="F46" s="38" t="s">
        <v>72</v>
      </c>
      <c r="G46" s="37" t="s">
        <v>83</v>
      </c>
      <c r="H46" s="17" t="s">
        <v>71</v>
      </c>
      <c r="I46" s="17" t="s">
        <v>85</v>
      </c>
      <c r="J46" s="38" t="s">
        <v>88</v>
      </c>
      <c r="K46" s="37" t="s">
        <v>76</v>
      </c>
      <c r="L46" s="17" t="s">
        <v>67</v>
      </c>
      <c r="M46" s="18" t="s">
        <v>86</v>
      </c>
      <c r="N46" s="18" t="s">
        <v>87</v>
      </c>
      <c r="O46" s="38" t="s">
        <v>68</v>
      </c>
      <c r="P46" s="18" t="s">
        <v>86</v>
      </c>
      <c r="Q46" s="18" t="s">
        <v>87</v>
      </c>
      <c r="R46" s="39" t="s">
        <v>70</v>
      </c>
    </row>
    <row r="47" spans="2:18" ht="18" customHeight="1">
      <c r="B47" s="17">
        <v>1</v>
      </c>
      <c r="C47" s="18">
        <v>2</v>
      </c>
      <c r="D47" s="17">
        <v>3</v>
      </c>
      <c r="E47" s="17">
        <v>4</v>
      </c>
      <c r="F47" s="38">
        <v>5</v>
      </c>
      <c r="G47" s="37">
        <v>6</v>
      </c>
      <c r="H47" s="17">
        <v>7</v>
      </c>
      <c r="I47" s="17">
        <v>8</v>
      </c>
      <c r="J47" s="38">
        <v>9</v>
      </c>
      <c r="K47" s="37">
        <v>10</v>
      </c>
      <c r="L47" s="17">
        <v>11</v>
      </c>
      <c r="M47" s="17">
        <v>12</v>
      </c>
      <c r="N47" s="17">
        <v>13</v>
      </c>
      <c r="O47" s="38">
        <v>14</v>
      </c>
      <c r="P47" s="37">
        <v>15</v>
      </c>
      <c r="Q47" s="18">
        <v>16</v>
      </c>
      <c r="R47" s="39">
        <v>17</v>
      </c>
    </row>
    <row r="48" spans="2:18" ht="54" customHeight="1">
      <c r="B48" s="11" t="s">
        <v>39</v>
      </c>
      <c r="C48" s="20" t="s">
        <v>40</v>
      </c>
      <c r="D48" s="43">
        <f>E48+F48</f>
        <v>139640840</v>
      </c>
      <c r="E48" s="19">
        <v>118694714</v>
      </c>
      <c r="F48" s="22">
        <v>20946126</v>
      </c>
      <c r="G48" s="43">
        <v>103370000</v>
      </c>
      <c r="H48" s="19">
        <v>87864500.02</v>
      </c>
      <c r="I48" s="19">
        <f>G48*0.15</f>
        <v>15505500</v>
      </c>
      <c r="J48" s="22">
        <f>G48-H48-I48</f>
        <v>-0.019999995827674866</v>
      </c>
      <c r="K48" s="23">
        <f>L48+O48</f>
        <v>185140.3</v>
      </c>
      <c r="L48" s="9">
        <v>185140.3</v>
      </c>
      <c r="M48" s="51">
        <f>I48/(I48+J48)*L48</f>
        <v>185140.3002388059</v>
      </c>
      <c r="N48" s="51">
        <f>J48/(I48+J48)*L48</f>
        <v>-0.0002388059225636445</v>
      </c>
      <c r="O48" s="24">
        <v>0</v>
      </c>
      <c r="P48" s="51">
        <f>I48/(I48+J48)*O48</f>
        <v>0</v>
      </c>
      <c r="Q48" s="51">
        <f>J48/(I48+J48)*O48</f>
        <v>0</v>
      </c>
      <c r="R48" s="31">
        <v>0</v>
      </c>
    </row>
    <row r="49" spans="2:18" ht="108.75" customHeight="1">
      <c r="B49" s="11" t="s">
        <v>38</v>
      </c>
      <c r="C49" s="20" t="s">
        <v>41</v>
      </c>
      <c r="D49" s="43">
        <f>E49+F49</f>
        <v>70349561</v>
      </c>
      <c r="E49" s="19">
        <v>59016742</v>
      </c>
      <c r="F49" s="22">
        <v>11332819</v>
      </c>
      <c r="G49" s="43">
        <v>64269838.36000001</v>
      </c>
      <c r="H49" s="19">
        <v>48031171.56</v>
      </c>
      <c r="I49" s="19">
        <f aca="true" t="shared" si="0" ref="I49:I62">G49*0.15</f>
        <v>9640475.754</v>
      </c>
      <c r="J49" s="22">
        <f aca="true" t="shared" si="1" ref="J49:J62">G49-H49-I49</f>
        <v>6598191.046000004</v>
      </c>
      <c r="K49" s="23">
        <f aca="true" t="shared" si="2" ref="K49:K62">L49+O49</f>
        <v>3587369.5700000003</v>
      </c>
      <c r="L49" s="9">
        <v>3525766.87</v>
      </c>
      <c r="M49" s="51">
        <f aca="true" t="shared" si="3" ref="M49:M62">I49/(I49+J49)*L49</f>
        <v>2093156.4421588765</v>
      </c>
      <c r="N49" s="51">
        <f aca="true" t="shared" si="4" ref="N49:N62">J49/(I49+J49)*L49</f>
        <v>1432610.427841124</v>
      </c>
      <c r="O49" s="24">
        <v>61602.7</v>
      </c>
      <c r="P49" s="51">
        <f aca="true" t="shared" si="5" ref="P49:P62">I49/(I49+J49)*O49</f>
        <v>36571.926934970776</v>
      </c>
      <c r="Q49" s="51">
        <f aca="true" t="shared" si="6" ref="Q49:Q62">J49/(I49+J49)*O49</f>
        <v>25030.773065029225</v>
      </c>
      <c r="R49" s="32">
        <v>354700.35</v>
      </c>
    </row>
    <row r="50" spans="2:18" ht="65.25" customHeight="1">
      <c r="B50" s="11" t="s">
        <v>42</v>
      </c>
      <c r="C50" s="20" t="s">
        <v>54</v>
      </c>
      <c r="D50" s="43">
        <f>E50+F50</f>
        <v>39687140</v>
      </c>
      <c r="E50" s="19">
        <v>31393658</v>
      </c>
      <c r="F50" s="22">
        <v>8293482</v>
      </c>
      <c r="G50" s="43">
        <v>62497612.88999999</v>
      </c>
      <c r="H50" s="19">
        <v>39699782.25999999</v>
      </c>
      <c r="I50" s="19">
        <f t="shared" si="0"/>
        <v>9374641.9335</v>
      </c>
      <c r="J50" s="22">
        <f t="shared" si="1"/>
        <v>13423188.696500003</v>
      </c>
      <c r="K50" s="23">
        <f t="shared" si="2"/>
        <v>4557113.38</v>
      </c>
      <c r="L50" s="9">
        <v>2771589.78</v>
      </c>
      <c r="M50" s="51">
        <f t="shared" si="3"/>
        <v>1139698.8685343186</v>
      </c>
      <c r="N50" s="51">
        <f t="shared" si="4"/>
        <v>1631890.9114656812</v>
      </c>
      <c r="O50" s="24">
        <v>1785523.6</v>
      </c>
      <c r="P50" s="51">
        <f t="shared" si="5"/>
        <v>734220.9302926941</v>
      </c>
      <c r="Q50" s="51">
        <f t="shared" si="6"/>
        <v>1051302.669707306</v>
      </c>
      <c r="R50" s="32">
        <v>62694.7</v>
      </c>
    </row>
    <row r="51" spans="2:18" ht="38.25" customHeight="1">
      <c r="B51" s="11" t="s">
        <v>43</v>
      </c>
      <c r="C51" s="20" t="s">
        <v>55</v>
      </c>
      <c r="D51" s="43">
        <f>E51+F51</f>
        <v>112941177</v>
      </c>
      <c r="E51" s="19">
        <v>96000000</v>
      </c>
      <c r="F51" s="22">
        <v>16941177</v>
      </c>
      <c r="G51" s="43">
        <v>127988235.30000001</v>
      </c>
      <c r="H51" s="19">
        <v>90060389.82</v>
      </c>
      <c r="I51" s="19">
        <f t="shared" si="0"/>
        <v>19198235.295</v>
      </c>
      <c r="J51" s="22">
        <f t="shared" si="1"/>
        <v>18729610.185000017</v>
      </c>
      <c r="K51" s="23">
        <f t="shared" si="2"/>
        <v>1261764.71</v>
      </c>
      <c r="L51" s="9">
        <v>1261764.71</v>
      </c>
      <c r="M51" s="51">
        <f t="shared" si="3"/>
        <v>638677.3486060783</v>
      </c>
      <c r="N51" s="51">
        <f t="shared" si="4"/>
        <v>623087.3613939217</v>
      </c>
      <c r="O51" s="24">
        <v>0</v>
      </c>
      <c r="P51" s="51">
        <f t="shared" si="5"/>
        <v>0</v>
      </c>
      <c r="Q51" s="51">
        <f t="shared" si="6"/>
        <v>0</v>
      </c>
      <c r="R51" s="32">
        <v>0</v>
      </c>
    </row>
    <row r="52" spans="2:18" ht="36.75" customHeight="1">
      <c r="B52" s="11" t="s">
        <v>44</v>
      </c>
      <c r="C52" s="20" t="s">
        <v>56</v>
      </c>
      <c r="D52" s="43">
        <f aca="true" t="shared" si="7" ref="D52:D62">E52+F52</f>
        <v>14725609</v>
      </c>
      <c r="E52" s="19">
        <v>12516768</v>
      </c>
      <c r="F52" s="22">
        <v>2208841</v>
      </c>
      <c r="G52" s="43">
        <v>16032371.05</v>
      </c>
      <c r="H52" s="19">
        <v>11742396.99</v>
      </c>
      <c r="I52" s="19">
        <f t="shared" si="0"/>
        <v>2404855.6575</v>
      </c>
      <c r="J52" s="22">
        <f t="shared" si="1"/>
        <v>1885118.4025000003</v>
      </c>
      <c r="K52" s="23">
        <f t="shared" si="2"/>
        <v>128752.5</v>
      </c>
      <c r="L52" s="9">
        <v>128752.5</v>
      </c>
      <c r="M52" s="51">
        <f t="shared" si="3"/>
        <v>72175.53619479664</v>
      </c>
      <c r="N52" s="51">
        <f t="shared" si="4"/>
        <v>56576.96380520335</v>
      </c>
      <c r="O52" s="24">
        <v>0</v>
      </c>
      <c r="P52" s="51">
        <f t="shared" si="5"/>
        <v>0</v>
      </c>
      <c r="Q52" s="51">
        <f t="shared" si="6"/>
        <v>0</v>
      </c>
      <c r="R52" s="32">
        <v>0</v>
      </c>
    </row>
    <row r="53" spans="2:18" ht="39.75" customHeight="1">
      <c r="B53" s="11" t="s">
        <v>45</v>
      </c>
      <c r="C53" s="20" t="s">
        <v>57</v>
      </c>
      <c r="D53" s="43">
        <f t="shared" si="7"/>
        <v>33979330</v>
      </c>
      <c r="E53" s="19">
        <v>28882430</v>
      </c>
      <c r="F53" s="22">
        <v>5096900</v>
      </c>
      <c r="G53" s="43">
        <v>30635728.53</v>
      </c>
      <c r="H53" s="19">
        <v>24316728.59</v>
      </c>
      <c r="I53" s="19">
        <f t="shared" si="0"/>
        <v>4595359.2795</v>
      </c>
      <c r="J53" s="22">
        <f t="shared" si="1"/>
        <v>1723640.6605000012</v>
      </c>
      <c r="K53" s="23">
        <f t="shared" si="2"/>
        <v>1242079.8900000001</v>
      </c>
      <c r="L53" s="9">
        <v>1040371.16</v>
      </c>
      <c r="M53" s="51">
        <f t="shared" si="3"/>
        <v>756587.9584784707</v>
      </c>
      <c r="N53" s="51">
        <f t="shared" si="4"/>
        <v>283783.2015215294</v>
      </c>
      <c r="O53" s="24">
        <v>201708.73</v>
      </c>
      <c r="P53" s="51">
        <f t="shared" si="5"/>
        <v>146688.41477495883</v>
      </c>
      <c r="Q53" s="51">
        <f t="shared" si="6"/>
        <v>55020.31522504119</v>
      </c>
      <c r="R53" s="32">
        <v>0</v>
      </c>
    </row>
    <row r="54" spans="2:18" ht="52.5" customHeight="1">
      <c r="B54" s="11" t="s">
        <v>46</v>
      </c>
      <c r="C54" s="20" t="s">
        <v>58</v>
      </c>
      <c r="D54" s="43">
        <f t="shared" si="7"/>
        <v>4000000</v>
      </c>
      <c r="E54" s="19">
        <v>3400000</v>
      </c>
      <c r="F54" s="22">
        <v>600000</v>
      </c>
      <c r="G54" s="43">
        <v>4148610.29</v>
      </c>
      <c r="H54" s="19">
        <v>3379447.59</v>
      </c>
      <c r="I54" s="19">
        <f t="shared" si="0"/>
        <v>622291.5435</v>
      </c>
      <c r="J54" s="22">
        <f t="shared" si="1"/>
        <v>146871.15650000016</v>
      </c>
      <c r="K54" s="23">
        <f t="shared" si="2"/>
        <v>186092.37</v>
      </c>
      <c r="L54" s="9">
        <v>186092.37</v>
      </c>
      <c r="M54" s="51">
        <f t="shared" si="3"/>
        <v>150558.14349925323</v>
      </c>
      <c r="N54" s="51">
        <f t="shared" si="4"/>
        <v>35534.22650074676</v>
      </c>
      <c r="O54" s="24">
        <v>0</v>
      </c>
      <c r="P54" s="51">
        <f t="shared" si="5"/>
        <v>0</v>
      </c>
      <c r="Q54" s="51">
        <f t="shared" si="6"/>
        <v>0</v>
      </c>
      <c r="R54" s="32">
        <v>0</v>
      </c>
    </row>
    <row r="55" spans="2:18" ht="48" customHeight="1">
      <c r="B55" s="11" t="s">
        <v>47</v>
      </c>
      <c r="C55" s="20" t="s">
        <v>59</v>
      </c>
      <c r="D55" s="43">
        <f t="shared" si="7"/>
        <v>73248804</v>
      </c>
      <c r="E55" s="19">
        <v>58382748</v>
      </c>
      <c r="F55" s="22">
        <v>14866056</v>
      </c>
      <c r="G55" s="43">
        <v>57521893.230000004</v>
      </c>
      <c r="H55" s="19">
        <v>38407393.87</v>
      </c>
      <c r="I55" s="19">
        <f t="shared" si="0"/>
        <v>8628283.9845</v>
      </c>
      <c r="J55" s="22">
        <f t="shared" si="1"/>
        <v>10486215.375500007</v>
      </c>
      <c r="K55" s="23">
        <f t="shared" si="2"/>
        <v>3740004.4000000004</v>
      </c>
      <c r="L55" s="9">
        <v>2599188.2</v>
      </c>
      <c r="M55" s="51">
        <f t="shared" si="3"/>
        <v>1173273.4138824642</v>
      </c>
      <c r="N55" s="51">
        <f t="shared" si="4"/>
        <v>1425914.786117536</v>
      </c>
      <c r="O55" s="24">
        <v>1140816.2</v>
      </c>
      <c r="P55" s="51">
        <f t="shared" si="5"/>
        <v>514964.371408896</v>
      </c>
      <c r="Q55" s="51">
        <f t="shared" si="6"/>
        <v>625851.8285911039</v>
      </c>
      <c r="R55" s="32">
        <v>734300.29</v>
      </c>
    </row>
    <row r="56" spans="2:18" ht="53.25" customHeight="1">
      <c r="B56" s="11" t="s">
        <v>48</v>
      </c>
      <c r="C56" s="20" t="s">
        <v>60</v>
      </c>
      <c r="D56" s="43">
        <f t="shared" si="7"/>
        <v>278659448</v>
      </c>
      <c r="E56" s="19">
        <v>236524372</v>
      </c>
      <c r="F56" s="22">
        <v>42135076</v>
      </c>
      <c r="G56" s="43">
        <v>222790878.03000003</v>
      </c>
      <c r="H56" s="19">
        <v>156357055.52</v>
      </c>
      <c r="I56" s="19">
        <f t="shared" si="0"/>
        <v>33418631.704500005</v>
      </c>
      <c r="J56" s="22">
        <f t="shared" si="1"/>
        <v>33015190.805500016</v>
      </c>
      <c r="K56" s="23">
        <f t="shared" si="2"/>
        <v>11812110.06</v>
      </c>
      <c r="L56" s="9">
        <v>5010904.95</v>
      </c>
      <c r="M56" s="51">
        <f t="shared" si="3"/>
        <v>2520667.6464401744</v>
      </c>
      <c r="N56" s="51">
        <f t="shared" si="4"/>
        <v>2490237.3035598258</v>
      </c>
      <c r="O56" s="24">
        <v>6801205.11</v>
      </c>
      <c r="P56" s="51">
        <f t="shared" si="5"/>
        <v>3421253.8151577963</v>
      </c>
      <c r="Q56" s="51">
        <f t="shared" si="6"/>
        <v>3379951.294842204</v>
      </c>
      <c r="R56" s="32">
        <v>2583335.15</v>
      </c>
    </row>
    <row r="57" spans="2:18" ht="50.25" customHeight="1">
      <c r="B57" s="11" t="s">
        <v>49</v>
      </c>
      <c r="C57" s="20" t="s">
        <v>61</v>
      </c>
      <c r="D57" s="43">
        <f t="shared" si="7"/>
        <v>88364076</v>
      </c>
      <c r="E57" s="19">
        <v>75109464</v>
      </c>
      <c r="F57" s="22">
        <v>13254612</v>
      </c>
      <c r="G57" s="43">
        <v>69624848.56</v>
      </c>
      <c r="H57" s="19">
        <v>59181120.480000004</v>
      </c>
      <c r="I57" s="19">
        <f t="shared" si="0"/>
        <v>10443727.284</v>
      </c>
      <c r="J57" s="22">
        <f t="shared" si="1"/>
        <v>0.7959999982267618</v>
      </c>
      <c r="K57" s="23">
        <f t="shared" si="2"/>
        <v>2088745.45</v>
      </c>
      <c r="L57" s="9">
        <v>2088745.45</v>
      </c>
      <c r="M57" s="51">
        <f t="shared" si="3"/>
        <v>2088745.2908000129</v>
      </c>
      <c r="N57" s="51">
        <f t="shared" si="4"/>
        <v>0.15919998699316548</v>
      </c>
      <c r="O57" s="24">
        <v>0</v>
      </c>
      <c r="P57" s="51">
        <f t="shared" si="5"/>
        <v>0</v>
      </c>
      <c r="Q57" s="51">
        <f t="shared" si="6"/>
        <v>0</v>
      </c>
      <c r="R57" s="32">
        <v>0</v>
      </c>
    </row>
    <row r="58" spans="2:18" ht="29.25" customHeight="1">
      <c r="B58" s="11" t="s">
        <v>50</v>
      </c>
      <c r="C58" s="20" t="s">
        <v>62</v>
      </c>
      <c r="D58" s="43">
        <f t="shared" si="7"/>
        <v>28235295</v>
      </c>
      <c r="E58" s="19">
        <v>24000000</v>
      </c>
      <c r="F58" s="22">
        <v>4235295</v>
      </c>
      <c r="G58" s="43">
        <v>28235295</v>
      </c>
      <c r="H58" s="19">
        <v>22515199</v>
      </c>
      <c r="I58" s="19">
        <f t="shared" si="0"/>
        <v>4235294.25</v>
      </c>
      <c r="J58" s="22">
        <f t="shared" si="1"/>
        <v>1484801.75</v>
      </c>
      <c r="K58" s="23">
        <f t="shared" si="2"/>
        <v>847058.85</v>
      </c>
      <c r="L58" s="9">
        <v>847058.85</v>
      </c>
      <c r="M58" s="51">
        <f t="shared" si="3"/>
        <v>627182.389389376</v>
      </c>
      <c r="N58" s="51">
        <f t="shared" si="4"/>
        <v>219876.46061062394</v>
      </c>
      <c r="O58" s="24">
        <v>0</v>
      </c>
      <c r="P58" s="51">
        <f t="shared" si="5"/>
        <v>0</v>
      </c>
      <c r="Q58" s="51">
        <f t="shared" si="6"/>
        <v>0</v>
      </c>
      <c r="R58" s="32">
        <v>0</v>
      </c>
    </row>
    <row r="59" spans="2:18" ht="36.75" customHeight="1">
      <c r="B59" s="11" t="s">
        <v>51</v>
      </c>
      <c r="C59" s="20" t="s">
        <v>63</v>
      </c>
      <c r="D59" s="43">
        <f t="shared" si="7"/>
        <v>52843452</v>
      </c>
      <c r="E59" s="19">
        <v>44916932</v>
      </c>
      <c r="F59" s="22">
        <v>7926520</v>
      </c>
      <c r="G59" s="43">
        <v>55099027.769999996</v>
      </c>
      <c r="H59" s="19">
        <v>39426865</v>
      </c>
      <c r="I59" s="19">
        <f t="shared" si="0"/>
        <v>8264854.165499999</v>
      </c>
      <c r="J59" s="22">
        <f t="shared" si="1"/>
        <v>7407308.604499997</v>
      </c>
      <c r="K59" s="23">
        <f t="shared" si="2"/>
        <v>3071316.35</v>
      </c>
      <c r="L59" s="9">
        <v>3071316.35</v>
      </c>
      <c r="M59" s="51">
        <f t="shared" si="3"/>
        <v>1619685.9426100613</v>
      </c>
      <c r="N59" s="51">
        <f t="shared" si="4"/>
        <v>1451630.4073899388</v>
      </c>
      <c r="O59" s="24">
        <v>0</v>
      </c>
      <c r="P59" s="51">
        <f t="shared" si="5"/>
        <v>0</v>
      </c>
      <c r="Q59" s="51">
        <f t="shared" si="6"/>
        <v>0</v>
      </c>
      <c r="R59" s="32">
        <v>0</v>
      </c>
    </row>
    <row r="60" spans="2:18" ht="33.75" customHeight="1">
      <c r="B60" s="11" t="s">
        <v>34</v>
      </c>
      <c r="C60" s="20" t="s">
        <v>64</v>
      </c>
      <c r="D60" s="43">
        <f t="shared" si="7"/>
        <v>164095447</v>
      </c>
      <c r="E60" s="19">
        <v>138866813</v>
      </c>
      <c r="F60" s="22">
        <v>25228634</v>
      </c>
      <c r="G60" s="43">
        <v>224257654.55000004</v>
      </c>
      <c r="H60" s="19">
        <v>127633364.96</v>
      </c>
      <c r="I60" s="19">
        <f t="shared" si="0"/>
        <v>33638648.182500005</v>
      </c>
      <c r="J60" s="22">
        <f t="shared" si="1"/>
        <v>62985641.40750004</v>
      </c>
      <c r="K60" s="23">
        <f t="shared" si="2"/>
        <v>20738452.34</v>
      </c>
      <c r="L60" s="9">
        <v>15613090.12</v>
      </c>
      <c r="M60" s="51">
        <f t="shared" si="3"/>
        <v>5435519.865831972</v>
      </c>
      <c r="N60" s="51">
        <f t="shared" si="4"/>
        <v>10177570.254168026</v>
      </c>
      <c r="O60" s="24">
        <v>5125362.22</v>
      </c>
      <c r="P60" s="51">
        <f t="shared" si="5"/>
        <v>1784336.6016768154</v>
      </c>
      <c r="Q60" s="51">
        <f t="shared" si="6"/>
        <v>3341025.618323184</v>
      </c>
      <c r="R60" s="32">
        <v>334636.43</v>
      </c>
    </row>
    <row r="61" spans="2:18" ht="33.75" customHeight="1">
      <c r="B61" s="15" t="s">
        <v>52</v>
      </c>
      <c r="C61" s="21" t="s">
        <v>65</v>
      </c>
      <c r="D61" s="43">
        <f t="shared" si="7"/>
        <v>104224880</v>
      </c>
      <c r="E61" s="19">
        <v>88591148</v>
      </c>
      <c r="F61" s="22">
        <v>15633732</v>
      </c>
      <c r="G61" s="43">
        <v>98064522.87</v>
      </c>
      <c r="H61" s="19">
        <v>83035591.26</v>
      </c>
      <c r="I61" s="19">
        <f t="shared" si="0"/>
        <v>14709678.4305</v>
      </c>
      <c r="J61" s="22">
        <f t="shared" si="1"/>
        <v>319253.1794999987</v>
      </c>
      <c r="K61" s="23">
        <f t="shared" si="2"/>
        <v>304942.59</v>
      </c>
      <c r="L61" s="9">
        <v>304942.59</v>
      </c>
      <c r="M61" s="51">
        <f t="shared" si="3"/>
        <v>298464.8247170915</v>
      </c>
      <c r="N61" s="51">
        <f t="shared" si="4"/>
        <v>6477.765282908525</v>
      </c>
      <c r="O61" s="24">
        <v>0</v>
      </c>
      <c r="P61" s="51">
        <f t="shared" si="5"/>
        <v>0</v>
      </c>
      <c r="Q61" s="51">
        <f t="shared" si="6"/>
        <v>0</v>
      </c>
      <c r="R61" s="32">
        <v>0</v>
      </c>
    </row>
    <row r="62" spans="2:18" ht="33" customHeight="1" thickBot="1">
      <c r="B62" s="33" t="s">
        <v>53</v>
      </c>
      <c r="C62" s="34" t="s">
        <v>66</v>
      </c>
      <c r="D62" s="44">
        <f t="shared" si="7"/>
        <v>44441978</v>
      </c>
      <c r="E62" s="45">
        <v>37775681</v>
      </c>
      <c r="F62" s="46">
        <v>6666297</v>
      </c>
      <c r="G62" s="44">
        <v>1120197</v>
      </c>
      <c r="H62" s="45">
        <v>888760.91</v>
      </c>
      <c r="I62" s="45">
        <f t="shared" si="0"/>
        <v>168029.55</v>
      </c>
      <c r="J62" s="46">
        <f t="shared" si="1"/>
        <v>63406.53999999998</v>
      </c>
      <c r="K62" s="25">
        <f t="shared" si="2"/>
        <v>42007.39</v>
      </c>
      <c r="L62" s="26">
        <v>0</v>
      </c>
      <c r="M62" s="51">
        <f t="shared" si="3"/>
        <v>0</v>
      </c>
      <c r="N62" s="51">
        <f t="shared" si="4"/>
        <v>0</v>
      </c>
      <c r="O62" s="27">
        <v>42007.39</v>
      </c>
      <c r="P62" s="51">
        <f t="shared" si="5"/>
        <v>30498.626374021875</v>
      </c>
      <c r="Q62" s="51">
        <f t="shared" si="6"/>
        <v>11508.763625978125</v>
      </c>
      <c r="R62" s="35">
        <v>1701936.69</v>
      </c>
    </row>
    <row r="63" spans="2:18" ht="30" customHeight="1" thickBot="1">
      <c r="B63" s="56" t="s">
        <v>80</v>
      </c>
      <c r="C63" s="57"/>
      <c r="D63" s="40">
        <f aca="true" t="shared" si="8" ref="D63:R63">SUM(D48:D62)</f>
        <v>1249437037</v>
      </c>
      <c r="E63" s="41">
        <f t="shared" si="8"/>
        <v>1054071470</v>
      </c>
      <c r="F63" s="42">
        <f t="shared" si="8"/>
        <v>195365567</v>
      </c>
      <c r="G63" s="48">
        <f t="shared" si="8"/>
        <v>1165656713.43</v>
      </c>
      <c r="H63" s="49">
        <f t="shared" si="8"/>
        <v>832539767.8299999</v>
      </c>
      <c r="I63" s="49">
        <f t="shared" si="8"/>
        <v>174848507.01450002</v>
      </c>
      <c r="J63" s="50">
        <f t="shared" si="8"/>
        <v>158268438.5855001</v>
      </c>
      <c r="K63" s="28">
        <f t="shared" si="8"/>
        <v>53792950.150000006</v>
      </c>
      <c r="L63" s="29">
        <f t="shared" si="8"/>
        <v>38634724.2</v>
      </c>
      <c r="M63" s="29">
        <f t="shared" si="8"/>
        <v>18799533.971381754</v>
      </c>
      <c r="N63" s="29">
        <f t="shared" si="8"/>
        <v>19835190.228618246</v>
      </c>
      <c r="O63" s="30">
        <f t="shared" si="8"/>
        <v>15158225.95</v>
      </c>
      <c r="P63" s="30">
        <f t="shared" si="8"/>
        <v>6668534.6866201535</v>
      </c>
      <c r="Q63" s="30">
        <f t="shared" si="8"/>
        <v>8489691.263379846</v>
      </c>
      <c r="R63" s="36">
        <f t="shared" si="8"/>
        <v>5771603.61</v>
      </c>
    </row>
    <row r="64" spans="2:18" ht="33" customHeight="1" thickBot="1">
      <c r="B64" s="56" t="s">
        <v>78</v>
      </c>
      <c r="C64" s="69"/>
      <c r="D64" s="69"/>
      <c r="E64" s="69"/>
      <c r="F64" s="69"/>
      <c r="G64" s="69"/>
      <c r="H64" s="69"/>
      <c r="I64" s="69"/>
      <c r="J64" s="57"/>
      <c r="K64" s="58">
        <v>29596664.07</v>
      </c>
      <c r="L64" s="59"/>
      <c r="M64" s="59"/>
      <c r="N64" s="59"/>
      <c r="O64" s="59"/>
      <c r="P64" s="59"/>
      <c r="Q64" s="59"/>
      <c r="R64" s="60"/>
    </row>
    <row r="66" spans="6:13" ht="15">
      <c r="F66" s="2" t="s">
        <v>89</v>
      </c>
      <c r="M66" s="2" t="s">
        <v>90</v>
      </c>
    </row>
    <row r="68" ht="15">
      <c r="B68" s="2" t="s">
        <v>81</v>
      </c>
    </row>
    <row r="69" ht="15">
      <c r="B69" s="47" t="s">
        <v>82</v>
      </c>
    </row>
  </sheetData>
  <sheetProtection/>
  <mergeCells count="9">
    <mergeCell ref="K45:R45"/>
    <mergeCell ref="B63:C63"/>
    <mergeCell ref="K64:R64"/>
    <mergeCell ref="B41:R41"/>
    <mergeCell ref="C1:R1"/>
    <mergeCell ref="B45:C46"/>
    <mergeCell ref="D45:F45"/>
    <mergeCell ref="G45:J45"/>
    <mergeCell ref="B64:J64"/>
  </mergeCells>
  <hyperlinks>
    <hyperlink ref="B69" r:id="rId1" display="Anita.Kalnina@fm.gov.lv"/>
  </hyperlinks>
  <printOptions/>
  <pageMargins left="0.25" right="0.25" top="0.75" bottom="0.75" header="0.3" footer="0.3"/>
  <pageSetup fitToHeight="0" fitToWidth="1" horizontalDpi="600" verticalDpi="600" orientation="landscape" paperSize="9" scale="44" r:id="rId2"/>
  <headerFooter>
    <oddFooter>&amp;C&amp;P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Informācija par pieprasīto valsts budžeta dotāciju apmēru ES fondu projektos un 2019.gadā indikatīvi plānoto valsts budžeta dotāciju apmēru ES fondu projektu īstenošanai</dc:title>
  <dc:subject>Pielikums</dc:subject>
  <dc:creator>Anita.Kalnina@fm.gov.lv </dc:creator>
  <cp:keywords/>
  <dc:description>67083939
Anita.Kalnina@fm.gov.lv </dc:description>
  <cp:lastModifiedBy>Anita Kalniņa</cp:lastModifiedBy>
  <cp:lastPrinted>2018-12-13T11:18:09Z</cp:lastPrinted>
  <dcterms:created xsi:type="dcterms:W3CDTF">2018-11-28T07:41:00Z</dcterms:created>
  <dcterms:modified xsi:type="dcterms:W3CDTF">2018-12-13T11:18:16Z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