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IEVIEŠANAS UZRAUDZĪBA\ZIŅOJUMI_MAKSĀJUMU PROGNOZES EK\VI_regularie_zinojumi_MK_ES_fondi\1 - MK\2018.gads\36_01.03.2019\3_saskanosanas process_precizejumi uz MK\Ziņojums_uz_MK\"/>
    </mc:Choice>
  </mc:AlternateContent>
  <bookViews>
    <workbookView xWindow="0" yWindow="0" windowWidth="28800" windowHeight="12285" firstSheet="1" activeTab="1"/>
  </bookViews>
  <sheets>
    <sheet name="Projektu_iesn_planu_izpilde" sheetId="5" state="hidden" r:id="rId1"/>
    <sheet name="FMzinp1_250219_IPIA_proj" sheetId="6" r:id="rId2"/>
  </sheets>
  <definedNames>
    <definedName name="_xlnm._FilterDatabase" localSheetId="1" hidden="1">FMzinp1_250219_IPIA_proj!$A$12:$J$57</definedName>
    <definedName name="_xlnm._FilterDatabase" localSheetId="0" hidden="1">Projektu_iesn_planu_izpilde!$A$9:$X$413</definedName>
    <definedName name="_xlnm.Print_Area" localSheetId="1">FMzinp1_250219_IPIA_proj!$A$1:$J$61</definedName>
    <definedName name="_xlnm.Print_Titles" localSheetId="1">FMzinp1_250219_IPIA_proj!$11:$12</definedName>
    <definedName name="_xlnm.Print_Titles" localSheetId="0">Projektu_iesn_planu_izpilde!$8:$9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4" i="5" l="1"/>
  <c r="P41" i="5"/>
  <c r="P19" i="5"/>
  <c r="X147" i="5"/>
  <c r="X143" i="5"/>
  <c r="X142" i="5"/>
  <c r="X139" i="5"/>
  <c r="X137" i="5"/>
  <c r="X135" i="5"/>
  <c r="X134" i="5"/>
  <c r="X130" i="5"/>
  <c r="X128" i="5"/>
  <c r="X127" i="5"/>
  <c r="X124" i="5"/>
  <c r="X123" i="5"/>
  <c r="X109" i="5"/>
  <c r="X107" i="5"/>
  <c r="X105" i="5"/>
  <c r="X103" i="5"/>
  <c r="X99" i="5"/>
  <c r="X93" i="5"/>
  <c r="X91" i="5"/>
  <c r="X86" i="5"/>
  <c r="X81" i="5"/>
  <c r="X76" i="5"/>
  <c r="X73" i="5"/>
  <c r="X68" i="5"/>
  <c r="X63" i="5"/>
  <c r="X60" i="5"/>
  <c r="X59" i="5"/>
  <c r="X58" i="5"/>
  <c r="X41" i="5"/>
  <c r="X39" i="5"/>
  <c r="X31" i="5"/>
  <c r="X18" i="5"/>
  <c r="W147" i="5"/>
  <c r="W143" i="5"/>
  <c r="W142" i="5"/>
  <c r="W139" i="5"/>
  <c r="W137" i="5"/>
  <c r="W136" i="5"/>
  <c r="W135" i="5"/>
  <c r="W134" i="5"/>
  <c r="W130" i="5"/>
  <c r="W128" i="5"/>
  <c r="W127" i="5"/>
  <c r="W124" i="5"/>
  <c r="W123" i="5"/>
  <c r="W106" i="5"/>
  <c r="W105" i="5"/>
  <c r="W103" i="5"/>
  <c r="W99" i="5"/>
  <c r="W95" i="5"/>
  <c r="W93" i="5"/>
  <c r="W91" i="5"/>
  <c r="W86" i="5"/>
  <c r="W85" i="5"/>
  <c r="W81" i="5"/>
  <c r="W76" i="5"/>
  <c r="W75" i="5"/>
  <c r="W74" i="5"/>
  <c r="W73" i="5"/>
  <c r="W68" i="5"/>
  <c r="W63" i="5"/>
  <c r="W60" i="5"/>
  <c r="W59" i="5"/>
  <c r="W39" i="5"/>
  <c r="W31" i="5"/>
  <c r="A55" i="6" l="1"/>
  <c r="A57" i="6"/>
  <c r="A53" i="6"/>
  <c r="A52" i="6"/>
  <c r="A35" i="6"/>
  <c r="A36" i="6"/>
  <c r="A37" i="6"/>
  <c r="A38" i="6"/>
  <c r="A39" i="6"/>
  <c r="A40" i="6"/>
  <c r="A41" i="6"/>
  <c r="A42" i="6"/>
  <c r="A43" i="6"/>
  <c r="A44" i="6"/>
  <c r="A45" i="6"/>
  <c r="A46" i="6"/>
  <c r="A47" i="6"/>
  <c r="A48" i="6"/>
  <c r="A49" i="6"/>
  <c r="A50" i="6"/>
  <c r="A34" i="6"/>
  <c r="A16" i="6"/>
  <c r="A17" i="6"/>
  <c r="A18" i="6"/>
  <c r="A19" i="6"/>
  <c r="A20" i="6"/>
  <c r="A21" i="6"/>
  <c r="A22" i="6"/>
  <c r="A23" i="6"/>
  <c r="A24" i="6"/>
  <c r="A25" i="6"/>
  <c r="A26" i="6"/>
  <c r="A27" i="6"/>
  <c r="A28" i="6"/>
  <c r="A29" i="6"/>
  <c r="A30" i="6"/>
  <c r="A31" i="6"/>
  <c r="A32" i="6"/>
  <c r="A15" i="6"/>
  <c r="E33" i="6" l="1"/>
  <c r="E51" i="6"/>
  <c r="E56" i="6"/>
  <c r="E14" i="6"/>
  <c r="E54" i="6"/>
  <c r="E13" i="6" l="1"/>
  <c r="S54" i="5"/>
  <c r="R54" i="5"/>
  <c r="Q54" i="5"/>
  <c r="S19" i="5"/>
  <c r="R19" i="5"/>
  <c r="Q19" i="5"/>
  <c r="Q151" i="5" l="1"/>
  <c r="R151" i="5"/>
  <c r="S151" i="5"/>
  <c r="Q150" i="5"/>
  <c r="R150" i="5"/>
  <c r="S150" i="5"/>
  <c r="U34" i="5"/>
  <c r="U67" i="5"/>
  <c r="R34" i="5" l="1"/>
  <c r="R67" i="5"/>
  <c r="P67" i="5"/>
  <c r="Q67" i="5" s="1"/>
  <c r="P34" i="5"/>
  <c r="Q34" i="5" s="1"/>
  <c r="S67" i="5" l="1"/>
  <c r="S34" i="5"/>
  <c r="U154" i="5" l="1"/>
  <c r="S154" i="5" s="1"/>
  <c r="Q154" i="5"/>
  <c r="U186" i="5"/>
  <c r="U183" i="5"/>
  <c r="U188" i="5"/>
  <c r="U192" i="5"/>
  <c r="U193" i="5"/>
  <c r="P186" i="5"/>
  <c r="P183" i="5"/>
  <c r="P188" i="5"/>
  <c r="P192" i="5"/>
  <c r="P193" i="5"/>
  <c r="S193" i="5" l="1"/>
  <c r="S188" i="5"/>
  <c r="S186" i="5"/>
  <c r="R154" i="5"/>
  <c r="R192" i="5"/>
  <c r="S183" i="5"/>
  <c r="R183" i="5"/>
  <c r="R188" i="5"/>
  <c r="R186" i="5"/>
  <c r="R193" i="5"/>
  <c r="S192" i="5"/>
  <c r="Q193" i="5"/>
  <c r="Q192" i="5"/>
  <c r="Q188" i="5"/>
  <c r="Q183" i="5"/>
  <c r="Q186" i="5"/>
  <c r="U15" i="5" l="1"/>
  <c r="R15" i="5" s="1"/>
  <c r="P15" i="5"/>
  <c r="U50" i="5"/>
  <c r="U49" i="5"/>
  <c r="P50" i="5"/>
  <c r="P49" i="5"/>
  <c r="Q49" i="5" s="1"/>
  <c r="S15" i="5" l="1"/>
  <c r="Q15" i="5"/>
  <c r="S49" i="5"/>
  <c r="S50" i="5"/>
  <c r="R49" i="5"/>
  <c r="R50" i="5"/>
  <c r="Q50" i="5"/>
  <c r="U210" i="5"/>
  <c r="S210" i="5" s="1"/>
  <c r="Q210" i="5"/>
  <c r="R210" i="5" l="1"/>
  <c r="Q211" i="5" l="1"/>
  <c r="U211" i="5"/>
  <c r="R211" i="5" s="1"/>
  <c r="S211" i="5" l="1"/>
  <c r="U218" i="5" l="1"/>
  <c r="S218" i="5" s="1"/>
  <c r="Q218" i="5"/>
  <c r="P250" i="5"/>
  <c r="U250" i="5"/>
  <c r="Q250" i="5" l="1"/>
  <c r="S250" i="5"/>
  <c r="R218" i="5"/>
  <c r="R250" i="5"/>
  <c r="P224" i="5" l="1"/>
  <c r="U224" i="5"/>
  <c r="P223" i="5"/>
  <c r="U223" i="5"/>
  <c r="K223" i="5"/>
  <c r="K224" i="5"/>
  <c r="U227" i="5"/>
  <c r="P227" i="5"/>
  <c r="U225" i="5"/>
  <c r="P225" i="5"/>
  <c r="U240" i="5"/>
  <c r="P240" i="5"/>
  <c r="U236" i="5"/>
  <c r="P236" i="5"/>
  <c r="U232" i="5"/>
  <c r="P232" i="5"/>
  <c r="U228" i="5"/>
  <c r="P228" i="5"/>
  <c r="U230" i="5"/>
  <c r="P230" i="5"/>
  <c r="K227" i="5"/>
  <c r="K225" i="5"/>
  <c r="K240" i="5"/>
  <c r="K236" i="5"/>
  <c r="K232" i="5"/>
  <c r="K228" i="5"/>
  <c r="K230" i="5"/>
  <c r="P254" i="5"/>
  <c r="U254" i="5"/>
  <c r="P252" i="5"/>
  <c r="U252" i="5"/>
  <c r="P253" i="5"/>
  <c r="U253" i="5"/>
  <c r="P245" i="5"/>
  <c r="U245" i="5"/>
  <c r="P229" i="5"/>
  <c r="U229" i="5"/>
  <c r="P238" i="5"/>
  <c r="U238" i="5"/>
  <c r="P244" i="5"/>
  <c r="U244" i="5"/>
  <c r="P249" i="5"/>
  <c r="U249" i="5"/>
  <c r="P246" i="5"/>
  <c r="U246" i="5"/>
  <c r="P248" i="5"/>
  <c r="U248" i="5"/>
  <c r="P247" i="5"/>
  <c r="U247" i="5"/>
  <c r="P226" i="5"/>
  <c r="U226" i="5"/>
  <c r="K252" i="5"/>
  <c r="K253" i="5"/>
  <c r="K245" i="5"/>
  <c r="K229" i="5"/>
  <c r="K238" i="5"/>
  <c r="K244" i="5"/>
  <c r="K249" i="5"/>
  <c r="K246" i="5"/>
  <c r="K248" i="5"/>
  <c r="K247" i="5"/>
  <c r="K226" i="5"/>
  <c r="K254" i="5"/>
  <c r="P239" i="5"/>
  <c r="U239" i="5"/>
  <c r="U251" i="5"/>
  <c r="U237" i="5"/>
  <c r="U235" i="5"/>
  <c r="U243" i="5"/>
  <c r="U233" i="5"/>
  <c r="U242" i="5"/>
  <c r="U241" i="5"/>
  <c r="U234" i="5"/>
  <c r="P251" i="5"/>
  <c r="P237" i="5"/>
  <c r="P235" i="5"/>
  <c r="P243" i="5"/>
  <c r="P233" i="5"/>
  <c r="P242" i="5"/>
  <c r="P241" i="5"/>
  <c r="P234" i="5"/>
  <c r="K251" i="5"/>
  <c r="K237" i="5"/>
  <c r="K235" i="5"/>
  <c r="K243" i="5"/>
  <c r="K233" i="5"/>
  <c r="K242" i="5"/>
  <c r="K241" i="5"/>
  <c r="K234" i="5"/>
  <c r="K239" i="5"/>
  <c r="U231" i="5"/>
  <c r="P231" i="5"/>
  <c r="K231" i="5"/>
  <c r="Q231" i="5" l="1"/>
  <c r="Q241" i="5"/>
  <c r="Q247" i="5"/>
  <c r="Q246" i="5"/>
  <c r="Q253" i="5"/>
  <c r="Q242" i="5"/>
  <c r="Q237" i="5"/>
  <c r="Q223" i="5"/>
  <c r="Q235" i="5"/>
  <c r="Q239" i="5"/>
  <c r="Q229" i="5"/>
  <c r="Q251" i="5"/>
  <c r="Q226" i="5"/>
  <c r="Q248" i="5"/>
  <c r="Q249" i="5"/>
  <c r="Q238" i="5"/>
  <c r="Q245" i="5"/>
  <c r="Q252" i="5"/>
  <c r="Q228" i="5"/>
  <c r="Q225" i="5"/>
  <c r="Q254" i="5"/>
  <c r="Q230" i="5"/>
  <c r="Q240" i="5"/>
  <c r="Q233" i="5"/>
  <c r="Q234" i="5"/>
  <c r="Q243" i="5"/>
  <c r="Q224" i="5"/>
  <c r="R224" i="5"/>
  <c r="R232" i="5"/>
  <c r="R228" i="5"/>
  <c r="S251" i="5"/>
  <c r="R252" i="5"/>
  <c r="S223" i="5"/>
  <c r="S238" i="5"/>
  <c r="S228" i="5"/>
  <c r="R247" i="5"/>
  <c r="S248" i="5"/>
  <c r="S244" i="5"/>
  <c r="R249" i="5"/>
  <c r="R238" i="5"/>
  <c r="R254" i="5"/>
  <c r="R223" i="5"/>
  <c r="S231" i="5"/>
  <c r="R253" i="5"/>
  <c r="R230" i="5"/>
  <c r="R248" i="5"/>
  <c r="S232" i="5"/>
  <c r="S224" i="5"/>
  <c r="S227" i="5"/>
  <c r="S236" i="5"/>
  <c r="S225" i="5"/>
  <c r="S240" i="5"/>
  <c r="R225" i="5"/>
  <c r="Q227" i="5"/>
  <c r="R240" i="5"/>
  <c r="R227" i="5"/>
  <c r="S230" i="5"/>
  <c r="Q232" i="5"/>
  <c r="R236" i="5"/>
  <c r="Q236" i="5"/>
  <c r="R242" i="5"/>
  <c r="S243" i="5"/>
  <c r="S237" i="5"/>
  <c r="R251" i="5"/>
  <c r="R226" i="5"/>
  <c r="R245" i="5"/>
  <c r="R241" i="5"/>
  <c r="S235" i="5"/>
  <c r="R234" i="5"/>
  <c r="R237" i="5"/>
  <c r="R246" i="5"/>
  <c r="R244" i="5"/>
  <c r="S229" i="5"/>
  <c r="R233" i="5"/>
  <c r="R235" i="5"/>
  <c r="R243" i="5"/>
  <c r="R239" i="5"/>
  <c r="Q244" i="5"/>
  <c r="R229" i="5"/>
  <c r="S252" i="5"/>
  <c r="S246" i="5"/>
  <c r="S254" i="5"/>
  <c r="S247" i="5"/>
  <c r="S253" i="5"/>
  <c r="S226" i="5"/>
  <c r="S249" i="5"/>
  <c r="S245" i="5"/>
  <c r="S239" i="5"/>
  <c r="S234" i="5"/>
  <c r="S242" i="5"/>
  <c r="S241" i="5"/>
  <c r="S233" i="5"/>
  <c r="R231" i="5"/>
  <c r="P199" i="5" l="1"/>
  <c r="U199" i="5"/>
  <c r="R199" i="5" l="1"/>
  <c r="S199" i="5"/>
  <c r="Q199" i="5"/>
  <c r="U255" i="5" l="1"/>
  <c r="P255" i="5"/>
  <c r="U256" i="5"/>
  <c r="P256" i="5"/>
  <c r="U262" i="5"/>
  <c r="P262" i="5"/>
  <c r="U259" i="5"/>
  <c r="P259" i="5"/>
  <c r="U258" i="5"/>
  <c r="P258" i="5"/>
  <c r="U261" i="5"/>
  <c r="P261" i="5"/>
  <c r="U257" i="5"/>
  <c r="P257" i="5"/>
  <c r="U260" i="5"/>
  <c r="P260" i="5"/>
  <c r="K257" i="5"/>
  <c r="K261" i="5"/>
  <c r="K258" i="5"/>
  <c r="K259" i="5"/>
  <c r="K262" i="5"/>
  <c r="K256" i="5"/>
  <c r="K255" i="5"/>
  <c r="K260" i="5"/>
  <c r="Q261" i="5" l="1"/>
  <c r="Q256" i="5"/>
  <c r="Q257" i="5"/>
  <c r="Q259" i="5"/>
  <c r="Q262" i="5"/>
  <c r="R255" i="5"/>
  <c r="R259" i="5"/>
  <c r="R257" i="5"/>
  <c r="R256" i="5"/>
  <c r="Q260" i="5"/>
  <c r="R258" i="5"/>
  <c r="S260" i="5"/>
  <c r="R262" i="5"/>
  <c r="R261" i="5"/>
  <c r="S255" i="5"/>
  <c r="S256" i="5"/>
  <c r="S259" i="5"/>
  <c r="S258" i="5"/>
  <c r="S261" i="5"/>
  <c r="R260" i="5"/>
  <c r="S257" i="5"/>
  <c r="Q258" i="5"/>
  <c r="S262" i="5"/>
  <c r="Q255" i="5"/>
  <c r="U171" i="5" l="1"/>
  <c r="P171" i="5"/>
  <c r="U158" i="5"/>
  <c r="P158" i="5"/>
  <c r="Q158" i="5" s="1"/>
  <c r="U36" i="5"/>
  <c r="R36" i="5" s="1"/>
  <c r="P36" i="5"/>
  <c r="Q36" i="5" s="1"/>
  <c r="U82" i="5"/>
  <c r="R82" i="5" s="1"/>
  <c r="P82" i="5"/>
  <c r="Q82" i="5" s="1"/>
  <c r="U146" i="5"/>
  <c r="R146" i="5" s="1"/>
  <c r="P146" i="5"/>
  <c r="U55" i="5"/>
  <c r="R55" i="5" s="1"/>
  <c r="P55" i="5"/>
  <c r="Q55" i="5" s="1"/>
  <c r="U132" i="5"/>
  <c r="R132" i="5" s="1"/>
  <c r="P132" i="5"/>
  <c r="Q132" i="5" s="1"/>
  <c r="U88" i="5"/>
  <c r="R88" i="5" s="1"/>
  <c r="P88" i="5"/>
  <c r="Q88" i="5" s="1"/>
  <c r="U120" i="5"/>
  <c r="R120" i="5" s="1"/>
  <c r="P120" i="5"/>
  <c r="U115" i="5"/>
  <c r="R115" i="5" s="1"/>
  <c r="P115" i="5"/>
  <c r="Q115" i="5" s="1"/>
  <c r="U100" i="5"/>
  <c r="R100" i="5" s="1"/>
  <c r="P100" i="5"/>
  <c r="Q100" i="5" s="1"/>
  <c r="U111" i="5"/>
  <c r="R111" i="5" s="1"/>
  <c r="P111" i="5"/>
  <c r="Q111" i="5" s="1"/>
  <c r="U45" i="5"/>
  <c r="R45" i="5" s="1"/>
  <c r="P45" i="5"/>
  <c r="U73" i="5"/>
  <c r="R73" i="5" s="1"/>
  <c r="P73" i="5"/>
  <c r="Q73" i="5" s="1"/>
  <c r="U177" i="5"/>
  <c r="P177" i="5"/>
  <c r="Q177" i="5" s="1"/>
  <c r="U95" i="5"/>
  <c r="R95" i="5" s="1"/>
  <c r="P95" i="5"/>
  <c r="Q95" i="5" s="1"/>
  <c r="U91" i="5"/>
  <c r="R91" i="5" s="1"/>
  <c r="P91" i="5"/>
  <c r="U110" i="5"/>
  <c r="R110" i="5" s="1"/>
  <c r="P110" i="5"/>
  <c r="Q110" i="5" s="1"/>
  <c r="U44" i="5"/>
  <c r="R44" i="5" s="1"/>
  <c r="P44" i="5"/>
  <c r="Q44" i="5" s="1"/>
  <c r="U101" i="5"/>
  <c r="R101" i="5" s="1"/>
  <c r="P101" i="5"/>
  <c r="Q101" i="5" s="1"/>
  <c r="U168" i="5"/>
  <c r="P168" i="5"/>
  <c r="U160" i="5"/>
  <c r="P160" i="5"/>
  <c r="Q160" i="5" s="1"/>
  <c r="U187" i="5"/>
  <c r="P187" i="5"/>
  <c r="Q187" i="5" s="1"/>
  <c r="U169" i="5"/>
  <c r="P169" i="5"/>
  <c r="Q169" i="5" s="1"/>
  <c r="U145" i="5"/>
  <c r="R145" i="5" s="1"/>
  <c r="P145" i="5"/>
  <c r="U200" i="5"/>
  <c r="R200" i="5" s="1"/>
  <c r="Q200" i="5"/>
  <c r="U122" i="5"/>
  <c r="R122" i="5" s="1"/>
  <c r="P122" i="5"/>
  <c r="Q122" i="5" s="1"/>
  <c r="U58" i="5"/>
  <c r="R58" i="5" s="1"/>
  <c r="P58" i="5"/>
  <c r="Q58" i="5" s="1"/>
  <c r="U185" i="5"/>
  <c r="P185" i="5"/>
  <c r="U74" i="5"/>
  <c r="R74" i="5" s="1"/>
  <c r="P74" i="5"/>
  <c r="Q74" i="5" s="1"/>
  <c r="U178" i="5"/>
  <c r="P178" i="5"/>
  <c r="Q178" i="5" s="1"/>
  <c r="U84" i="5"/>
  <c r="R84" i="5" s="1"/>
  <c r="P84" i="5"/>
  <c r="Q84" i="5" s="1"/>
  <c r="U163" i="5"/>
  <c r="P163" i="5"/>
  <c r="U130" i="5"/>
  <c r="R130" i="5" s="1"/>
  <c r="P130" i="5"/>
  <c r="Q130" i="5" s="1"/>
  <c r="U164" i="5"/>
  <c r="P164" i="5"/>
  <c r="Q164" i="5" s="1"/>
  <c r="U162" i="5"/>
  <c r="P162" i="5"/>
  <c r="Q162" i="5" s="1"/>
  <c r="U121" i="5"/>
  <c r="R121" i="5" s="1"/>
  <c r="P121" i="5"/>
  <c r="U106" i="5"/>
  <c r="R106" i="5" s="1"/>
  <c r="P106" i="5"/>
  <c r="Q106" i="5" s="1"/>
  <c r="U85" i="5"/>
  <c r="R85" i="5" s="1"/>
  <c r="P85" i="5"/>
  <c r="Q85" i="5" s="1"/>
  <c r="U105" i="5"/>
  <c r="R105" i="5" s="1"/>
  <c r="P105" i="5"/>
  <c r="Q105" i="5" s="1"/>
  <c r="U196" i="5"/>
  <c r="P196" i="5"/>
  <c r="U172" i="5"/>
  <c r="P172" i="5"/>
  <c r="Q172" i="5" s="1"/>
  <c r="U125" i="5"/>
  <c r="R125" i="5" s="1"/>
  <c r="P125" i="5"/>
  <c r="Q125" i="5" s="1"/>
  <c r="U119" i="5"/>
  <c r="R119" i="5" s="1"/>
  <c r="P119" i="5"/>
  <c r="Q119" i="5" s="1"/>
  <c r="U189" i="5"/>
  <c r="P189" i="5"/>
  <c r="U86" i="5"/>
  <c r="R86" i="5" s="1"/>
  <c r="P86" i="5"/>
  <c r="Q86" i="5" s="1"/>
  <c r="U170" i="5"/>
  <c r="P170" i="5"/>
  <c r="Q170" i="5" s="1"/>
  <c r="U166" i="5"/>
  <c r="P166" i="5"/>
  <c r="Q166" i="5" s="1"/>
  <c r="U126" i="5"/>
  <c r="R126" i="5" s="1"/>
  <c r="P126" i="5"/>
  <c r="U179" i="5"/>
  <c r="P179" i="5"/>
  <c r="Q179" i="5" s="1"/>
  <c r="U136" i="5"/>
  <c r="R136" i="5" s="1"/>
  <c r="P136" i="5"/>
  <c r="Q136" i="5" s="1"/>
  <c r="U173" i="5"/>
  <c r="P173" i="5"/>
  <c r="Q173" i="5" s="1"/>
  <c r="U180" i="5"/>
  <c r="P180" i="5"/>
  <c r="U174" i="5"/>
  <c r="P174" i="5"/>
  <c r="Q174" i="5" s="1"/>
  <c r="U89" i="5"/>
  <c r="R89" i="5" s="1"/>
  <c r="P89" i="5"/>
  <c r="Q89" i="5" s="1"/>
  <c r="U161" i="5"/>
  <c r="P161" i="5"/>
  <c r="Q161" i="5" s="1"/>
  <c r="U181" i="5"/>
  <c r="P181" i="5"/>
  <c r="U140" i="5"/>
  <c r="R140" i="5" s="1"/>
  <c r="P140" i="5"/>
  <c r="Q140" i="5" s="1"/>
  <c r="U194" i="5"/>
  <c r="P194" i="5"/>
  <c r="Q194" i="5" s="1"/>
  <c r="U159" i="5"/>
  <c r="P159" i="5"/>
  <c r="Q159" i="5" s="1"/>
  <c r="U75" i="5"/>
  <c r="R75" i="5" s="1"/>
  <c r="P75" i="5"/>
  <c r="U112" i="5"/>
  <c r="R112" i="5" s="1"/>
  <c r="P112" i="5"/>
  <c r="Q112" i="5" s="1"/>
  <c r="U156" i="5"/>
  <c r="P156" i="5"/>
  <c r="Q156" i="5" s="1"/>
  <c r="U128" i="5"/>
  <c r="R128" i="5" s="1"/>
  <c r="P128" i="5"/>
  <c r="Q128" i="5" s="1"/>
  <c r="U118" i="5"/>
  <c r="R118" i="5" s="1"/>
  <c r="P118" i="5"/>
  <c r="U147" i="5"/>
  <c r="R147" i="5" s="1"/>
  <c r="P147" i="5"/>
  <c r="Q147" i="5" s="1"/>
  <c r="U175" i="5"/>
  <c r="P175" i="5"/>
  <c r="Q175" i="5" s="1"/>
  <c r="U167" i="5"/>
  <c r="P167" i="5"/>
  <c r="Q167" i="5" s="1"/>
  <c r="U83" i="5"/>
  <c r="R83" i="5" s="1"/>
  <c r="P83" i="5"/>
  <c r="U81" i="5"/>
  <c r="R81" i="5" s="1"/>
  <c r="P81" i="5"/>
  <c r="Q81" i="5" s="1"/>
  <c r="U165" i="5"/>
  <c r="P165" i="5"/>
  <c r="Q165" i="5" s="1"/>
  <c r="U144" i="5"/>
  <c r="R144" i="5" s="1"/>
  <c r="P144" i="5"/>
  <c r="Q144" i="5" s="1"/>
  <c r="U53" i="5"/>
  <c r="R53" i="5" s="1"/>
  <c r="P53" i="5"/>
  <c r="U37" i="5"/>
  <c r="R37" i="5" s="1"/>
  <c r="P37" i="5"/>
  <c r="Q37" i="5" s="1"/>
  <c r="U31" i="5"/>
  <c r="R31" i="5" s="1"/>
  <c r="P31" i="5"/>
  <c r="Q31" i="5" s="1"/>
  <c r="U41" i="5"/>
  <c r="R41" i="5" s="1"/>
  <c r="U214" i="5"/>
  <c r="P214" i="5"/>
  <c r="U35" i="5"/>
  <c r="R35" i="5" s="1"/>
  <c r="P35" i="5"/>
  <c r="Q35" i="5" s="1"/>
  <c r="U47" i="5"/>
  <c r="R47" i="5" s="1"/>
  <c r="P47" i="5"/>
  <c r="Q47" i="5" s="1"/>
  <c r="U40" i="5"/>
  <c r="R40" i="5" s="1"/>
  <c r="P40" i="5"/>
  <c r="Q40" i="5" s="1"/>
  <c r="R165" i="5" l="1"/>
  <c r="R175" i="5"/>
  <c r="R156" i="5"/>
  <c r="R194" i="5"/>
  <c r="R181" i="5"/>
  <c r="R180" i="5"/>
  <c r="R170" i="5"/>
  <c r="R189" i="5"/>
  <c r="R187" i="5"/>
  <c r="R168" i="5"/>
  <c r="R177" i="5"/>
  <c r="R196" i="5"/>
  <c r="R164" i="5"/>
  <c r="R163" i="5"/>
  <c r="R178" i="5"/>
  <c r="R185" i="5"/>
  <c r="R161" i="5"/>
  <c r="R160" i="5"/>
  <c r="R174" i="5"/>
  <c r="R166" i="5"/>
  <c r="R159" i="5"/>
  <c r="R169" i="5"/>
  <c r="R173" i="5"/>
  <c r="R171" i="5"/>
  <c r="R172" i="5"/>
  <c r="R162" i="5"/>
  <c r="R167" i="5"/>
  <c r="R158" i="5"/>
  <c r="R179" i="5"/>
  <c r="R214" i="5"/>
  <c r="Q41" i="5"/>
  <c r="Q214" i="5"/>
  <c r="Q53" i="5"/>
  <c r="Q83" i="5"/>
  <c r="Q118" i="5"/>
  <c r="Q75" i="5"/>
  <c r="Q181" i="5"/>
  <c r="Q180" i="5"/>
  <c r="Q126" i="5"/>
  <c r="Q189" i="5"/>
  <c r="Q196" i="5"/>
  <c r="Q121" i="5"/>
  <c r="Q163" i="5"/>
  <c r="Q185" i="5"/>
  <c r="Q145" i="5"/>
  <c r="Q168" i="5"/>
  <c r="Q91" i="5"/>
  <c r="Q45" i="5"/>
  <c r="Q120" i="5"/>
  <c r="Q146" i="5"/>
  <c r="Q171" i="5"/>
  <c r="A6" i="6" l="1"/>
  <c r="A5" i="6"/>
  <c r="P46" i="5" l="1"/>
  <c r="Q46" i="5" s="1"/>
  <c r="U46" i="5"/>
  <c r="R46" i="5" s="1"/>
  <c r="P80" i="5"/>
  <c r="Q80" i="5" s="1"/>
  <c r="U80" i="5"/>
  <c r="R80" i="5" s="1"/>
  <c r="U152" i="5"/>
  <c r="R152" i="5" l="1"/>
  <c r="S152" i="5"/>
  <c r="Q152" i="5"/>
  <c r="S80" i="5"/>
  <c r="S46" i="5"/>
  <c r="U285" i="5"/>
  <c r="P285" i="5"/>
  <c r="U286" i="5"/>
  <c r="P286" i="5"/>
  <c r="Q285" i="5" l="1"/>
  <c r="Q286" i="5"/>
  <c r="R285" i="5"/>
  <c r="S285" i="5"/>
  <c r="S286" i="5"/>
  <c r="R286" i="5"/>
  <c r="P209" i="5" l="1"/>
  <c r="U28" i="5" l="1"/>
  <c r="P28" i="5"/>
  <c r="U209" i="5"/>
  <c r="R209" i="5" s="1"/>
  <c r="S28" i="5" l="1"/>
  <c r="S209" i="5"/>
  <c r="Q209" i="5"/>
  <c r="Q28" i="5"/>
  <c r="R28" i="5"/>
  <c r="P149" i="5" l="1"/>
  <c r="P103" i="5"/>
  <c r="Q103" i="5" s="1"/>
  <c r="U103" i="5"/>
  <c r="P76" i="5"/>
  <c r="Q76" i="5" s="1"/>
  <c r="U76" i="5"/>
  <c r="P63" i="5"/>
  <c r="Q63" i="5" s="1"/>
  <c r="U63" i="5"/>
  <c r="P202" i="5"/>
  <c r="Q202" i="5" s="1"/>
  <c r="U202" i="5"/>
  <c r="P274" i="5"/>
  <c r="U274" i="5"/>
  <c r="P123" i="5"/>
  <c r="Q123" i="5" s="1"/>
  <c r="U123" i="5"/>
  <c r="Q263" i="5"/>
  <c r="U263" i="5"/>
  <c r="P221" i="5"/>
  <c r="Q221" i="5" s="1"/>
  <c r="U221" i="5"/>
  <c r="Q274" i="5" l="1"/>
  <c r="S274" i="5"/>
  <c r="S103" i="5"/>
  <c r="S63" i="5"/>
  <c r="S76" i="5"/>
  <c r="R221" i="5"/>
  <c r="R263" i="5"/>
  <c r="R274" i="5"/>
  <c r="R103" i="5"/>
  <c r="S263" i="5"/>
  <c r="S123" i="5"/>
  <c r="R202" i="5"/>
  <c r="R63" i="5"/>
  <c r="R123" i="5"/>
  <c r="S202" i="5"/>
  <c r="R76" i="5"/>
  <c r="S221" i="5"/>
  <c r="Q294" i="5" l="1"/>
  <c r="U294" i="5"/>
  <c r="R294" i="5" s="1"/>
  <c r="Q293" i="5"/>
  <c r="U293" i="5"/>
  <c r="R293" i="5" s="1"/>
  <c r="S294" i="5" l="1"/>
  <c r="S293" i="5"/>
  <c r="U332" i="5" l="1"/>
  <c r="U333" i="5"/>
  <c r="U331" i="5"/>
  <c r="U334" i="5"/>
  <c r="U335" i="5"/>
  <c r="U336" i="5"/>
  <c r="P332" i="5"/>
  <c r="P333" i="5"/>
  <c r="P331" i="5"/>
  <c r="P334" i="5"/>
  <c r="P335" i="5"/>
  <c r="P336" i="5"/>
  <c r="Q325" i="5"/>
  <c r="U325" i="5"/>
  <c r="R325" i="5" s="1"/>
  <c r="Q327" i="5"/>
  <c r="U327" i="5"/>
  <c r="R327" i="5" s="1"/>
  <c r="Q324" i="5"/>
  <c r="U324" i="5"/>
  <c r="R324" i="5" s="1"/>
  <c r="S335" i="5" l="1"/>
  <c r="S332" i="5"/>
  <c r="S333" i="5"/>
  <c r="S331" i="5"/>
  <c r="R331" i="5"/>
  <c r="R334" i="5"/>
  <c r="R332" i="5"/>
  <c r="R336" i="5"/>
  <c r="R333" i="5"/>
  <c r="R335" i="5"/>
  <c r="S336" i="5"/>
  <c r="S334" i="5"/>
  <c r="Q336" i="5"/>
  <c r="Q335" i="5"/>
  <c r="Q334" i="5"/>
  <c r="Q331" i="5"/>
  <c r="Q333" i="5"/>
  <c r="Q332" i="5"/>
  <c r="S327" i="5"/>
  <c r="S324" i="5"/>
  <c r="S325" i="5"/>
  <c r="U338" i="5" l="1"/>
  <c r="P338" i="5"/>
  <c r="Q338" i="5" l="1"/>
  <c r="R338" i="5"/>
  <c r="S338" i="5"/>
  <c r="P341" i="5" l="1"/>
  <c r="P11" i="5"/>
  <c r="P176" i="5"/>
  <c r="P13" i="5"/>
  <c r="P14" i="5"/>
  <c r="P288" i="5"/>
  <c r="P289" i="5"/>
  <c r="P264" i="5"/>
  <c r="P16" i="5"/>
  <c r="Q16" i="5" s="1"/>
  <c r="P17" i="5"/>
  <c r="P18" i="5"/>
  <c r="P20" i="5"/>
  <c r="P21" i="5"/>
  <c r="P22" i="5"/>
  <c r="P23" i="5"/>
  <c r="P275" i="5"/>
  <c r="P24" i="5"/>
  <c r="P25" i="5"/>
  <c r="P317" i="5"/>
  <c r="P12" i="5"/>
  <c r="P182" i="5"/>
  <c r="P26" i="5"/>
  <c r="P27" i="5"/>
  <c r="P29" i="5"/>
  <c r="P30" i="5"/>
  <c r="P32" i="5"/>
  <c r="P33" i="5"/>
  <c r="P265" i="5"/>
  <c r="P10" i="5"/>
  <c r="P52" i="5"/>
  <c r="P38" i="5"/>
  <c r="P290" i="5"/>
  <c r="P273" i="5"/>
  <c r="P42" i="5"/>
  <c r="P43" i="5"/>
  <c r="P277" i="5"/>
  <c r="P48" i="5"/>
  <c r="P96" i="5"/>
  <c r="P326" i="5"/>
  <c r="P51" i="5"/>
  <c r="P184" i="5"/>
  <c r="P191" i="5"/>
  <c r="P56" i="5"/>
  <c r="P155" i="5"/>
  <c r="P57" i="5"/>
  <c r="P266" i="5"/>
  <c r="P61" i="5"/>
  <c r="P59" i="5"/>
  <c r="P60" i="5"/>
  <c r="P279" i="5"/>
  <c r="P62" i="5"/>
  <c r="P64" i="5"/>
  <c r="P213" i="5"/>
  <c r="P278" i="5"/>
  <c r="P65" i="5"/>
  <c r="P66" i="5"/>
  <c r="P39" i="5"/>
  <c r="P68" i="5"/>
  <c r="P69" i="5"/>
  <c r="P70" i="5"/>
  <c r="P71" i="5"/>
  <c r="P215" i="5"/>
  <c r="P157" i="5"/>
  <c r="P72" i="5"/>
  <c r="P280" i="5"/>
  <c r="P281" i="5"/>
  <c r="P77" i="5"/>
  <c r="P78" i="5"/>
  <c r="P79" i="5"/>
  <c r="P204" i="5"/>
  <c r="P337" i="5"/>
  <c r="P287" i="5"/>
  <c r="P291" i="5"/>
  <c r="P87" i="5"/>
  <c r="P90" i="5"/>
  <c r="P321" i="5"/>
  <c r="P92" i="5"/>
  <c r="P94" i="5"/>
  <c r="P93" i="5"/>
  <c r="P292" i="5"/>
  <c r="P198" i="5"/>
  <c r="P271" i="5"/>
  <c r="P190" i="5"/>
  <c r="P98" i="5"/>
  <c r="P272" i="5"/>
  <c r="P99" i="5"/>
  <c r="P102" i="5"/>
  <c r="P104" i="5"/>
  <c r="P97" i="5"/>
  <c r="P107" i="5"/>
  <c r="P108" i="5"/>
  <c r="P109" i="5"/>
  <c r="P113" i="5"/>
  <c r="P114" i="5"/>
  <c r="P282" i="5"/>
  <c r="P116" i="5"/>
  <c r="P117" i="5"/>
  <c r="P195" i="5"/>
  <c r="P197" i="5"/>
  <c r="P124" i="5"/>
  <c r="P313" i="5"/>
  <c r="P208" i="5"/>
  <c r="P269" i="5"/>
  <c r="P212" i="5"/>
  <c r="P127" i="5"/>
  <c r="P314" i="5"/>
  <c r="P129" i="5"/>
  <c r="P131" i="5"/>
  <c r="P201" i="5"/>
  <c r="P133" i="5"/>
  <c r="P270" i="5"/>
  <c r="P134" i="5"/>
  <c r="P135" i="5"/>
  <c r="P137" i="5"/>
  <c r="P138" i="5"/>
  <c r="P139" i="5"/>
  <c r="P142" i="5"/>
  <c r="P143" i="5"/>
  <c r="P298" i="5"/>
  <c r="P296" i="5"/>
  <c r="P297" i="5"/>
  <c r="P316" i="5"/>
  <c r="P312" i="5"/>
  <c r="P305" i="5"/>
  <c r="P319" i="5"/>
  <c r="P299" i="5"/>
  <c r="P318" i="5"/>
  <c r="P300" i="5"/>
  <c r="P328" i="5"/>
  <c r="P301" i="5"/>
  <c r="P309" i="5"/>
  <c r="P315" i="5"/>
  <c r="P307" i="5"/>
  <c r="P302" i="5"/>
  <c r="P308" i="5"/>
  <c r="P306" i="5"/>
  <c r="P303" i="5"/>
  <c r="P310" i="5"/>
  <c r="P311" i="5"/>
  <c r="P304" i="5"/>
  <c r="P148" i="5"/>
  <c r="P141" i="5"/>
  <c r="P340" i="5"/>
  <c r="P342" i="5"/>
  <c r="P348" i="5"/>
  <c r="P345" i="5"/>
  <c r="P349" i="5"/>
  <c r="P343" i="5"/>
  <c r="P344" i="5"/>
  <c r="P347" i="5"/>
  <c r="P352" i="5"/>
  <c r="P359" i="5"/>
  <c r="P360" i="5"/>
  <c r="P362" i="5"/>
  <c r="P363" i="5"/>
  <c r="P364" i="5"/>
  <c r="P365" i="5"/>
  <c r="P366" i="5"/>
  <c r="P367" i="5"/>
  <c r="P368" i="5"/>
  <c r="P369" i="5"/>
  <c r="P370" i="5"/>
  <c r="P371" i="5"/>
  <c r="P372" i="5"/>
  <c r="P373" i="5"/>
  <c r="P374" i="5"/>
  <c r="P375" i="5"/>
  <c r="P376" i="5"/>
  <c r="P377" i="5"/>
  <c r="P378" i="5"/>
  <c r="P379" i="5"/>
  <c r="P380" i="5"/>
  <c r="P381" i="5"/>
  <c r="P383" i="5"/>
  <c r="P384" i="5"/>
  <c r="P385" i="5"/>
  <c r="P386" i="5"/>
  <c r="P387" i="5"/>
  <c r="P388" i="5"/>
  <c r="P389" i="5"/>
  <c r="P390" i="5"/>
  <c r="P391" i="5"/>
  <c r="P392" i="5"/>
  <c r="P395" i="5"/>
  <c r="P396" i="5"/>
  <c r="P397" i="5"/>
  <c r="P398" i="5"/>
  <c r="P399" i="5"/>
  <c r="P400" i="5"/>
  <c r="P401" i="5"/>
  <c r="P402" i="5"/>
  <c r="P403" i="5"/>
  <c r="P404" i="5"/>
  <c r="P405" i="5"/>
  <c r="P406" i="5"/>
  <c r="P407" i="5"/>
  <c r="P408" i="5"/>
  <c r="P409" i="5"/>
  <c r="P410" i="5"/>
  <c r="P411" i="5"/>
  <c r="P412" i="5"/>
  <c r="P413" i="5"/>
  <c r="P320" i="5"/>
  <c r="J54" i="5" l="1"/>
  <c r="J19" i="5"/>
  <c r="J150" i="5"/>
  <c r="J151" i="5"/>
  <c r="J409" i="5"/>
  <c r="J401" i="5"/>
  <c r="J391" i="5"/>
  <c r="J383" i="5"/>
  <c r="J374" i="5"/>
  <c r="J370" i="5"/>
  <c r="J366" i="5"/>
  <c r="J362" i="5"/>
  <c r="J347" i="5"/>
  <c r="J345" i="5"/>
  <c r="J413" i="5"/>
  <c r="J405" i="5"/>
  <c r="J397" i="5"/>
  <c r="J387" i="5"/>
  <c r="J378" i="5"/>
  <c r="J302" i="5"/>
  <c r="J310" i="5"/>
  <c r="J14" i="5"/>
  <c r="J301" i="5"/>
  <c r="J299" i="5"/>
  <c r="J316" i="5"/>
  <c r="J271" i="5"/>
  <c r="J281" i="5"/>
  <c r="J326" i="5"/>
  <c r="J265" i="5"/>
  <c r="J275" i="5"/>
  <c r="J314" i="5"/>
  <c r="J264" i="5"/>
  <c r="J412" i="5"/>
  <c r="J408" i="5"/>
  <c r="J404" i="5"/>
  <c r="J400" i="5"/>
  <c r="J396" i="5"/>
  <c r="J390" i="5"/>
  <c r="J386" i="5"/>
  <c r="J381" i="5"/>
  <c r="J377" i="5"/>
  <c r="J373" i="5"/>
  <c r="J369" i="5"/>
  <c r="J365" i="5"/>
  <c r="J360" i="5"/>
  <c r="J344" i="5"/>
  <c r="J348" i="5"/>
  <c r="J303" i="5"/>
  <c r="J307" i="5"/>
  <c r="J328" i="5"/>
  <c r="J319" i="5"/>
  <c r="J297" i="5"/>
  <c r="J313" i="5"/>
  <c r="J272" i="5"/>
  <c r="J291" i="5"/>
  <c r="J280" i="5"/>
  <c r="J278" i="5"/>
  <c r="J279" i="5"/>
  <c r="J266" i="5"/>
  <c r="J317" i="5"/>
  <c r="J289" i="5"/>
  <c r="J263" i="5"/>
  <c r="J267" i="5"/>
  <c r="J283" i="5"/>
  <c r="J295" i="5"/>
  <c r="J323" i="5"/>
  <c r="J327" i="5"/>
  <c r="J339" i="5"/>
  <c r="J351" i="5"/>
  <c r="J355" i="5"/>
  <c r="J276" i="5"/>
  <c r="J356" i="5"/>
  <c r="J293" i="5"/>
  <c r="J325" i="5"/>
  <c r="J329" i="5"/>
  <c r="J353" i="5"/>
  <c r="J357" i="5"/>
  <c r="J361" i="5"/>
  <c r="J393" i="5"/>
  <c r="J294" i="5"/>
  <c r="J322" i="5"/>
  <c r="J330" i="5"/>
  <c r="J346" i="5"/>
  <c r="J350" i="5"/>
  <c r="J354" i="5"/>
  <c r="J358" i="5"/>
  <c r="J382" i="5"/>
  <c r="J394" i="5"/>
  <c r="J268" i="5"/>
  <c r="J284" i="5"/>
  <c r="J324" i="5"/>
  <c r="J250" i="5"/>
  <c r="J242" i="5"/>
  <c r="J223" i="5"/>
  <c r="J239" i="5"/>
  <c r="J236" i="5"/>
  <c r="J232" i="5"/>
  <c r="J245" i="5"/>
  <c r="J230" i="5"/>
  <c r="J231" i="5"/>
  <c r="J247" i="5"/>
  <c r="J253" i="5"/>
  <c r="J251" i="5"/>
  <c r="J248" i="5"/>
  <c r="J238" i="5"/>
  <c r="J252" i="5"/>
  <c r="J254" i="5"/>
  <c r="J240" i="5"/>
  <c r="J234" i="5"/>
  <c r="J224" i="5"/>
  <c r="J226" i="5"/>
  <c r="J244" i="5"/>
  <c r="J243" i="5"/>
  <c r="J227" i="5"/>
  <c r="J237" i="5"/>
  <c r="J235" i="5"/>
  <c r="J229" i="5"/>
  <c r="J225" i="5"/>
  <c r="J241" i="5"/>
  <c r="J246" i="5"/>
  <c r="J249" i="5"/>
  <c r="J228" i="5"/>
  <c r="J233" i="5"/>
  <c r="J260" i="5"/>
  <c r="J255" i="5"/>
  <c r="J256" i="5"/>
  <c r="J261" i="5"/>
  <c r="J258" i="5"/>
  <c r="J257" i="5"/>
  <c r="J259" i="5"/>
  <c r="J262" i="5"/>
  <c r="J285" i="5"/>
  <c r="J286" i="5"/>
  <c r="J274" i="5"/>
  <c r="J333" i="5"/>
  <c r="J336" i="5"/>
  <c r="J334" i="5"/>
  <c r="J335" i="5"/>
  <c r="J331" i="5"/>
  <c r="J332" i="5"/>
  <c r="J338" i="5"/>
  <c r="J411" i="5"/>
  <c r="J407" i="5"/>
  <c r="J403" i="5"/>
  <c r="J399" i="5"/>
  <c r="J395" i="5"/>
  <c r="J389" i="5"/>
  <c r="J385" i="5"/>
  <c r="J380" i="5"/>
  <c r="J376" i="5"/>
  <c r="J372" i="5"/>
  <c r="J368" i="5"/>
  <c r="J364" i="5"/>
  <c r="J359" i="5"/>
  <c r="J343" i="5"/>
  <c r="J342" i="5"/>
  <c r="J304" i="5"/>
  <c r="J306" i="5"/>
  <c r="J315" i="5"/>
  <c r="J300" i="5"/>
  <c r="J305" i="5"/>
  <c r="J296" i="5"/>
  <c r="J292" i="5"/>
  <c r="J321" i="5"/>
  <c r="J287" i="5"/>
  <c r="J273" i="5"/>
  <c r="J288" i="5"/>
  <c r="J320" i="5"/>
  <c r="J410" i="5"/>
  <c r="J406" i="5"/>
  <c r="J402" i="5"/>
  <c r="J398" i="5"/>
  <c r="J392" i="5"/>
  <c r="J388" i="5"/>
  <c r="J384" i="5"/>
  <c r="J379" i="5"/>
  <c r="J375" i="5"/>
  <c r="J371" i="5"/>
  <c r="J367" i="5"/>
  <c r="J363" i="5"/>
  <c r="J352" i="5"/>
  <c r="J349" i="5"/>
  <c r="J340" i="5"/>
  <c r="J311" i="5"/>
  <c r="J308" i="5"/>
  <c r="J309" i="5"/>
  <c r="J318" i="5"/>
  <c r="J312" i="5"/>
  <c r="J298" i="5"/>
  <c r="J270" i="5"/>
  <c r="J269" i="5"/>
  <c r="J282" i="5"/>
  <c r="J337" i="5"/>
  <c r="J277" i="5"/>
  <c r="J290" i="5"/>
  <c r="J341" i="5"/>
  <c r="J67" i="5"/>
  <c r="J34" i="5"/>
  <c r="J154" i="5"/>
  <c r="J186" i="5"/>
  <c r="J193" i="5"/>
  <c r="J183" i="5"/>
  <c r="J192" i="5"/>
  <c r="J188" i="5"/>
  <c r="J39" i="5"/>
  <c r="J15" i="5"/>
  <c r="J49" i="5"/>
  <c r="J50" i="5"/>
  <c r="J210" i="5"/>
  <c r="J211" i="5"/>
  <c r="J199" i="5"/>
  <c r="O7" i="5"/>
  <c r="J218" i="5"/>
  <c r="J40" i="5"/>
  <c r="J181" i="5"/>
  <c r="J41" i="5"/>
  <c r="J118" i="5"/>
  <c r="J91" i="5"/>
  <c r="J171" i="5"/>
  <c r="J163" i="5"/>
  <c r="J44" i="5"/>
  <c r="J100" i="5"/>
  <c r="J36" i="5"/>
  <c r="J167" i="5"/>
  <c r="J58" i="5"/>
  <c r="J82" i="5"/>
  <c r="J128" i="5"/>
  <c r="J37" i="5"/>
  <c r="J140" i="5"/>
  <c r="J172" i="5"/>
  <c r="J173" i="5"/>
  <c r="J101" i="5"/>
  <c r="J144" i="5"/>
  <c r="J88" i="5"/>
  <c r="J31" i="5"/>
  <c r="J136" i="5"/>
  <c r="J164" i="5"/>
  <c r="J74" i="5"/>
  <c r="J75" i="5"/>
  <c r="J83" i="5"/>
  <c r="J126" i="5"/>
  <c r="J45" i="5"/>
  <c r="J189" i="5"/>
  <c r="J185" i="5"/>
  <c r="J110" i="5"/>
  <c r="J115" i="5"/>
  <c r="J158" i="5"/>
  <c r="J159" i="5"/>
  <c r="J95" i="5"/>
  <c r="J47" i="5"/>
  <c r="J165" i="5"/>
  <c r="J156" i="5"/>
  <c r="J89" i="5"/>
  <c r="J170" i="5"/>
  <c r="J85" i="5"/>
  <c r="J178" i="5"/>
  <c r="J187" i="5"/>
  <c r="J161" i="5"/>
  <c r="J81" i="5"/>
  <c r="J174" i="5"/>
  <c r="J106" i="5"/>
  <c r="J166" i="5"/>
  <c r="J84" i="5"/>
  <c r="J175" i="5"/>
  <c r="J125" i="5"/>
  <c r="J112" i="5"/>
  <c r="J214" i="5"/>
  <c r="J180" i="5"/>
  <c r="J200" i="5"/>
  <c r="J120" i="5"/>
  <c r="J196" i="5"/>
  <c r="J145" i="5"/>
  <c r="J177" i="5"/>
  <c r="J132" i="5"/>
  <c r="J162" i="5"/>
  <c r="J111" i="5"/>
  <c r="J119" i="5"/>
  <c r="J147" i="5"/>
  <c r="J179" i="5"/>
  <c r="J130" i="5"/>
  <c r="J105" i="5"/>
  <c r="J53" i="5"/>
  <c r="J168" i="5"/>
  <c r="J146" i="5"/>
  <c r="J121" i="5"/>
  <c r="J160" i="5"/>
  <c r="J73" i="5"/>
  <c r="J55" i="5"/>
  <c r="J194" i="5"/>
  <c r="J122" i="5"/>
  <c r="J35" i="5"/>
  <c r="J86" i="5"/>
  <c r="J169" i="5"/>
  <c r="N4" i="5"/>
  <c r="O4" i="5"/>
  <c r="J80" i="5"/>
  <c r="J152" i="5"/>
  <c r="J46" i="5"/>
  <c r="J209" i="5"/>
  <c r="J28" i="5"/>
  <c r="J221" i="5"/>
  <c r="J76" i="5"/>
  <c r="J103" i="5"/>
  <c r="J202" i="5"/>
  <c r="J63" i="5"/>
  <c r="J123" i="5"/>
  <c r="U23" i="5" l="1"/>
  <c r="U222" i="5"/>
  <c r="U22" i="5"/>
  <c r="U21" i="5"/>
  <c r="U16" i="5"/>
  <c r="U219" i="5"/>
  <c r="Q348" i="5" l="1"/>
  <c r="U408" i="5"/>
  <c r="Q345" i="5"/>
  <c r="U409" i="5"/>
  <c r="Q349" i="5"/>
  <c r="U410" i="5"/>
  <c r="Q343" i="5"/>
  <c r="U411" i="5"/>
  <c r="Q344" i="5"/>
  <c r="U412" i="5"/>
  <c r="Q347" i="5"/>
  <c r="U413" i="5"/>
  <c r="U407" i="5"/>
  <c r="Q353" i="5"/>
  <c r="U396" i="5" l="1"/>
  <c r="U397" i="5"/>
  <c r="Q369" i="5"/>
  <c r="Q370" i="5"/>
  <c r="U391" i="5"/>
  <c r="Q372" i="5"/>
  <c r="U394" i="5"/>
  <c r="Q375" i="5"/>
  <c r="Q341" i="5" l="1"/>
  <c r="U339" i="5" l="1"/>
  <c r="Q157" i="5"/>
  <c r="Q78" i="5"/>
  <c r="Q407" i="5" l="1"/>
  <c r="Q352" i="5"/>
  <c r="Q117" i="5"/>
  <c r="Q133" i="5"/>
  <c r="Q394" i="5"/>
  <c r="Q393" i="5"/>
  <c r="Q382" i="5"/>
  <c r="Q304" i="5"/>
  <c r="Q306" i="5"/>
  <c r="Q315" i="5"/>
  <c r="U141" i="5"/>
  <c r="U148" i="5"/>
  <c r="R148" i="5" s="1"/>
  <c r="U304" i="5"/>
  <c r="Q300" i="5"/>
  <c r="U311" i="5"/>
  <c r="U310" i="5"/>
  <c r="U303" i="5"/>
  <c r="U306" i="5"/>
  <c r="Q305" i="5"/>
  <c r="U308" i="5"/>
  <c r="U302" i="5"/>
  <c r="U307" i="5"/>
  <c r="U315" i="5"/>
  <c r="Q296" i="5"/>
  <c r="U309" i="5"/>
  <c r="U351" i="5"/>
  <c r="U350" i="5"/>
  <c r="U347" i="5"/>
  <c r="U344" i="5"/>
  <c r="U343" i="5"/>
  <c r="U349" i="5"/>
  <c r="U345" i="5"/>
  <c r="U348" i="5"/>
  <c r="U346" i="5"/>
  <c r="U342" i="5"/>
  <c r="U341" i="5"/>
  <c r="U340" i="5"/>
  <c r="U322" i="5"/>
  <c r="U25" i="5"/>
  <c r="U375" i="5"/>
  <c r="U376" i="5"/>
  <c r="U374" i="5"/>
  <c r="Q389" i="5"/>
  <c r="U17" i="5"/>
  <c r="U295" i="5"/>
  <c r="U10" i="5"/>
  <c r="U289" i="5"/>
  <c r="U288" i="5"/>
  <c r="U383" i="5"/>
  <c r="U402" i="5"/>
  <c r="U176" i="5"/>
  <c r="R176" i="5" s="1"/>
  <c r="Q176" i="5"/>
  <c r="U320" i="5"/>
  <c r="U30" i="5"/>
  <c r="U93" i="5"/>
  <c r="U382" i="5"/>
  <c r="U314" i="5"/>
  <c r="Q20" i="5"/>
  <c r="U277" i="5"/>
  <c r="U155" i="5"/>
  <c r="U96" i="5"/>
  <c r="Q42" i="5"/>
  <c r="U77" i="5"/>
  <c r="U60" i="5"/>
  <c r="U271" i="5"/>
  <c r="U33" i="5"/>
  <c r="Q30" i="5"/>
  <c r="U153" i="5"/>
  <c r="U198" i="5"/>
  <c r="U313" i="5"/>
  <c r="U265" i="5"/>
  <c r="Q220" i="5"/>
  <c r="U56" i="5"/>
  <c r="U138" i="5"/>
  <c r="U43" i="5"/>
  <c r="U182" i="5"/>
  <c r="Q25" i="5"/>
  <c r="U387" i="5"/>
  <c r="U400" i="5"/>
  <c r="U386" i="5"/>
  <c r="R22" i="5"/>
  <c r="Q22" i="5"/>
  <c r="R21" i="5"/>
  <c r="U388" i="5"/>
  <c r="Q264" i="5"/>
  <c r="U184" i="5"/>
  <c r="U14" i="5"/>
  <c r="R14" i="5" s="1"/>
  <c r="U384" i="5"/>
  <c r="U264" i="5"/>
  <c r="R264" i="5" s="1"/>
  <c r="U79" i="5"/>
  <c r="U13" i="5"/>
  <c r="R13" i="5" s="1"/>
  <c r="U354" i="5"/>
  <c r="Q361" i="5"/>
  <c r="U149" i="5"/>
  <c r="U11" i="5"/>
  <c r="R11" i="5" s="1"/>
  <c r="U27" i="5"/>
  <c r="Q12" i="5"/>
  <c r="U26" i="5"/>
  <c r="U317" i="5"/>
  <c r="U378" i="5"/>
  <c r="U373" i="5"/>
  <c r="U380" i="5"/>
  <c r="U90" i="5"/>
  <c r="U372" i="5"/>
  <c r="U330" i="5"/>
  <c r="U269" i="5"/>
  <c r="U38" i="5"/>
  <c r="U280" i="5"/>
  <c r="U87" i="5"/>
  <c r="U109" i="5"/>
  <c r="U65" i="5"/>
  <c r="U203" i="5"/>
  <c r="U71" i="5"/>
  <c r="U72" i="5"/>
  <c r="U66" i="5"/>
  <c r="U329" i="5"/>
  <c r="U197" i="5"/>
  <c r="U377" i="5"/>
  <c r="U379" i="5"/>
  <c r="U116" i="5"/>
  <c r="U52" i="5"/>
  <c r="U406" i="5"/>
  <c r="U272" i="5"/>
  <c r="U291" i="5"/>
  <c r="U337" i="5"/>
  <c r="U395" i="5"/>
  <c r="U102" i="5"/>
  <c r="U390" i="5"/>
  <c r="U393" i="5"/>
  <c r="U392" i="5"/>
  <c r="U64" i="5"/>
  <c r="U39" i="5"/>
  <c r="U48" i="5"/>
  <c r="U157" i="5"/>
  <c r="U212" i="5"/>
  <c r="U51" i="5"/>
  <c r="U215" i="5"/>
  <c r="U321" i="5"/>
  <c r="U283" i="5"/>
  <c r="U299" i="5"/>
  <c r="U142" i="5"/>
  <c r="U134" i="5"/>
  <c r="U92" i="5"/>
  <c r="U42" i="5"/>
  <c r="U29" i="5"/>
  <c r="U273" i="5"/>
  <c r="U290" i="5"/>
  <c r="U69" i="5"/>
  <c r="U59" i="5"/>
  <c r="U328" i="5"/>
  <c r="U114" i="5"/>
  <c r="U195" i="5"/>
  <c r="U98" i="5"/>
  <c r="U296" i="5"/>
  <c r="Q206" i="5"/>
  <c r="U201" i="5"/>
  <c r="U108" i="5"/>
  <c r="U279" i="5"/>
  <c r="U190" i="5"/>
  <c r="U20" i="5"/>
  <c r="R20" i="5" s="1"/>
  <c r="U104" i="5"/>
  <c r="U139" i="5"/>
  <c r="U213" i="5"/>
  <c r="U352" i="5"/>
  <c r="U57" i="5"/>
  <c r="U216" i="5"/>
  <c r="U206" i="5"/>
  <c r="U270" i="5"/>
  <c r="U135" i="5"/>
  <c r="U217" i="5"/>
  <c r="U94" i="5"/>
  <c r="Q291" i="5"/>
  <c r="U282" i="5"/>
  <c r="U107" i="5"/>
  <c r="U137" i="5"/>
  <c r="U323" i="5"/>
  <c r="R339" i="5" s="1"/>
  <c r="U403" i="5"/>
  <c r="U143" i="5"/>
  <c r="U127" i="5"/>
  <c r="U133" i="5"/>
  <c r="R133" i="5" s="1"/>
  <c r="U208" i="5"/>
  <c r="U305" i="5"/>
  <c r="U300" i="5"/>
  <c r="U298" i="5"/>
  <c r="U297" i="5"/>
  <c r="U318" i="5"/>
  <c r="S318" i="5" s="1"/>
  <c r="U191" i="5"/>
  <c r="U131" i="5"/>
  <c r="U129" i="5"/>
  <c r="U124" i="5"/>
  <c r="U204" i="5"/>
  <c r="U68" i="5"/>
  <c r="U268" i="5"/>
  <c r="U78" i="5"/>
  <c r="U61" i="5"/>
  <c r="U398" i="5"/>
  <c r="U281" i="5"/>
  <c r="U292" i="5"/>
  <c r="U266" i="5"/>
  <c r="U319" i="5"/>
  <c r="U301" i="5"/>
  <c r="U207" i="5"/>
  <c r="U312" i="5"/>
  <c r="U404" i="5"/>
  <c r="U399" i="5"/>
  <c r="U401" i="5"/>
  <c r="U381" i="5"/>
  <c r="U389" i="5"/>
  <c r="U70" i="5"/>
  <c r="U220" i="5"/>
  <c r="U316" i="5"/>
  <c r="U99" i="5"/>
  <c r="U287" i="5"/>
  <c r="U284" i="5"/>
  <c r="U117" i="5"/>
  <c r="U97" i="5"/>
  <c r="U278" i="5"/>
  <c r="U385" i="5"/>
  <c r="U405" i="5"/>
  <c r="U205" i="5"/>
  <c r="U276" i="5"/>
  <c r="U32" i="5"/>
  <c r="U326" i="5"/>
  <c r="R16" i="5"/>
  <c r="U267" i="5"/>
  <c r="U275" i="5"/>
  <c r="R222" i="5" s="1"/>
  <c r="Q222" i="5"/>
  <c r="U18" i="5"/>
  <c r="U62" i="5"/>
  <c r="U12" i="5"/>
  <c r="U24" i="5"/>
  <c r="U113" i="5"/>
  <c r="U358" i="5"/>
  <c r="U364" i="5"/>
  <c r="U360" i="5"/>
  <c r="U363" i="5"/>
  <c r="U368" i="5"/>
  <c r="U356" i="5"/>
  <c r="U369" i="5"/>
  <c r="U367" i="5"/>
  <c r="U361" i="5"/>
  <c r="U362" i="5"/>
  <c r="Q397" i="5"/>
  <c r="U371" i="5"/>
  <c r="U357" i="5"/>
  <c r="U370" i="5"/>
  <c r="U353" i="5"/>
  <c r="U365" i="5"/>
  <c r="U366" i="5"/>
  <c r="U355" i="5"/>
  <c r="U359" i="5"/>
  <c r="R191" i="5" l="1"/>
  <c r="R350" i="5"/>
  <c r="R65" i="5"/>
  <c r="R198" i="5"/>
  <c r="R108" i="5"/>
  <c r="R141" i="5"/>
  <c r="R38" i="5"/>
  <c r="R27" i="5"/>
  <c r="R134" i="5"/>
  <c r="R59" i="5"/>
  <c r="R142" i="5"/>
  <c r="R149" i="5"/>
  <c r="R87" i="5"/>
  <c r="R215" i="5"/>
  <c r="R190" i="5"/>
  <c r="R329" i="5"/>
  <c r="R346" i="5"/>
  <c r="R314" i="5"/>
  <c r="R39" i="5"/>
  <c r="R62" i="5"/>
  <c r="R138" i="5"/>
  <c r="R212" i="5"/>
  <c r="R197" i="5"/>
  <c r="R104" i="5"/>
  <c r="R29" i="5"/>
  <c r="R321" i="5"/>
  <c r="R79" i="5"/>
  <c r="R272" i="5"/>
  <c r="R291" i="5"/>
  <c r="R354" i="5"/>
  <c r="R184" i="5"/>
  <c r="R98" i="5"/>
  <c r="R201" i="5"/>
  <c r="R283" i="5"/>
  <c r="R26" i="5"/>
  <c r="R43" i="5"/>
  <c r="R279" i="5"/>
  <c r="R139" i="5"/>
  <c r="R109" i="5"/>
  <c r="R93" i="5"/>
  <c r="R290" i="5"/>
  <c r="R273" i="5"/>
  <c r="R51" i="5"/>
  <c r="R48" i="5"/>
  <c r="R72" i="5"/>
  <c r="R64" i="5"/>
  <c r="R357" i="5"/>
  <c r="R204" i="5"/>
  <c r="R340" i="5"/>
  <c r="R17" i="5"/>
  <c r="R25" i="5"/>
  <c r="R92" i="5"/>
  <c r="R30" i="5"/>
  <c r="R57" i="5"/>
  <c r="R42" i="5"/>
  <c r="R322" i="5"/>
  <c r="R97" i="5"/>
  <c r="R292" i="5"/>
  <c r="R131" i="5"/>
  <c r="R220" i="5"/>
  <c r="R33" i="5"/>
  <c r="R296" i="5"/>
  <c r="R316" i="5"/>
  <c r="R305" i="5"/>
  <c r="R299" i="5"/>
  <c r="R300" i="5"/>
  <c r="R301" i="5"/>
  <c r="R315" i="5"/>
  <c r="R302" i="5"/>
  <c r="R306" i="5"/>
  <c r="R310" i="5"/>
  <c r="R304" i="5"/>
  <c r="R284" i="5"/>
  <c r="R129" i="5"/>
  <c r="R369" i="5"/>
  <c r="S369" i="5"/>
  <c r="R52" i="5"/>
  <c r="R281" i="5"/>
  <c r="R135" i="5"/>
  <c r="R60" i="5"/>
  <c r="R205" i="5"/>
  <c r="R99" i="5"/>
  <c r="R206" i="5"/>
  <c r="R216" i="5"/>
  <c r="R155" i="5"/>
  <c r="R182" i="5"/>
  <c r="R270" i="5"/>
  <c r="R277" i="5"/>
  <c r="R195" i="5"/>
  <c r="R267" i="5"/>
  <c r="R61" i="5"/>
  <c r="R271" i="5"/>
  <c r="R77" i="5"/>
  <c r="R114" i="5"/>
  <c r="R69" i="5"/>
  <c r="R295" i="5"/>
  <c r="R276" i="5"/>
  <c r="R323" i="5"/>
  <c r="R330" i="5"/>
  <c r="R71" i="5"/>
  <c r="R12" i="5"/>
  <c r="R10" i="5"/>
  <c r="R96" i="5"/>
  <c r="R127" i="5"/>
  <c r="R107" i="5"/>
  <c r="R117" i="5"/>
  <c r="R116" i="5"/>
  <c r="R94" i="5"/>
  <c r="R90" i="5"/>
  <c r="R288" i="5"/>
  <c r="R32" i="5"/>
  <c r="R298" i="5"/>
  <c r="R297" i="5"/>
  <c r="R312" i="5"/>
  <c r="R319" i="5"/>
  <c r="R318" i="5"/>
  <c r="R328" i="5"/>
  <c r="R309" i="5"/>
  <c r="R307" i="5"/>
  <c r="R308" i="5"/>
  <c r="R303" i="5"/>
  <c r="R311" i="5"/>
  <c r="S133" i="5"/>
  <c r="R24" i="5"/>
  <c r="R280" i="5"/>
  <c r="R78" i="5"/>
  <c r="S78" i="5"/>
  <c r="R278" i="5"/>
  <c r="R282" i="5"/>
  <c r="R326" i="5"/>
  <c r="R137" i="5"/>
  <c r="R143" i="5"/>
  <c r="R266" i="5"/>
  <c r="R124" i="5"/>
  <c r="R217" i="5"/>
  <c r="R207" i="5"/>
  <c r="R208" i="5"/>
  <c r="R269" i="5"/>
  <c r="R68" i="5"/>
  <c r="R157" i="5"/>
  <c r="S157" i="5"/>
  <c r="R268" i="5"/>
  <c r="R113" i="5"/>
  <c r="R213" i="5"/>
  <c r="R66" i="5"/>
  <c r="R56" i="5"/>
  <c r="R102" i="5"/>
  <c r="R70" i="5"/>
  <c r="R289" i="5"/>
  <c r="R18" i="5"/>
  <c r="R313" i="5"/>
  <c r="R375" i="5"/>
  <c r="S375" i="5"/>
  <c r="S348" i="5"/>
  <c r="R348" i="5"/>
  <c r="R345" i="5"/>
  <c r="S345" i="5"/>
  <c r="R265" i="5"/>
  <c r="S353" i="5"/>
  <c r="R353" i="5"/>
  <c r="R23" i="5"/>
  <c r="R203" i="5"/>
  <c r="R355" i="5"/>
  <c r="R358" i="5"/>
  <c r="R372" i="5"/>
  <c r="S372" i="5"/>
  <c r="R287" i="5"/>
  <c r="S343" i="5"/>
  <c r="R343" i="5"/>
  <c r="S344" i="5"/>
  <c r="R344" i="5"/>
  <c r="S382" i="5"/>
  <c r="R153" i="5"/>
  <c r="R320" i="5"/>
  <c r="R219" i="5"/>
  <c r="R349" i="5"/>
  <c r="S349" i="5"/>
  <c r="R341" i="5"/>
  <c r="S341" i="5"/>
  <c r="R337" i="5"/>
  <c r="R351" i="5"/>
  <c r="R356" i="5"/>
  <c r="S370" i="5"/>
  <c r="R370" i="5"/>
  <c r="R347" i="5"/>
  <c r="S347" i="5"/>
  <c r="R275" i="5"/>
  <c r="R317" i="5"/>
  <c r="R365" i="5"/>
  <c r="R342" i="5"/>
  <c r="R374" i="5"/>
  <c r="R352" i="5"/>
  <c r="R377" i="5"/>
  <c r="R366" i="5"/>
  <c r="R363" i="5"/>
  <c r="R368" i="5"/>
  <c r="Q320" i="5"/>
  <c r="S320" i="5"/>
  <c r="R359" i="5"/>
  <c r="R360" i="5"/>
  <c r="R362" i="5"/>
  <c r="R367" i="5"/>
  <c r="R373" i="5"/>
  <c r="R371" i="5"/>
  <c r="R376" i="5"/>
  <c r="R361" i="5"/>
  <c r="R364" i="5"/>
  <c r="Q364" i="5"/>
  <c r="J157" i="5"/>
  <c r="J78" i="5"/>
  <c r="R411" i="5"/>
  <c r="R399" i="5"/>
  <c r="R379" i="5"/>
  <c r="R389" i="5"/>
  <c r="R390" i="5"/>
  <c r="S29" i="5"/>
  <c r="J23" i="5"/>
  <c r="J133" i="5"/>
  <c r="R405" i="5"/>
  <c r="R386" i="5"/>
  <c r="R400" i="5"/>
  <c r="J203" i="5"/>
  <c r="J59" i="5"/>
  <c r="S77" i="5"/>
  <c r="S387" i="5"/>
  <c r="S56" i="5"/>
  <c r="R397" i="5"/>
  <c r="R404" i="5"/>
  <c r="R403" i="5"/>
  <c r="R413" i="5"/>
  <c r="R392" i="5"/>
  <c r="Q56" i="5"/>
  <c r="R401" i="5"/>
  <c r="R402" i="5"/>
  <c r="S198" i="5"/>
  <c r="S363" i="5"/>
  <c r="S368" i="5"/>
  <c r="S358" i="5"/>
  <c r="J135" i="5"/>
  <c r="S351" i="5"/>
  <c r="S291" i="5"/>
  <c r="S60" i="5"/>
  <c r="J205" i="5"/>
  <c r="S206" i="5"/>
  <c r="J216" i="5"/>
  <c r="S149" i="5"/>
  <c r="S267" i="5"/>
  <c r="J213" i="5"/>
  <c r="J70" i="5"/>
  <c r="Q77" i="5"/>
  <c r="Q363" i="5"/>
  <c r="R382" i="5"/>
  <c r="R388" i="5"/>
  <c r="R380" i="5"/>
  <c r="S406" i="5"/>
  <c r="Q406" i="5"/>
  <c r="S396" i="5"/>
  <c r="Q396" i="5"/>
  <c r="J24" i="5"/>
  <c r="S24" i="5"/>
  <c r="Q24" i="5"/>
  <c r="S17" i="5"/>
  <c r="Q17" i="5"/>
  <c r="J108" i="5"/>
  <c r="S108" i="5"/>
  <c r="Q108" i="5"/>
  <c r="S139" i="5"/>
  <c r="Q139" i="5"/>
  <c r="J114" i="5"/>
  <c r="S114" i="5"/>
  <c r="Q114" i="5"/>
  <c r="S66" i="5"/>
  <c r="Q66" i="5"/>
  <c r="S273" i="5"/>
  <c r="Q273" i="5"/>
  <c r="S94" i="5"/>
  <c r="Q94" i="5"/>
  <c r="S72" i="5"/>
  <c r="Q72" i="5"/>
  <c r="S360" i="5"/>
  <c r="Q360" i="5"/>
  <c r="S288" i="5"/>
  <c r="Q288" i="5"/>
  <c r="S32" i="5"/>
  <c r="Q32" i="5"/>
  <c r="S391" i="5"/>
  <c r="Q391" i="5"/>
  <c r="S41" i="5"/>
  <c r="S165" i="5"/>
  <c r="S167" i="5"/>
  <c r="S118" i="5"/>
  <c r="S75" i="5"/>
  <c r="S161" i="5"/>
  <c r="S170" i="5"/>
  <c r="S196" i="5"/>
  <c r="S84" i="5"/>
  <c r="S187" i="5"/>
  <c r="S73" i="5"/>
  <c r="S120" i="5"/>
  <c r="S146" i="5"/>
  <c r="S297" i="5"/>
  <c r="Q297" i="5"/>
  <c r="Q318" i="5"/>
  <c r="S307" i="5"/>
  <c r="Q307" i="5"/>
  <c r="S303" i="5"/>
  <c r="Q303" i="5"/>
  <c r="R412" i="5"/>
  <c r="Q398" i="5"/>
  <c r="S398" i="5"/>
  <c r="S409" i="5"/>
  <c r="Q409" i="5"/>
  <c r="J148" i="5"/>
  <c r="S148" i="5"/>
  <c r="Q148" i="5"/>
  <c r="S381" i="5"/>
  <c r="Q381" i="5"/>
  <c r="J98" i="5"/>
  <c r="J27" i="5"/>
  <c r="S385" i="5"/>
  <c r="Q385" i="5"/>
  <c r="J127" i="5"/>
  <c r="S356" i="5"/>
  <c r="Q356" i="5"/>
  <c r="J190" i="5"/>
  <c r="S266" i="5"/>
  <c r="Q266" i="5"/>
  <c r="J109" i="5"/>
  <c r="J207" i="5"/>
  <c r="S207" i="5"/>
  <c r="Q207" i="5"/>
  <c r="J182" i="5"/>
  <c r="J208" i="5"/>
  <c r="S208" i="5"/>
  <c r="Q208" i="5"/>
  <c r="J204" i="5"/>
  <c r="S359" i="5"/>
  <c r="Q359" i="5"/>
  <c r="J102" i="5"/>
  <c r="S393" i="5"/>
  <c r="R393" i="5"/>
  <c r="S317" i="5"/>
  <c r="Q317" i="5"/>
  <c r="S13" i="5"/>
  <c r="Q13" i="5"/>
  <c r="R391" i="5"/>
  <c r="Q213" i="5"/>
  <c r="Q374" i="5"/>
  <c r="Q287" i="5"/>
  <c r="Q205" i="5"/>
  <c r="Q351" i="5"/>
  <c r="Q198" i="5"/>
  <c r="J38" i="5"/>
  <c r="J29" i="5"/>
  <c r="Q29" i="5"/>
  <c r="S52" i="5"/>
  <c r="Q52" i="5"/>
  <c r="S313" i="5"/>
  <c r="Q313" i="5"/>
  <c r="J60" i="5"/>
  <c r="S155" i="5"/>
  <c r="Q155" i="5"/>
  <c r="J149" i="5"/>
  <c r="S290" i="5"/>
  <c r="Q290" i="5"/>
  <c r="S270" i="5"/>
  <c r="Q270" i="5"/>
  <c r="S39" i="5"/>
  <c r="Q39" i="5"/>
  <c r="S195" i="5"/>
  <c r="Q195" i="5"/>
  <c r="S373" i="5"/>
  <c r="Q373" i="5"/>
  <c r="J77" i="5"/>
  <c r="J212" i="5"/>
  <c r="S212" i="5"/>
  <c r="Q212" i="5"/>
  <c r="S323" i="5"/>
  <c r="Q323" i="5"/>
  <c r="S383" i="5"/>
  <c r="Q383" i="5"/>
  <c r="J116" i="5"/>
  <c r="S116" i="5"/>
  <c r="Q116" i="5"/>
  <c r="S64" i="5"/>
  <c r="Q64" i="5"/>
  <c r="S90" i="5"/>
  <c r="Q90" i="5"/>
  <c r="S35" i="5"/>
  <c r="S53" i="5"/>
  <c r="S128" i="5"/>
  <c r="S140" i="5"/>
  <c r="S174" i="5"/>
  <c r="S136" i="5"/>
  <c r="S189" i="5"/>
  <c r="S85" i="5"/>
  <c r="S164" i="5"/>
  <c r="S178" i="5"/>
  <c r="S200" i="5"/>
  <c r="S168" i="5"/>
  <c r="S91" i="5"/>
  <c r="S111" i="5"/>
  <c r="S88" i="5"/>
  <c r="S82" i="5"/>
  <c r="S312" i="5"/>
  <c r="Q312" i="5"/>
  <c r="S328" i="5"/>
  <c r="Q328" i="5"/>
  <c r="S311" i="5"/>
  <c r="Q311" i="5"/>
  <c r="S410" i="5"/>
  <c r="Q410" i="5"/>
  <c r="R406" i="5"/>
  <c r="R396" i="5"/>
  <c r="S281" i="5"/>
  <c r="Q281" i="5"/>
  <c r="J134" i="5"/>
  <c r="J129" i="5"/>
  <c r="S129" i="5"/>
  <c r="Q129" i="5"/>
  <c r="J61" i="5"/>
  <c r="S371" i="5"/>
  <c r="Q371" i="5"/>
  <c r="J113" i="5"/>
  <c r="J69" i="5"/>
  <c r="S69" i="5"/>
  <c r="Q69" i="5"/>
  <c r="S330" i="5"/>
  <c r="Q330" i="5"/>
  <c r="S337" i="5"/>
  <c r="Q337" i="5"/>
  <c r="S275" i="5"/>
  <c r="Q275" i="5"/>
  <c r="S11" i="5"/>
  <c r="Q11" i="5"/>
  <c r="S289" i="5"/>
  <c r="Q289" i="5"/>
  <c r="S342" i="5"/>
  <c r="Q342" i="5"/>
  <c r="S14" i="5"/>
  <c r="Q14" i="5"/>
  <c r="S378" i="5"/>
  <c r="Q378" i="5"/>
  <c r="S18" i="5"/>
  <c r="Q18" i="5"/>
  <c r="R383" i="5"/>
  <c r="R384" i="5"/>
  <c r="R410" i="5"/>
  <c r="S400" i="5"/>
  <c r="Q400" i="5"/>
  <c r="R408" i="5"/>
  <c r="S397" i="5"/>
  <c r="R395" i="5"/>
  <c r="S404" i="5"/>
  <c r="Q404" i="5"/>
  <c r="R398" i="5"/>
  <c r="S399" i="5"/>
  <c r="Q399" i="5"/>
  <c r="R409" i="5"/>
  <c r="S23" i="5"/>
  <c r="Q23" i="5"/>
  <c r="J222" i="5"/>
  <c r="S222" i="5"/>
  <c r="S43" i="5"/>
  <c r="Q43" i="5"/>
  <c r="S364" i="5"/>
  <c r="R381" i="5"/>
  <c r="S98" i="5"/>
  <c r="Q98" i="5"/>
  <c r="J79" i="5"/>
  <c r="S79" i="5"/>
  <c r="Q79" i="5"/>
  <c r="S27" i="5"/>
  <c r="Q27" i="5"/>
  <c r="R385" i="5"/>
  <c r="S367" i="5"/>
  <c r="Q367" i="5"/>
  <c r="S283" i="5"/>
  <c r="Q283" i="5"/>
  <c r="J215" i="5"/>
  <c r="S215" i="5"/>
  <c r="Q215" i="5"/>
  <c r="S280" i="5"/>
  <c r="Q280" i="5"/>
  <c r="S357" i="5"/>
  <c r="Q357" i="5"/>
  <c r="S142" i="5"/>
  <c r="Q142" i="5"/>
  <c r="S350" i="5"/>
  <c r="Q350" i="5"/>
  <c r="S134" i="5"/>
  <c r="Q134" i="5"/>
  <c r="J97" i="5"/>
  <c r="S97" i="5"/>
  <c r="Q97" i="5"/>
  <c r="S127" i="5"/>
  <c r="Q127" i="5"/>
  <c r="S413" i="5"/>
  <c r="Q413" i="5"/>
  <c r="S190" i="5"/>
  <c r="Q190" i="5"/>
  <c r="J124" i="5"/>
  <c r="S124" i="5"/>
  <c r="Q124" i="5"/>
  <c r="S109" i="5"/>
  <c r="Q109" i="5"/>
  <c r="S182" i="5"/>
  <c r="Q182" i="5"/>
  <c r="J68" i="5"/>
  <c r="S68" i="5"/>
  <c r="Q68" i="5"/>
  <c r="S61" i="5"/>
  <c r="Q61" i="5"/>
  <c r="S376" i="5"/>
  <c r="Q376" i="5"/>
  <c r="S204" i="5"/>
  <c r="Q204" i="5"/>
  <c r="J107" i="5"/>
  <c r="S107" i="5"/>
  <c r="Q107" i="5"/>
  <c r="R387" i="5"/>
  <c r="S113" i="5"/>
  <c r="Q113" i="5"/>
  <c r="S295" i="5"/>
  <c r="Q295" i="5"/>
  <c r="S102" i="5"/>
  <c r="Q102" i="5"/>
  <c r="S388" i="5"/>
  <c r="R378" i="5"/>
  <c r="S181" i="5"/>
  <c r="Q388" i="5"/>
  <c r="Q387" i="5"/>
  <c r="Q267" i="5"/>
  <c r="Q149" i="5"/>
  <c r="Q60" i="5"/>
  <c r="Q358" i="5"/>
  <c r="S42" i="5"/>
  <c r="S412" i="5"/>
  <c r="Q412" i="5"/>
  <c r="S411" i="5"/>
  <c r="Q411" i="5"/>
  <c r="S201" i="5"/>
  <c r="Q201" i="5"/>
  <c r="J198" i="5"/>
  <c r="J65" i="5"/>
  <c r="S65" i="5"/>
  <c r="Q65" i="5"/>
  <c r="S366" i="5"/>
  <c r="Q366" i="5"/>
  <c r="S321" i="5"/>
  <c r="Q321" i="5"/>
  <c r="S279" i="5"/>
  <c r="Q279" i="5"/>
  <c r="S282" i="5"/>
  <c r="Q282" i="5"/>
  <c r="J137" i="5"/>
  <c r="S137" i="5"/>
  <c r="Q137" i="5"/>
  <c r="S362" i="5"/>
  <c r="Q362" i="5"/>
  <c r="S272" i="5"/>
  <c r="Q272" i="5"/>
  <c r="S184" i="5"/>
  <c r="Q184" i="5"/>
  <c r="S99" i="5"/>
  <c r="Q99" i="5"/>
  <c r="J206" i="5"/>
  <c r="J217" i="5"/>
  <c r="S217" i="5"/>
  <c r="Q217" i="5"/>
  <c r="S271" i="5"/>
  <c r="Q271" i="5"/>
  <c r="S265" i="5"/>
  <c r="Q265" i="5"/>
  <c r="J56" i="5"/>
  <c r="S394" i="5"/>
  <c r="R394" i="5"/>
  <c r="J51" i="5"/>
  <c r="S51" i="5"/>
  <c r="Q51" i="5"/>
  <c r="J48" i="5"/>
  <c r="S48" i="5"/>
  <c r="Q48" i="5"/>
  <c r="S153" i="5"/>
  <c r="Q153" i="5"/>
  <c r="S384" i="5"/>
  <c r="Q384" i="5"/>
  <c r="S141" i="5"/>
  <c r="Q141" i="5"/>
  <c r="S219" i="5"/>
  <c r="Q219" i="5"/>
  <c r="S37" i="5"/>
  <c r="S147" i="5"/>
  <c r="S112" i="5"/>
  <c r="S126" i="5"/>
  <c r="S125" i="5"/>
  <c r="S130" i="5"/>
  <c r="S185" i="5"/>
  <c r="S145" i="5"/>
  <c r="S100" i="5"/>
  <c r="S132" i="5"/>
  <c r="S36" i="5"/>
  <c r="S298" i="5"/>
  <c r="Q298" i="5"/>
  <c r="S319" i="5"/>
  <c r="Q319" i="5"/>
  <c r="S309" i="5"/>
  <c r="Q309" i="5"/>
  <c r="S308" i="5"/>
  <c r="Q308" i="5"/>
  <c r="S408" i="5"/>
  <c r="Q408" i="5"/>
  <c r="S395" i="5"/>
  <c r="Q395" i="5"/>
  <c r="S38" i="5"/>
  <c r="Q38" i="5"/>
  <c r="J43" i="5"/>
  <c r="J87" i="5"/>
  <c r="S87" i="5"/>
  <c r="Q87" i="5"/>
  <c r="J191" i="5"/>
  <c r="S191" i="5"/>
  <c r="Q191" i="5"/>
  <c r="J142" i="5"/>
  <c r="J143" i="5"/>
  <c r="S143" i="5"/>
  <c r="Q143" i="5"/>
  <c r="S329" i="5"/>
  <c r="Q329" i="5"/>
  <c r="S407" i="5"/>
  <c r="R407" i="5"/>
  <c r="S401" i="5"/>
  <c r="Q401" i="5"/>
  <c r="S405" i="5"/>
  <c r="Q405" i="5"/>
  <c r="Q402" i="5"/>
  <c r="S402" i="5"/>
  <c r="S403" i="5"/>
  <c r="Q403" i="5"/>
  <c r="J104" i="5"/>
  <c r="S104" i="5"/>
  <c r="Q104" i="5"/>
  <c r="S203" i="5"/>
  <c r="Q203" i="5"/>
  <c r="J17" i="5"/>
  <c r="J16" i="5"/>
  <c r="S16" i="5"/>
  <c r="S59" i="5"/>
  <c r="Q59" i="5"/>
  <c r="J52" i="5"/>
  <c r="J62" i="5"/>
  <c r="S62" i="5"/>
  <c r="Q62" i="5"/>
  <c r="J201" i="5"/>
  <c r="J138" i="5"/>
  <c r="S138" i="5"/>
  <c r="Q138" i="5"/>
  <c r="S377" i="5"/>
  <c r="Q377" i="5"/>
  <c r="S284" i="5"/>
  <c r="Q284" i="5"/>
  <c r="S355" i="5"/>
  <c r="Q355" i="5"/>
  <c r="S278" i="5"/>
  <c r="Q278" i="5"/>
  <c r="S326" i="5"/>
  <c r="Q326" i="5"/>
  <c r="S135" i="5"/>
  <c r="Q135" i="5"/>
  <c r="J139" i="5"/>
  <c r="S346" i="5"/>
  <c r="Q346" i="5"/>
  <c r="S339" i="5"/>
  <c r="Q339" i="5"/>
  <c r="S314" i="5"/>
  <c r="J184" i="5"/>
  <c r="S205" i="5"/>
  <c r="J99" i="5"/>
  <c r="J93" i="5"/>
  <c r="S93" i="5"/>
  <c r="Q93" i="5"/>
  <c r="S216" i="5"/>
  <c r="J155" i="5"/>
  <c r="S287" i="5"/>
  <c r="S269" i="5"/>
  <c r="Q269" i="5"/>
  <c r="S277" i="5"/>
  <c r="J195" i="5"/>
  <c r="S268" i="5"/>
  <c r="Q268" i="5"/>
  <c r="S374" i="5"/>
  <c r="S354" i="5"/>
  <c r="Q354" i="5"/>
  <c r="S292" i="5"/>
  <c r="S392" i="5"/>
  <c r="Q392" i="5"/>
  <c r="S213" i="5"/>
  <c r="J66" i="5"/>
  <c r="S276" i="5"/>
  <c r="Q276" i="5"/>
  <c r="S70" i="5"/>
  <c r="J117" i="5"/>
  <c r="S386" i="5"/>
  <c r="Q386" i="5"/>
  <c r="J71" i="5"/>
  <c r="S71" i="5"/>
  <c r="Q71" i="5"/>
  <c r="J12" i="5"/>
  <c r="S12" i="5"/>
  <c r="J10" i="5"/>
  <c r="S10" i="5"/>
  <c r="Q10" i="5"/>
  <c r="S361" i="5"/>
  <c r="S380" i="5"/>
  <c r="J96" i="5"/>
  <c r="S96" i="5"/>
  <c r="Q96" i="5"/>
  <c r="S264" i="5"/>
  <c r="J21" i="5"/>
  <c r="S21" i="5"/>
  <c r="Q21" i="5"/>
  <c r="J22" i="5"/>
  <c r="S22" i="5"/>
  <c r="Q380" i="5"/>
  <c r="Q70" i="5"/>
  <c r="Q292" i="5"/>
  <c r="Q277" i="5"/>
  <c r="Q216" i="5"/>
  <c r="Q314" i="5"/>
  <c r="Q368" i="5"/>
  <c r="S365" i="5"/>
  <c r="J25" i="5"/>
  <c r="S25" i="5"/>
  <c r="S131" i="5"/>
  <c r="S220" i="5"/>
  <c r="S92" i="5"/>
  <c r="S30" i="5"/>
  <c r="S57" i="5"/>
  <c r="J42" i="5"/>
  <c r="S322" i="5"/>
  <c r="S20" i="5"/>
  <c r="S197" i="5"/>
  <c r="J26" i="5"/>
  <c r="S26" i="5"/>
  <c r="S176" i="5"/>
  <c r="S379" i="5"/>
  <c r="S340" i="5"/>
  <c r="S33" i="5"/>
  <c r="S389" i="5"/>
  <c r="S390" i="5"/>
  <c r="S47" i="5"/>
  <c r="S214" i="5"/>
  <c r="S31" i="5"/>
  <c r="S40" i="5"/>
  <c r="S144" i="5"/>
  <c r="S81" i="5"/>
  <c r="S83" i="5"/>
  <c r="S175" i="5"/>
  <c r="S156" i="5"/>
  <c r="S159" i="5"/>
  <c r="S194" i="5"/>
  <c r="S89" i="5"/>
  <c r="S180" i="5"/>
  <c r="S173" i="5"/>
  <c r="S179" i="5"/>
  <c r="S166" i="5"/>
  <c r="S86" i="5"/>
  <c r="S119" i="5"/>
  <c r="S172" i="5"/>
  <c r="S105" i="5"/>
  <c r="S106" i="5"/>
  <c r="S121" i="5"/>
  <c r="S162" i="5"/>
  <c r="S163" i="5"/>
  <c r="S74" i="5"/>
  <c r="S58" i="5"/>
  <c r="S122" i="5"/>
  <c r="S169" i="5"/>
  <c r="S160" i="5"/>
  <c r="S101" i="5"/>
  <c r="S44" i="5"/>
  <c r="S110" i="5"/>
  <c r="S95" i="5"/>
  <c r="S177" i="5"/>
  <c r="S45" i="5"/>
  <c r="S115" i="5"/>
  <c r="S55" i="5"/>
  <c r="S158" i="5"/>
  <c r="S171" i="5"/>
  <c r="S296" i="5"/>
  <c r="S316" i="5"/>
  <c r="S305" i="5"/>
  <c r="S299" i="5"/>
  <c r="S300" i="5"/>
  <c r="S301" i="5"/>
  <c r="S315" i="5"/>
  <c r="S302" i="5"/>
  <c r="S306" i="5"/>
  <c r="S310" i="5"/>
  <c r="S304" i="5"/>
  <c r="Q310" i="5"/>
  <c r="Q302" i="5"/>
  <c r="Q301" i="5"/>
  <c r="Q299" i="5"/>
  <c r="Q316" i="5"/>
  <c r="Q390" i="5"/>
  <c r="Q33" i="5"/>
  <c r="Q340" i="5"/>
  <c r="Q379" i="5"/>
  <c r="Q26" i="5"/>
  <c r="Q197" i="5"/>
  <c r="Q322" i="5"/>
  <c r="Q57" i="5"/>
  <c r="Q92" i="5"/>
  <c r="Q131" i="5"/>
  <c r="Q365" i="5"/>
  <c r="S117" i="5"/>
  <c r="S352" i="5"/>
  <c r="J57" i="5"/>
  <c r="J197" i="5"/>
  <c r="J33" i="5"/>
  <c r="J131" i="5"/>
  <c r="J220" i="5"/>
  <c r="J92" i="5"/>
  <c r="J30" i="5"/>
  <c r="J153" i="5"/>
  <c r="J20" i="5"/>
  <c r="J90" i="5"/>
  <c r="J176" i="5"/>
  <c r="J13" i="5"/>
  <c r="J18" i="5"/>
  <c r="J64" i="5"/>
  <c r="J72" i="5"/>
  <c r="J141" i="5"/>
  <c r="J219" i="5"/>
  <c r="J11" i="5"/>
  <c r="J94" i="5"/>
  <c r="J32" i="5"/>
  <c r="N3" i="5" l="1"/>
  <c r="N7" i="5"/>
  <c r="N6" i="5"/>
  <c r="O6" i="5"/>
  <c r="O5" i="5"/>
  <c r="N5" i="5"/>
  <c r="O3" i="5"/>
</calcChain>
</file>

<file path=xl/sharedStrings.xml><?xml version="1.0" encoding="utf-8"?>
<sst xmlns="http://schemas.openxmlformats.org/spreadsheetml/2006/main" count="4375" uniqueCount="841">
  <si>
    <t>Specifiskā atbalsta mērķa (SAM) numurs</t>
  </si>
  <si>
    <t>Pasākuma numurs</t>
  </si>
  <si>
    <t>Pasākuma nosaukums</t>
  </si>
  <si>
    <t>Kārtas numurs</t>
  </si>
  <si>
    <t>AI</t>
  </si>
  <si>
    <t>Fonds</t>
  </si>
  <si>
    <t>Projekta iesniedzējs</t>
  </si>
  <si>
    <t>Projekta nosaukums</t>
  </si>
  <si>
    <t>ERAF</t>
  </si>
  <si>
    <t>KF</t>
  </si>
  <si>
    <t>2.</t>
  </si>
  <si>
    <t>2.2.1.</t>
  </si>
  <si>
    <t>2.2.1.1.</t>
  </si>
  <si>
    <t>IKT</t>
  </si>
  <si>
    <t>VARAM</t>
  </si>
  <si>
    <t>Centrālā statistikas pārvalde</t>
  </si>
  <si>
    <t>Ārējās tirdzniecības statistikas datu apstrādes sistēma</t>
  </si>
  <si>
    <t>Valsts ieņēmumu dienests</t>
  </si>
  <si>
    <t>Nodokļu informācijas pakalpojumu modernizācija Maksājumu uzskaites un uzkrājuma princips</t>
  </si>
  <si>
    <t>Iekšlietu ministrijas informācijas centrs</t>
  </si>
  <si>
    <t>Jaunās paaudzes Iekšlietu integrētā informācijas sistēma</t>
  </si>
  <si>
    <t>Izglītības un zinātnes ministrija</t>
  </si>
  <si>
    <t>Valsts pārbaudījumu organizēšanas procesa pilnveide</t>
  </si>
  <si>
    <t>Kultūras informācijas sistēmu centrs</t>
  </si>
  <si>
    <t>Mašīntulkošana (2.kārta)</t>
  </si>
  <si>
    <t>Veselības un darbspēju ekspertīzes ārstu valsts komisija</t>
  </si>
  <si>
    <t>Invaliditātes ekspertīzes pakalpojumu kvalitātes uzlabošana</t>
  </si>
  <si>
    <t>Valsts sociālās apdrošināšanas aģentūra</t>
  </si>
  <si>
    <t>Publisko pakalpojumu daudzkanālu piegādes tehnoloģisko risinājumu izveide Valsts sociālās apdrošināšanas aģentūras pakalpojumu nodrošināšanai</t>
  </si>
  <si>
    <t>Latvijas Valsts radio un televīzijas centrs, VSIA</t>
  </si>
  <si>
    <t>LVDC tīkls, drošības platforma un LVDC "koplietošanas daļa"</t>
  </si>
  <si>
    <t>Valsts zemes dienests</t>
  </si>
  <si>
    <t>Kadastra informācijas sistēmas modernizācija un datu pakalpojumu attīstība</t>
  </si>
  <si>
    <t>Neatliekamās medicīniskās palīdzības dienests</t>
  </si>
  <si>
    <t>Vienotās neatliekamās medicīniskās palīdzības un katastrofu medicīnas vadības informācijas sistēmas attīstība (2.kārta)</t>
  </si>
  <si>
    <t>Zemkopības ministrija</t>
  </si>
  <si>
    <t>Zemkopības ministrijas un tās pakļautībā esošo iestāžu IKT attīstība. 2.kārta</t>
  </si>
  <si>
    <t>3.</t>
  </si>
  <si>
    <t>3.3.1.</t>
  </si>
  <si>
    <t>0.3.3.1.</t>
  </si>
  <si>
    <t>Publiskā infrastruktūra uzņēmējdarbībai</t>
  </si>
  <si>
    <t>Jelgavas pilsētas pašvaldība</t>
  </si>
  <si>
    <t xml:space="preserve">Tehniskās infrastruktūras sakārtošana uzņēmējdarbības attīstībai degradētā teritorijā, 2. kārta. </t>
  </si>
  <si>
    <t>Infrastruktūras izbūve industriālās teritorijas sasniedzamības un attīstības nodrošināšanai Jēkabpilī</t>
  </si>
  <si>
    <t>Jūrmalas ūdenstūrisma pakalpojuma infrastruktūras attīstība atbilstoši pilsētas ekonomiskajai specializācijai</t>
  </si>
  <si>
    <t>Pilsētas centrālās daļas ielas brauktuvju un gājēju celiņu atjaunošana un autostāvvietu kabatu izbūve</t>
  </si>
  <si>
    <t>Uzņēmējdarbības vides attīstība Liepājā, III kārta</t>
  </si>
  <si>
    <t>Aizkraukles novada pašvaldība</t>
  </si>
  <si>
    <t>Esošās rūpnieciskās teritorijas infrastruktūras sakārtošana Dārza un Rūpniecības ielu rajonā, uzlabojot to atbilstību ražošanas uzņēmumu attīstības vajadzībām</t>
  </si>
  <si>
    <t>Limbažu novada pašvaldība</t>
  </si>
  <si>
    <t>Limbažu pilsētas DR teritorijas labiekārtošana uzņēmējdarbības attīstībai</t>
  </si>
  <si>
    <t>Līvānu novada pašvaldība</t>
  </si>
  <si>
    <t>Līvānu pilsētas ielas pārbūve uzņēmējdarbības attīstības veicināšanai Līvānu industriālajā zonā Nr2.</t>
  </si>
  <si>
    <t>Madonas novada pašvaldība</t>
  </si>
  <si>
    <t>Publisko ceļu izbūve uz kokapstrādes uzņēmumiem Bērzaunē.</t>
  </si>
  <si>
    <t>Saldus novada pašvaldība</t>
  </si>
  <si>
    <t xml:space="preserve"> Saldus pilsētas centra iekšējam apvedceļam pieguļošās teritorijas revitalizācija. </t>
  </si>
  <si>
    <t>Valkas novada pašvaldība</t>
  </si>
  <si>
    <t>Ielu pārbūve uzņēmējdarbības attīstībai Valkā</t>
  </si>
  <si>
    <t>Olaines novada pašvaldība</t>
  </si>
  <si>
    <t>Infrastruktūras izveide uzņēmējdarbības attīstībai Birzniekos, Olaines novadā</t>
  </si>
  <si>
    <t>Ropažu novada pašvaldība</t>
  </si>
  <si>
    <t>Uzņēmējdarbības attīstībai nepieciešamās infrastruktūras attīstība Ropažu novada Muceniekos</t>
  </si>
  <si>
    <t>Uzņēmējdarbības attīstībai nepieciešamās infrastruktūras attīstība Ropažu novada Zaķumuižā</t>
  </si>
  <si>
    <t>4.</t>
  </si>
  <si>
    <t>4.2.1.</t>
  </si>
  <si>
    <t>4.2.1.2.</t>
  </si>
  <si>
    <t>Valsts ēku energoefektivitāte</t>
  </si>
  <si>
    <t>EM</t>
  </si>
  <si>
    <t xml:space="preserve">Agroresursu un ekonomikas institūts  </t>
  </si>
  <si>
    <t>Zinātnes iela 2, Priekuļi, Priekuļu novads, 42720070190001</t>
  </si>
  <si>
    <t>APP Latvijas Valsts koksnes ķīmijas institūts</t>
  </si>
  <si>
    <t>Dzērbenes iela 27, Rīga, 01001150310001,  01001150309011</t>
  </si>
  <si>
    <t>Dabas aizsardzības pārvalde</t>
  </si>
  <si>
    <t>Aiviekstes iela 3, Ļaudonas pag. Madonas nov., 70700070405001</t>
  </si>
  <si>
    <t>Latvijas Jūras akadēmija</t>
  </si>
  <si>
    <t>Lielupes iela 1 k-8, Rīga, 01001032054001</t>
  </si>
  <si>
    <t>Flotes iela 12, k-4, Rīga, 01001030155003</t>
  </si>
  <si>
    <t>Latvijas Lauksaimniecības universitāte</t>
  </si>
  <si>
    <t>Pētera iela 1, Jelgava, 09000010487001</t>
  </si>
  <si>
    <t>Valsts aizsardzības militāro objektu un iepirkumu centrs</t>
  </si>
  <si>
    <t>NBS Kājnieku skola, Alūksne, Lāčplēša iela 1,  36010375818033</t>
  </si>
  <si>
    <t>Latvijas Sporta pedagoģijas akadēmija  ēka "A"</t>
  </si>
  <si>
    <t>Brīvības gatve 333, Rīga, LV-1006, 01000910205001</t>
  </si>
  <si>
    <t>Latvijas Universitāte</t>
  </si>
  <si>
    <t>Buļļu iela 5, Rīga, 01000660190001</t>
  </si>
  <si>
    <t>Latvijas Universitātes P.Stradiņa medicīnas koledža</t>
  </si>
  <si>
    <t>Jūrmala, Vidus prospekts 36, 13000073501004</t>
  </si>
  <si>
    <t>Jūrmala, Vidus prospekts 38, 13000073502006</t>
  </si>
  <si>
    <t>Liepājas Jūrniecības koledža</t>
  </si>
  <si>
    <t>Uliha iela 5, Liepāja, 17000310092001</t>
  </si>
  <si>
    <t>Nodrošinājuma valsts aģentūra</t>
  </si>
  <si>
    <t>Ainažu iela 1, Saulkrasti, Saulkrastu nov., 80130020489001</t>
  </si>
  <si>
    <t>Talsu iela 2, Preiļi, Preiļu novads, 76010040302001</t>
  </si>
  <si>
    <t>Liepu iela 2, Līvāni, Līvānu  novads, 76110040323003</t>
  </si>
  <si>
    <t>Kr.Valdemāra iela 20, Rēzekne, 21000050714001</t>
  </si>
  <si>
    <t>Liepājas iela 2b, Ludza, Ludzas novads, 68010040472001</t>
  </si>
  <si>
    <t>Ķengaraga iela 3, Rīga, 01000720176001</t>
  </si>
  <si>
    <t>Zaļā iela 12, Bauska, Bauskas nov., 40010020203043, 40010020185001</t>
  </si>
  <si>
    <t>Gaitnieku iela 2A, Gulbene, Gulbenes nov., 50010010101001</t>
  </si>
  <si>
    <t>Pils iela 17A, Alūksne, Alūksnes nov., 36010062002003</t>
  </si>
  <si>
    <t>Veicināt energoefektivitātes paaugstināšanu valsts ēkās</t>
  </si>
  <si>
    <t>PIKC "Nacionālā mākslu vidusskola"</t>
  </si>
  <si>
    <t>Slokas iela 52B un 52A, Rīga, 01000630124001; 01000630124002</t>
  </si>
  <si>
    <t>Rēzeknes Tehnoloģiju akadēmija (Līdz 01.01.2016. Rēzeknes Augstskola)</t>
  </si>
  <si>
    <t>Rīgas Tehniskā universitāte</t>
  </si>
  <si>
    <t>Ķīpsalas 6A, Rīga, 01000622003007</t>
  </si>
  <si>
    <t>Smiltenes tehnikums</t>
  </si>
  <si>
    <t>K.Valdemāra iela 10/12, Rīga, 01000200131004</t>
  </si>
  <si>
    <t>Valsts nekustamie īpašumi, VAS</t>
  </si>
  <si>
    <t>Latvijas Nacionālais arhīvs, Daugavpils, Komandanta 9, 05000111705001</t>
  </si>
  <si>
    <t>Viļānu iela 8, Rēzekne, 21005110212001</t>
  </si>
  <si>
    <t>Valsts sociālās aprūpes centrs "Vidzeme" filiāle "Rūja"</t>
  </si>
  <si>
    <t>Pansionāts "Rūja", Jeru pagasts, Rūjienas novads, 96580020089001</t>
  </si>
  <si>
    <t>VAS "Latvijas dzelzceļš"</t>
  </si>
  <si>
    <t>Gogoļa iela 3,Rīga, 01000040144002</t>
  </si>
  <si>
    <t xml:space="preserve">Itas Kozakēvičas Latvijas Nacionālo Kultūras Biedrību Asociācija </t>
  </si>
  <si>
    <t>Slokas iela 37, Rīga LV-1048;                                     kadastra apzīmējums 0100 060 0362 001</t>
  </si>
  <si>
    <t xml:space="preserve">Biedrība „Latvijas Teātra darbinieku savienība” </t>
  </si>
  <si>
    <t>SIA "Tenisa centrs "Lielupe""</t>
  </si>
  <si>
    <t>O.Kalpaka prospekts 16, Jūrmala, 13000045718014</t>
  </si>
  <si>
    <t>SIA “Sporta centrs “Mežaparks””</t>
  </si>
  <si>
    <t>R.Feldmaņa iela 11, Rīga, 01000840175002</t>
  </si>
  <si>
    <t>VSIA "Bobsleja un kamaniņu trase "Sigulda"</t>
  </si>
  <si>
    <t>Šveices iela 13, Sigulda, 80150024214009, 80150024214013</t>
  </si>
  <si>
    <t>Rīgas Valsts tehnikums PIKC</t>
  </si>
  <si>
    <t>Kr.Valdemāra iela 1c, Rīga, kadastra apzīmējums 01000100084001</t>
  </si>
  <si>
    <t xml:space="preserve">Latvijas Nedzirdīgo savienība </t>
  </si>
  <si>
    <t>VSIA Šampētera nams</t>
  </si>
  <si>
    <t xml:space="preserve">Skolas iela 28, Rīga k-1,   kadastra Nr.  01000200042001, 01000200042002                  </t>
  </si>
  <si>
    <t>Lāčplēša iela 70a, Rīga,   kadastra Nr.  01000300156001</t>
  </si>
  <si>
    <t>Kr. Valdemāra iela 38, Rīga,   kadastra Nr.  01000200153001</t>
  </si>
  <si>
    <t>Latvijas Neredzīgo biedrība</t>
  </si>
  <si>
    <t xml:space="preserve">Ventspils, Baldones iela 16,   kadastra Nr. 27000131405001
</t>
  </si>
  <si>
    <t>Bukmuižas iela 20, Rēzekne,   kadastra Nr.   21000170142001</t>
  </si>
  <si>
    <t>Liepāja, Ganību iela 197/205,   kadastra Nr.17000440114001</t>
  </si>
  <si>
    <t>Cēsis, Kr. Valdemāra iela 11,   kadastra Nr. 42010052407002</t>
  </si>
  <si>
    <t xml:space="preserve">Valsts sabiedrība ar ierobežotu atbildību “Nacionālais rehabilitācijas centrs “Vaivari”” </t>
  </si>
  <si>
    <t>Vēsmas iela 13, Jūrmala, 
Kadastra apzīmējums 13000217618001</t>
  </si>
  <si>
    <t xml:space="preserve">Valsts sabiedrība ar ierobežotu atbildību “Paula Stradiņa klīniskā universitātes slimnīca” </t>
  </si>
  <si>
    <t>Pilsoņu iela 13 k.25, Rīga, 
kadastra apzīmējums 1000560115025</t>
  </si>
  <si>
    <t xml:space="preserve">Valsts sabiedrība ar ierobežotu atbildību “Traumatoloģijas un ortopēdijas slimnīca” </t>
  </si>
  <si>
    <t>Duntes iela 22, k-3, Rīga,
kadastra apzīmējums 01000170150012</t>
  </si>
  <si>
    <t>Sabiedrība ar ierobežotu atbildību “Rīgas Austrumu klīniskā universitātes slimnīca”</t>
  </si>
  <si>
    <t>ēku komplekss Lielvārdes ielā 68, Rīgā:
Korpuss Nr. 1 - kadastra apzīmējums 010000920409001;
Korpuss Nr. 2 - kadastra apzīmējums 010000920409009;
Korpuss Nr. 4 - kadastra apzīmējums 01000920409002;
Korpuss Nr. 5 - kadastra apzīmējums 01000920409004;
Korpuss Nr. 6 -  kadastra apzīmējums 01000920409003</t>
  </si>
  <si>
    <t>Valsts sabiedrība ar ierobežotu atbildību “Strenču psihoneiroloģiskā slimnīca”</t>
  </si>
  <si>
    <t>Valkas iela 11,Strenči, Strenču novads,
kadastra apzīmējums 94170013109003</t>
  </si>
  <si>
    <t>Valsts sabiedrība ar ierobežotu atbildību “Daugavpils psihoneiroloģiskā slimnīca”</t>
  </si>
  <si>
    <t>Lielā Darzā iela 60/62, Daugavpils, 
kadastra apzīmējums 05000060608014</t>
  </si>
  <si>
    <t>Valsts sabiedrība ar ierobežotu atbildību “Aknīstes psihoneiroloģiskā slimnīca”</t>
  </si>
  <si>
    <t>Alejas, Kraujas, Gārsenes pag., Aknīstes nov.,
kadastra apzīmējums 566200010057028</t>
  </si>
  <si>
    <t>Valsts sabiedrība ar ierobežotu atbildību “Rīgas psihiatrijas un narkoloģijas centrs”</t>
  </si>
  <si>
    <t>Tvaika iela 2, Rīga,
kadastra apzīmējums - 1000160053056</t>
  </si>
  <si>
    <t>Sabiedrība ar ierobežotu atbildību “Bulduru dārzkopības vidusskola”</t>
  </si>
  <si>
    <t>4.2.2.</t>
  </si>
  <si>
    <t>0.4.2.2.</t>
  </si>
  <si>
    <t>Pašvaldību ēku energoefektivitāte</t>
  </si>
  <si>
    <t>Daugavpils pilsētas dome</t>
  </si>
  <si>
    <t>Energoefektivitātes paaugstināšana Daugavpils pilsētas pirmsskolas izglītības iestādē Nr.12 - Muzeja ielā 10, Daugavpilī</t>
  </si>
  <si>
    <t>Energoefektivitātes paaugstināšana Daugavpils pilsētas pirmsskolas izglītības iestādē Nr.29 - Vienības ielā 38B, Daugavpilī</t>
  </si>
  <si>
    <t>Pašvaldības ēkas Turaidas ielā 36, Daugavpilī, energoefektivitātes paaugstināšanas pasākumi</t>
  </si>
  <si>
    <t>Energoefektivitātes paaugstināšana Daugavpils pilsētas pirmsskolas izglītības iestādē Nr.28 - Liepājas ielā 37, Daugavpilī</t>
  </si>
  <si>
    <t>Energoefektivitātes paaugstināšana Daugavpils pilsētas izglītības iestādes ēkā Marijas ielā 1E, Daugavpilī  (būvprojekta aktualizācija top, dati ir provizoriski)</t>
  </si>
  <si>
    <t>Jēkabpils pilsētas pašvaldība</t>
  </si>
  <si>
    <t>Tautas nama vēsturiskās ēkas atjaunošana un energoefektivitātes paaugstināšana</t>
  </si>
  <si>
    <t>PII “Bērziņš” ēkas atjaunošana un energoefektivitātes paaugstināšana</t>
  </si>
  <si>
    <t>Pašvaldības ēkas Jaunā iela 39I atjaunošana un energoefiktivitātes paaugstināšana</t>
  </si>
  <si>
    <t>Jūrmalas pilsētas pašvaldība</t>
  </si>
  <si>
    <t>Jūrmalas Sporta skolas ēkas baseina pārbūve, energoefektivitātes paaugstināšana</t>
  </si>
  <si>
    <t>Jūrmalas pilsētas Ķemeru pamatskolas ēkas pārbūve un energoefektivitātes paaugstināšana</t>
  </si>
  <si>
    <t>Jūrmalas pilsētas Kauguru vidusskolas energoefektivitātes paaugstināšana</t>
  </si>
  <si>
    <t>Liepājas pilsētas pašvaldība</t>
  </si>
  <si>
    <t>Energoefektivitātes paaugstināšana Liepājas pilsētas pašvaldības ēkā Peldu ielā 5, Liepājā</t>
  </si>
  <si>
    <t>Valmieras pilsētas pašvaldība</t>
  </si>
  <si>
    <t>Ēkas Ausekļa ielā 25B, Valmierā energoefektivitātes paaugstināšana</t>
  </si>
  <si>
    <t>Dažādu sociālo grupu kopdzīvojamās ēkas Ūdens ielā 2C, Valmierā energoefektivitātes paaugstināšana un pārbūve</t>
  </si>
  <si>
    <t>Valmieras pilsētas 2.pirmsskolas izglītības iestādes “Ezītis” struktūrvienības “Ābelīte” ēkas Palejas ielā 5, Valmierā energoefektivitātes paaugstināšana</t>
  </si>
  <si>
    <t>5.</t>
  </si>
  <si>
    <t>5.1.2.</t>
  </si>
  <si>
    <t>0.5.1.2.</t>
  </si>
  <si>
    <t>Samazināt plūdu riskus lauku teritorijās</t>
  </si>
  <si>
    <t>-</t>
  </si>
  <si>
    <t>ZM</t>
  </si>
  <si>
    <t>Zemkopības ministrijas nekustamie īpašumi</t>
  </si>
  <si>
    <t xml:space="preserve">Valsts nozīmes ūdensnotekas Īdeņas kanāls, ŪSIK kods 42344:01, pik. 00/00-148/10 atjaunošana Ošupes, Barkavas pagastā, Madonas novadā; Valsts nozīmes ūdensnotekas Vecmalta, ŪSIK kods 423444:01, pik. 00/00-37/00 atjaunošana Nagļu pagastā, Rēzeknes novadā </t>
  </si>
  <si>
    <t>Valsts nozīmes ūdensnotekas Rēzeknīte, ŪSIK kods 4234442:01, pik. 00/00-02/70 atjaunošana un zemtekas pārbūve Nagļu pagastā, Rēzeknes novadā</t>
  </si>
  <si>
    <t>Valsts nozīmes ūdensnotekas Gaujas - Daugavas kanāls, ŪSIK kods 4123427:01, pik. 00/00-31/42 pārbuve Ādažu pagastā, Ādažu novadā</t>
  </si>
  <si>
    <t xml:space="preserve">Valsts nozīmes ūdensnotekas Jogla, ŪSIK kods 5416:01, pik. 32/55-148/00; 204/10-310/55 atjaunošana Staiceles, Alojas un Brīvzemnieku pagastā, Alojas novadā </t>
  </si>
  <si>
    <t>Malmutas ūdensnoteka PIK 00/00 - 234/06, Dekšāres pagastā Viļānu novadā, Varakļānu pagastā Varakļānu novadā, Sīļukalna pagastā Riebiņu novadā</t>
  </si>
  <si>
    <t>Valsts nozīmes ūdensnotekas Iecava, ŪSIK kods 384:01, pik. 13/70-197/90 atjaunošana Jelgavas pilsētā un Jelgavas, Ozolnieku novadā</t>
  </si>
  <si>
    <t>Valsts nozīmes ūdensnotekas Iecava, ŪSIK kods 384:01, pik. 197/90-396/50 atjaunošana Jelgavas, Ozolnieku novadā</t>
  </si>
  <si>
    <t>Silzemnieku poldera Sūkņu stacijas  pārbūve Burtnieku pagastā, Valmieras novadā,</t>
  </si>
  <si>
    <t xml:space="preserve">Dziļaunes poldera sūkņu stacija pārbūve Balvu novads </t>
  </si>
  <si>
    <t xml:space="preserve">Kapūnes poldera aizsargdambja atjaunošana Balvu novads </t>
  </si>
  <si>
    <t xml:space="preserve">Valsts nozīmes ūdensnotekas Platone ŪSIK kods 3852:01atjaunošana Jelgavas novadā </t>
  </si>
  <si>
    <t>Valgundes 1. Vasaras poldera sūkņu stacijas pārbūve Jelgavas novadā</t>
  </si>
  <si>
    <t>Ratnieku - Bitesleju poldera sūkņu stacijas pārbūve Babītes pagastā</t>
  </si>
  <si>
    <t>Valsts nozīmes ūdensnotekas Tosele ŪSIK kods 34282:01 atjaunošana Nīcas novadā</t>
  </si>
  <si>
    <t xml:space="preserve">Valsts nozīmes ūdensnotekas Iča ŪSIK kods 426:01 atjaunošana Balvu novadā </t>
  </si>
  <si>
    <t>5.3.1.</t>
  </si>
  <si>
    <t>0.5.3.1.</t>
  </si>
  <si>
    <t>Ūdenssaimniecība</t>
  </si>
  <si>
    <t>Daugavpils ūdens, SIA</t>
  </si>
  <si>
    <t>Ūdensapgādes un kanalizācijas sistēmas attīstība Judovkas rajonā, Daugavpilī</t>
  </si>
  <si>
    <t>Rīga, SIA “Rīgas ūdens”</t>
  </si>
  <si>
    <t>Ūdensvada un kanalizācijas tīkla paplašināšana Imantā, Berģos (Rīgas pilsētas administratīvajā teritorijā) un Beberbeķos</t>
  </si>
  <si>
    <t>5.5.1.</t>
  </si>
  <si>
    <t>0.5.5.1.</t>
  </si>
  <si>
    <t>Ieguldījumi kultūras un dabas mantojumā</t>
  </si>
  <si>
    <t>KM</t>
  </si>
  <si>
    <t>Kultūras mantojuma objekta publiskās ārtelpas attīstības un pieejamības veicināšana tūrisma pakalpojumu daudzveidošanai Daugavpils pilsētā</t>
  </si>
  <si>
    <t>Dzīvesziņas un arodu sētas izveide Vecpilsētas ielā 2, Jelgavā</t>
  </si>
  <si>
    <t>Ventspils pilsētas pašvaldība</t>
  </si>
  <si>
    <t>Rīgas pilsētas pašvaldība</t>
  </si>
  <si>
    <t>Rīgas Centrāltirgus revitalizācija - pazemes pagrabu pārbūve uzņēmējdarbības veicināšanai</t>
  </si>
  <si>
    <t>5.6.1.</t>
  </si>
  <si>
    <t>0.5.6.1.</t>
  </si>
  <si>
    <t>Rīgas revitalizācija</t>
  </si>
  <si>
    <t>Koncertzāle</t>
  </si>
  <si>
    <t>5.6.2.</t>
  </si>
  <si>
    <t>0.5.6.2.</t>
  </si>
  <si>
    <t>Degradēto teritoriju atjaunošana</t>
  </si>
  <si>
    <t xml:space="preserve">Tehniskās infrastruktūras sakārtošana uzņēmējdarbības attīstībai degradētā teritorijā </t>
  </si>
  <si>
    <t>Degradētās teritorijas revitalizācija uzņēmējdarbības attīstībai Jēkabpilī</t>
  </si>
  <si>
    <t>Ķemeru parka pārbūve un restaurācija</t>
  </si>
  <si>
    <t xml:space="preserve">Ceļu infrastruktūras atjaunošana un autostāvvietas izbūve Ķemeros </t>
  </si>
  <si>
    <t>Daudzfunkcionāla, interaktīva dabas tūrisma objekta izveide Ķemeros</t>
  </si>
  <si>
    <t>Radošo industriju attīstība, veicinot kultūrā un radošumā balstītu uzņēmējdarbību Dārza ielā, Liepājā</t>
  </si>
  <si>
    <t>Rēzeknes pilsētas pašvaldība</t>
  </si>
  <si>
    <t>Atbalsts komerdarbības attīstībai, izveidojot Kovšu ezera parka darbībai nepieciešamo publisko infrastruktūru. Apļveida krustojuma izbūve brīvības un Viļānu ielas krustojumā, Brīvības un Ezera ielu posmu  atjaunošana; Kovšu ezera parka būvniecība.</t>
  </si>
  <si>
    <t>Publiskās infrastruktūras izveide viesnīcas uzņēmējdarbības attīstībai. Viesnīcas būvniecība.</t>
  </si>
  <si>
    <t>Uzņēmējdarbības attīstību veicinošas satiksmes un inženierkomunikāciju infrastruktūras izbūve un pārbūve pilsētas D un DA industriālās teritorijas attīstībai</t>
  </si>
  <si>
    <t>Teritorijas pilsētas DA revitalizācija - Valmieras industriālā parka izveide</t>
  </si>
  <si>
    <t>Inovāciju centra un publiskās infrastruktūras izbūve Rūpniecības ielā 2, Ventspilī</t>
  </si>
  <si>
    <t>Degradētās teritorijas atjaunošana Ganību ielas industriālajā zonā Ventspilī</t>
  </si>
  <si>
    <t>Infrastruktūras izveide komercdarbības attīstībai Pils ielā 45, Ventspilī</t>
  </si>
  <si>
    <t>Alūksnes novada pašvaldība</t>
  </si>
  <si>
    <t>Alūksnes pilsētas rūpnieciskās apbūves teritorijas attīstība 2. kārta</t>
  </si>
  <si>
    <t>Investīciju piesaiste un līdzdalība veselības veicināšanas pakalpojumu centra izveidei Alūksnes pilsētā</t>
  </si>
  <si>
    <t>Bauskas novada pašvaldība</t>
  </si>
  <si>
    <t>Bauskas vecpilsētas daļas revitalizācija  tūrisma un uzņēmējdarbības attīstībai</t>
  </si>
  <si>
    <t>Teritorijas revitalizācija Bauskas pilsētas Ziemeļu aglomerācijā</t>
  </si>
  <si>
    <t>Cēsu novada pašvaldība</t>
  </si>
  <si>
    <t xml:space="preserve">Degradeto teritoriju revitalizācija Cēsu novadā 2. kārta </t>
  </si>
  <si>
    <t>Krāslavas novada pašvaldība</t>
  </si>
  <si>
    <t>Ceļu un citas nepieciešamās infrastruktūras nodrošināšana darbavietu radīšanai un privāto investīciju piesaistei Krāslavas novadā I (20.2.)</t>
  </si>
  <si>
    <t>Pašvaldības īpašumā esošo degradēto teritoriju sakārtošana darbavietu radīšanai un privāto investīciju piesaistei I (20.3.)</t>
  </si>
  <si>
    <t>Ražošanas zonas izveide Indras un Latgales ielās Krāslavā, II kārta (20.4.)</t>
  </si>
  <si>
    <t>Loģistikas parka attīstība I kārta (20.5.)</t>
  </si>
  <si>
    <t>Pašvaldības īpašumā esošo degradēto teritoriju rekonstrukcija darbavietu radīšanai un privāto investīciju piesaistei Krāslavas novadā II (20.6.)</t>
  </si>
  <si>
    <t>Ceļu un citas nepieciešamās infrastruktūras nodrošināšana darbavietu radīšanai un privāto investīciju piesaistei Krāslavas novadā II (20.7.)</t>
  </si>
  <si>
    <t>Degradētās teritorijas revitalizācija Limbažu pilsētas ZA daļā, izbūvējot ražošanas telpas</t>
  </si>
  <si>
    <t>Degradētās teritorijas revitalizācija Limbažu pilsētas ZR daļā, izbūvējot ražošanas telpas</t>
  </si>
  <si>
    <t>Limbažu pilsētas A daļas degradēto teritoriju revitalizēšana, uzlabojot pieejamību</t>
  </si>
  <si>
    <t>Degradētās teritorijas revitalizācija Limbažu pilsētas A daļā, izbūvējot ražošanas telpas</t>
  </si>
  <si>
    <t>Uzņēmējdarbības attīstība Lādezerā</t>
  </si>
  <si>
    <t>Līvānu novada pašvaldības uzņēmuma SIA “Līvānu siltums” teritorijas pielāgošana jaunu uzņēmumu izvietošanai un uzņēmējdarbības attīstības veicināšanai Līvānu industriālajā zonā.</t>
  </si>
  <si>
    <t>Ludzas novada pašvaldība</t>
  </si>
  <si>
    <t>Degradētās teritorijas revitalizācija un ražošanas zonas izveide Ludzas pilsētā</t>
  </si>
  <si>
    <t>Krāslavas un Dagdas novadu ceļu tīkla rekonstrukcija uzņēmējdarbības veicināšanai degradētajās teritorijās (19.2.)</t>
  </si>
  <si>
    <t>Konkurētspējīgas uzņēmējdarbības vides nodrošināšana Austrumlatgales pierobežas teritorijā</t>
  </si>
  <si>
    <t>Mājražotāju tīklu izveide Austrumlatgales pierobežas teriotrijā</t>
  </si>
  <si>
    <t>6.</t>
  </si>
  <si>
    <t>6.1.3.</t>
  </si>
  <si>
    <t>6.1.3.1.</t>
  </si>
  <si>
    <t>Rīgas tiltu un pārvadu pārbūve</t>
  </si>
  <si>
    <t>SM</t>
  </si>
  <si>
    <t>Austrumu maģistrāles pieslēguma ostai izveide, 1. kārta - Pārvada pār dzelzceļa līniju Rīga-Skulte ar pievadceļiem izbūve</t>
  </si>
  <si>
    <t>6.1.3.2.</t>
  </si>
  <si>
    <t>Torņakalna multimodālais mezgls</t>
  </si>
  <si>
    <t>Multimodāla transporta mezgla izbūve Torņakalna apkaimē</t>
  </si>
  <si>
    <t>6.1.4.</t>
  </si>
  <si>
    <t>6.1.4.1.</t>
  </si>
  <si>
    <t>Rīgas pilsētas integrēšana TEN-T tīklā</t>
  </si>
  <si>
    <t>Zemgales virziena maģistrālais transporta mezgls 1.kārta (Jāņa Čakstes gatves izbūve no Valdeķu ielas līdz Ziepniekkalna ielai)</t>
  </si>
  <si>
    <t>6.3.1.</t>
  </si>
  <si>
    <t>0.6.3.1.</t>
  </si>
  <si>
    <t>Reģionālo autoceļu pārbūve</t>
  </si>
  <si>
    <t>Satiksmes ministrija</t>
  </si>
  <si>
    <t>Valsts reģionālā autoceļaP121 Tukums - Kuldīga Tukums - Sāti km 4,66-17,63</t>
  </si>
  <si>
    <t>Vispārējās izglītības infrastruktūra</t>
  </si>
  <si>
    <t>Uzņēmējdarbības attīstībai nepieciešamās būvju infrastruktūras izveidošana degradētajā teritorijā Prohorova ielā 13, Jelgavā</t>
  </si>
  <si>
    <t>8.</t>
  </si>
  <si>
    <t>8.1.2.</t>
  </si>
  <si>
    <t>0.8.1.2.</t>
  </si>
  <si>
    <t>IZM</t>
  </si>
  <si>
    <t>Jēkabpils vispārējās izglītības iestāžu mācību vides un infrastruktūras uzlabošana</t>
  </si>
  <si>
    <t>Liepājas izglītības iestāžu mācību vides uzlabošana</t>
  </si>
  <si>
    <t>Rīgas Angļu ģimnāzijas mācību vides infrastruktūras pilnveide, inovatīvu IKT risinājumu ieviešana mācību procesā, mācību vides ergonomiska iekārtojuma nodrošināšana un sporta laukumu iekārtošana</t>
  </si>
  <si>
    <t>Rīgas Zolitūdes ģimnāzijas mācību vides infrastruktūras pilnveide, inovatīvu IKT risinājumu ieviešana mācību procesā, mācību vides ergonomiska iekārtojuma nodrošināšana un dabaszinātņu kabinetu iekārtošana</t>
  </si>
  <si>
    <t>Valmieras Pārgaujas ģimnāzijas un Valmieras Viestura vidusskolas mācību vides uzlabošana un Dienesta viesnīcas Ausekļa ielā pārbūve</t>
  </si>
  <si>
    <t>Alūksnes novada vispārējās izglītības iestāžu mācību vides uzlabošana</t>
  </si>
  <si>
    <t>3</t>
  </si>
  <si>
    <t>9.</t>
  </si>
  <si>
    <t>9.3.1.</t>
  </si>
  <si>
    <t>9.3.1.1.</t>
  </si>
  <si>
    <t>Infrastruktūra deinstitucionalizācijai</t>
  </si>
  <si>
    <t>LM</t>
  </si>
  <si>
    <t>Bernu un jauniešu mājas, un dienas centra izveide Valmierā</t>
  </si>
  <si>
    <t>Aglonas novada pašvaldība</t>
  </si>
  <si>
    <t>Ādažu novada pašvaldība</t>
  </si>
  <si>
    <t>Balvu novads</t>
  </si>
  <si>
    <t>Jaunpils novads</t>
  </si>
  <si>
    <t>Kandavas novads</t>
  </si>
  <si>
    <t>Kārsavas novads</t>
  </si>
  <si>
    <t>Kocēnu novads</t>
  </si>
  <si>
    <t>Kokneses novads</t>
  </si>
  <si>
    <t>Krimuldas novads</t>
  </si>
  <si>
    <t>Kuldīgas novads</t>
  </si>
  <si>
    <t>Ķekavas novads</t>
  </si>
  <si>
    <t>Lielvārdes novads</t>
  </si>
  <si>
    <t>Ogres novads</t>
  </si>
  <si>
    <t>Salaspils novads</t>
  </si>
  <si>
    <t>Saulkrastu novads</t>
  </si>
  <si>
    <t>Siguldas novads</t>
  </si>
  <si>
    <t>Skrundas novads</t>
  </si>
  <si>
    <t>Smiltenes novads</t>
  </si>
  <si>
    <t>Stopiņu novads</t>
  </si>
  <si>
    <t>Talsu novads</t>
  </si>
  <si>
    <t>Tukuma novads</t>
  </si>
  <si>
    <t>Vecumnieku novads</t>
  </si>
  <si>
    <t>Prioritārais virziens</t>
  </si>
  <si>
    <t>N.p.k.</t>
  </si>
  <si>
    <t>ES fondu finansējums</t>
  </si>
  <si>
    <t>Fianansējuma saņēmēja aktualizētais iesniegšanas datums</t>
  </si>
  <si>
    <t>Izpilde - faktiskais iesniegšanas datums</t>
  </si>
  <si>
    <t>nav iesniegts</t>
  </si>
  <si>
    <t>6a</t>
  </si>
  <si>
    <t>6c</t>
  </si>
  <si>
    <t>1</t>
  </si>
  <si>
    <t>2</t>
  </si>
  <si>
    <t>4</t>
  </si>
  <si>
    <t>5</t>
  </si>
  <si>
    <t>6</t>
  </si>
  <si>
    <t>7</t>
  </si>
  <si>
    <t>8</t>
  </si>
  <si>
    <t>9</t>
  </si>
  <si>
    <t>Column1</t>
  </si>
  <si>
    <t>Column2</t>
  </si>
  <si>
    <t>Column3</t>
  </si>
  <si>
    <t>Column4</t>
  </si>
  <si>
    <t>Column5</t>
  </si>
  <si>
    <t>Column6</t>
  </si>
  <si>
    <t>Column7</t>
  </si>
  <si>
    <t>Euro</t>
  </si>
  <si>
    <t>Skaits</t>
  </si>
  <si>
    <t>1.</t>
  </si>
  <si>
    <t>1.1.1.</t>
  </si>
  <si>
    <t>1.1.1.5.</t>
  </si>
  <si>
    <t>Starptautiskā sadarbība P&amp;I</t>
  </si>
  <si>
    <t>Elektronikas un datorzinātņu institūts</t>
  </si>
  <si>
    <t>Atbalsts LVMI „Silava” starptautiskās sadarbības projektiem pētniecībā un inovācijās</t>
  </si>
  <si>
    <t>Latvijas Organiskās sintēzes institūts</t>
  </si>
  <si>
    <t>Rēzeknes Tehnoloģiju akadēmija</t>
  </si>
  <si>
    <t>Rīgas Stradiņa universitāte</t>
  </si>
  <si>
    <t>Jāzepa Vītola Latvijas Mūzikas akadēmija</t>
  </si>
  <si>
    <t>Pārtikas drošības, dzīvnieku veselības un vides zinātniskais institūts "BIOR"</t>
  </si>
  <si>
    <t>Vidzemes Augstskola</t>
  </si>
  <si>
    <t>APP Latvijas Biomedicīnas pētījumu un studiju centrs</t>
  </si>
  <si>
    <t>Ventspils Augstskola</t>
  </si>
  <si>
    <t>Latvijas Valsts mežzinātnes institūts "Silava"</t>
  </si>
  <si>
    <t>Daugavpils Universitāte</t>
  </si>
  <si>
    <t>Latvijas Mākslas akadēmija</t>
  </si>
  <si>
    <t>Latvijas Kultūras akadēmija</t>
  </si>
  <si>
    <t>Liepājas Universitāte</t>
  </si>
  <si>
    <t>Jāzepa  Vītola Latvijas Mūzikas akadēmijas starptautiskās sadarbības projektu attīstība pētniecībā un inovācijās</t>
  </si>
  <si>
    <t>Latvijas Valsts koksnes ķīmijas institūta kapacitātes stiprināšana dalībai starptautiskās sadarbības projektos</t>
  </si>
  <si>
    <t>Pārtikas drošības, dzīvnieku veselības un vides zinātniskā institūta "BIOR" dalība Eiropas Pētniecības telpā</t>
  </si>
  <si>
    <t>LLU un tās pārraudzībā esošo zinātnisko institūciju starptautiskās sadarbības projektu pētniecībā un inovācijās veicināšana</t>
  </si>
  <si>
    <t>Atbalsts Vidzemes Augstskolas efektīvai iesaistei starptautiskajā zinātnes apritē (ViA-Int)</t>
  </si>
  <si>
    <t>Atbalsts Latvijas Biomedicīnas pētījumu un studiju centra integrācijai Eiropas Pētniecības telpā un infrastruktūras objektos</t>
  </si>
  <si>
    <t>Atbalsts Latvijas Organiskās sintēzes institūta starptautiskās sadarbības projektiem pētniecībā un inovācijās</t>
  </si>
  <si>
    <t>Atbalsts RTU starptautiskās sadarbības projektiem pētniecībā un inovācijās</t>
  </si>
  <si>
    <t>Atbalsts Ventspils Augstskolas starptautiskās sadarbības projektu sagatavošanai pētniecībā un inovācijās (ATVASE)</t>
  </si>
  <si>
    <t>Rīgas Stradiņa universitātes zinātniskās kapacitātes paaugstināšana Eiropas pētniecības telpā</t>
  </si>
  <si>
    <t>Atbalsts starptautiskās sadarbības projektiem pētniecībā un inovācijās Rēzeknes Tehnoloģiju akadēmijā</t>
  </si>
  <si>
    <t>Atbalsts Daugavpils Universitātes zinātnisko inovāciju ieviešanai un starptautiskās pētnieciskās kapacitātes veicināšanai</t>
  </si>
  <si>
    <t>Latvijas Mākslas akadēmijas Mākslas vēstures institūta pētnieciskās un inovatīvās kapacitātes stiprināšana</t>
  </si>
  <si>
    <t>Atbalsts EDI starptautiskās sadarbības projektiem pētniecībā un inovācijās</t>
  </si>
  <si>
    <t>Latvijas Universitāte un institūti Eiropas pētniecības telpā- ekselence, aktivitāte, mobilitāte, kapacitāte</t>
  </si>
  <si>
    <t>Latvijas Kultūras akadēmijas zinātniskās darbības attīstība</t>
  </si>
  <si>
    <t>Pētniecības, inovāciju un starptautiskās sadarbības zinātnē veicināšana Liepājas  universitātē</t>
  </si>
  <si>
    <t>Valsts sociālās aprūpes centrs „Zemgale”</t>
  </si>
  <si>
    <t>Energoefektivitātes paaugstināšanas pasākumi valsts ēkā VSAC “Zemgale” filiālē “Ķīši”</t>
  </si>
  <si>
    <t>Uzlabot vispārējās izglītības iestāžu mācību vidi Aizkraukles novadā</t>
  </si>
  <si>
    <t>Latvijas Investīciju aģentūra</t>
  </si>
  <si>
    <t>Column22</t>
  </si>
  <si>
    <t>RACA</t>
  </si>
  <si>
    <t>3.4.2.3</t>
  </si>
  <si>
    <t>3.4.2.</t>
  </si>
  <si>
    <t>Publisko pakalpojumu pārveides metodoloģijas izstrāde un aprobācija</t>
  </si>
  <si>
    <t>Vides aizsardzības un reģionālās attīstības ministrija </t>
  </si>
  <si>
    <t xml:space="preserve">Publisko pakalpojumu pārveides metodoloģijas izstrāde un aprobācija </t>
  </si>
  <si>
    <t>Degradētas teritorijas atjaunošana Pārventas imdustriālajā zonā Ventspilī.</t>
  </si>
  <si>
    <t>6.2.1.</t>
  </si>
  <si>
    <t>6.2.1.1.</t>
  </si>
  <si>
    <t>Dzelzceļa elektrifikācija</t>
  </si>
  <si>
    <t>Latvijas dzelzceļš, VAS</t>
  </si>
  <si>
    <t>Latvijas dzelzceļa tīkla elektrifikācija</t>
  </si>
  <si>
    <t xml:space="preserve">plānotajiem projektu iesniegumiem </t>
  </si>
  <si>
    <t>neiesniegtiem projektu iesniegumiem</t>
  </si>
  <si>
    <t xml:space="preserve">kavētiem projektu iesniegumiem </t>
  </si>
  <si>
    <t>pirms  termiņa iesniegtajiem</t>
  </si>
  <si>
    <t>termiņā iesniegtajiem</t>
  </si>
  <si>
    <t>nebija plānots</t>
  </si>
  <si>
    <t>9.3.2.</t>
  </si>
  <si>
    <t>0.9.3.2.</t>
  </si>
  <si>
    <t>VM</t>
  </si>
  <si>
    <t>Madonas novada pašvaldības SIA "Madonas slimnīca"</t>
  </si>
  <si>
    <t>SIA "Balvu un Gulbenes slimnīcu apvienība"</t>
  </si>
  <si>
    <t>SIA "Cēsu klīnika"</t>
  </si>
  <si>
    <t>SIA "Dobeles un apkārtnes slimnīca"</t>
  </si>
  <si>
    <t>SIA "Jūrmalas slimnīca"</t>
  </si>
  <si>
    <t>SIA "Kuldīgas slimnīca"</t>
  </si>
  <si>
    <t>SIA "Ogres rajona slimnīca"</t>
  </si>
  <si>
    <t>SIA "Alūksnes slimnīca"</t>
  </si>
  <si>
    <t>SIA "Krāslavas slimnīca"</t>
  </si>
  <si>
    <t>SIA "Preiļu slimnīca"</t>
  </si>
  <si>
    <t>SIA "Siguldas slimnīca"</t>
  </si>
  <si>
    <t>SIA "Tukuma slimnīca"</t>
  </si>
  <si>
    <t>Līvānu novada domes pašvaldības SIA "Līvānu slimnīca"</t>
  </si>
  <si>
    <t>SIA "Aizkraukles slimnīca"</t>
  </si>
  <si>
    <t>SIA "Bauskas slimnīca"</t>
  </si>
  <si>
    <t>SIA "Limbažu slimnīca"</t>
  </si>
  <si>
    <t>SIA "Ludzas medicīnas centrs"</t>
  </si>
  <si>
    <t>SIA "Saldus medicīnas centrs"</t>
  </si>
  <si>
    <t>Pašvaldības SIA "Saulkrastu slimnīca"</t>
  </si>
  <si>
    <t>SIA "Priekules slimnīca"</t>
  </si>
  <si>
    <t>SIA "Rīgas 1.slimnīca"</t>
  </si>
  <si>
    <t>SIA "Sarkanā Krusta Smiltenes slimnīca"</t>
  </si>
  <si>
    <t>Veselības aprūpes infrastruktūra</t>
  </si>
  <si>
    <t>Specifiskā atbalsta mērķis</t>
  </si>
  <si>
    <t>Column32</t>
  </si>
  <si>
    <t>Pašvaldība</t>
  </si>
  <si>
    <t>Jā</t>
  </si>
  <si>
    <t>jā</t>
  </si>
  <si>
    <t>aktuals</t>
  </si>
  <si>
    <t>kavetie</t>
  </si>
  <si>
    <t>termina</t>
  </si>
  <si>
    <t>Iesniegts Mēnesis</t>
  </si>
  <si>
    <t>Plānots mēnesis</t>
  </si>
  <si>
    <t>Vai projekta iesniegums ir vēlākā termiņā kā plānots</t>
  </si>
  <si>
    <t xml:space="preserve"> ES finansējums </t>
  </si>
  <si>
    <t>Kuldīgas novada pašvaldība</t>
  </si>
  <si>
    <t>Kuldīgas pilsētas Rietumu daļas degradēto teritoriju infrastruktūras sakārtošana industriālajai attīstībai</t>
  </si>
  <si>
    <t>Smiltenes novada pašvaldība</t>
  </si>
  <si>
    <t>Smiltenes pilsētas publiskās infrastruktūras sakārtošana  uzņēmējdarbības vides uzlabošanai, I.kārta</t>
  </si>
  <si>
    <t>Vai projekta iesnieguma plāns ir šajā periodā</t>
  </si>
  <si>
    <t>Preiļu novada un ietekmes areāla pašvaldību uzņēmējdarbības vides infrastruktūras attīstība</t>
  </si>
  <si>
    <t>Preiļu novada dome </t>
  </si>
  <si>
    <t>Energoefektivitātes paaugstināšana Daugavpils pilsētas pašvaldības vieglatlētikas manēžas ēkā, Valkas ielā 4B, Daugavpilī</t>
  </si>
  <si>
    <t>Sabiedrība ar ierobežotu atbildību "Daugavpils ūdens"</t>
  </si>
  <si>
    <t>Energoefektivitātes paaugstināšana Daugavpils pilsētas pašvaldības kapitālsabiedrības ēkās Ūdensvada ielā 3, Daugavpilī</t>
  </si>
  <si>
    <t>Pašvaldības akciju sabiedrība "Daugavpils siltumtīkli</t>
  </si>
  <si>
    <t xml:space="preserve">Siltumcentrāles Nr.1, 18.novembra ielā 2, Daugavpilī, garāžas telpu energoefektivitātes paaugstināšana.  </t>
  </si>
  <si>
    <t>Siltumcentrāles Nr.1, 18.novembra ielā 2, Daugavpilī, attīrīšanas stacijas telpu energoefektivitātes paaugstināšana. </t>
  </si>
  <si>
    <t>LATVIJAS REPUBLIKAS TIESLIETU MINISTRIJAS IESLODZĪJUMA VIETU PĀRVALDE</t>
  </si>
  <si>
    <t>Energoefektivitātes paaugstināšana Olaines cietuma (Latvijas cietumu slimnīca) ārstniecības korpusā</t>
  </si>
  <si>
    <t>Energoefektivitātes paaugstināšana Cēsu Audzināšanas iestādes nepilngadīgajiem skolā ar sporta zāli un ēdnīcā</t>
  </si>
  <si>
    <t>Vai projekta iesniegums ir vienā mēnesī ar plānoto</t>
  </si>
  <si>
    <t>6.1.5.</t>
  </si>
  <si>
    <t>0.6.1.5.</t>
  </si>
  <si>
    <t>Galveno autoceļu pārbūve</t>
  </si>
  <si>
    <t>Valsts galvenā autoceļa A2 Rīga - Sigulda - Igaunijas rob. (Veclaicene), km 88,10 – 95,20 segas pārbūve</t>
  </si>
  <si>
    <t>Tiks īstenots, ja tiks piešķirts papildus finansējums</t>
  </si>
  <si>
    <t>8.2.1.</t>
  </si>
  <si>
    <t>Studiju programmu fragmentācijas samazināšana</t>
  </si>
  <si>
    <t>LIEPĀJAS UNIVERSITĀTE</t>
  </si>
  <si>
    <t>LATVIJAS UNIVERSITĀTE</t>
  </si>
  <si>
    <t>DAUGAVPILS UNIVERSITĀTE</t>
  </si>
  <si>
    <t>LATVIJAS SPORTA PEDAGOĢIJAS AKADĒMIJA</t>
  </si>
  <si>
    <t>Mūzikas, mākslas, dejas un kultūras studiju skolotāju studiju programmu jaunveide</t>
  </si>
  <si>
    <t>Studiju programmu fragmentācijas samazināšana LiepU</t>
  </si>
  <si>
    <t>Studiju programmu fragmentācijas samazināšana un  resursu koplietošanas stiprināšana, izstrādājot, licencējot bakalaura studiju programmu “Speciālā izglītība” un akreditējot studiju virzienu “Izglītība, pedagoģija un sports.”</t>
  </si>
  <si>
    <t>Latvijas Universitātes inovatīvas, pētniecībā balstītas studiju virziena "Izglītība, pedagoģija un sports" studiju programmas</t>
  </si>
  <si>
    <t>Daugavpils Universitātes studiju virziena “Izglītība, pedagoģija un sports” modernizācija Latvijas izglītības sistēmas ilgtspējīgai attīstībai</t>
  </si>
  <si>
    <t>Latvijas Sporta pedagoģijas akadēmijas pedagogu izglītības studiju programmu fragmentācijas samazināšana un resursu koplietošanas stiprināšana</t>
  </si>
  <si>
    <t xml:space="preserve">19.04.2018 CFLA  izsludinātās atlases noteiktais projektu iesniegumu iesniegšanas laika grafiks </t>
  </si>
  <si>
    <t>Jūrmalas pilsētas vispārējās vidējās izglītības iestāžu infrastruktūras pilnveide</t>
  </si>
  <si>
    <t>Uzņēmējdarbības vides attīstība Saldus pilsētas Ziemeļu daļā, pārbūvējot publisko infrastruktūru</t>
  </si>
  <si>
    <t>Valsts vides dienests</t>
  </si>
  <si>
    <t>VVD Liepājas RVP ēkas energoefektivitātes paaugstināšanas pasākumi</t>
  </si>
  <si>
    <t>Atlase noslēgusies projektu nerealizēs</t>
  </si>
  <si>
    <t>Brīvības iela 75, Rīga,
nekustamā īpašuma kadastra Nr.0100 023 0108</t>
  </si>
  <si>
    <t>Krišjāņa Barona iela 16/18, Rīga, 
nekustamā īpašuma kadastra Nr.0100 030 2017</t>
  </si>
  <si>
    <t>Lāčplēša iela 4, Valmiera
nekustamā īpašuma kadastra Nr.9601 001 2110</t>
  </si>
  <si>
    <t>8.2.2.</t>
  </si>
  <si>
    <t>Akadēmiskā personāla stratēģiskās specializācijas stiprināšana</t>
  </si>
  <si>
    <t>JVLMA akadēmiskā personāla stiprināšana jaunveidojamo pedagoģijas studiju programmu kvalitatīvai īstenošanai</t>
  </si>
  <si>
    <t>Rēzeknes Tehnoloģiju akadēmijas akadēmiskā personāla stiprināšana studiju virzienā “Izglītība, pedagoģija un sports”</t>
  </si>
  <si>
    <t>Liepājas Universitātes akadēmiskā personāla pilnveide stratēģiskās specializācijas jomās – logopēdija, pirmsskolas izglītība un sākumizglītība</t>
  </si>
  <si>
    <t>Latvijas Universitātes  studiju virziena "Izglītība, pedagoģija un sports" motivēts, mūsdienīgs un  konkurētspējīgs akadēmiskais personāls</t>
  </si>
  <si>
    <t>Daugavpils Universitātes studiju virziena "Izglītība, pedagoģija un sports" akadēmiskā personāla kapacitātes stiprināšana stratēģiskās specializācijas jomās</t>
  </si>
  <si>
    <t>Akadēmiskā personāla stiprināšana stratēģiskās specializācijas jomās Latvijas Sporta pedagoģijas akadēmijā</t>
  </si>
  <si>
    <t>Siguldas slimnīcas veselības aprūpes infrastruktūras atjaunošana</t>
  </si>
  <si>
    <t>Veselības aprūpes pakalpojumu pieejamības uzlabošana SIA "Ogres rajona slimnīca"</t>
  </si>
  <si>
    <t>SIA “Krāslavas slimnīca” kvalitatīvu veselības aprūpes pakalpojumu pieejamības uzlabošana un infrastruktūras attīstība</t>
  </si>
  <si>
    <t>7a</t>
  </si>
  <si>
    <t>Stacionārās un ambulatorās veselības aprūpes infrastruktūras attīstība SIA "Dobeles un apkārtnes slimnīca" uzlabojot veselības aprūpes pakalpojumu kvalitāti un pieejamību</t>
  </si>
  <si>
    <t>Veselības aprūpes infrastruktūras attīstība SIA “Aizkraukles slimnīca”, uzlabojot kvalitatīvu veselības aprūpes pakalpojumu pieejamību</t>
  </si>
  <si>
    <t>“SIA “Jūrmalas slimnīca” veselības aprūpes infrastruktūras un pakalpojumu pieejamības uzlabošana”</t>
  </si>
  <si>
    <t>Nerealizēs</t>
  </si>
  <si>
    <t>Valsts akciju sabiedrība "Tiesu namu aģentūra"</t>
  </si>
  <si>
    <t>Administratīvās ēkas energoefektivitātes uzlabošana Daugavgrīvas iela 58, Rīgā.</t>
  </si>
  <si>
    <t>Valsts nozīmes ūdensnotekas Bārta, ŪSIK kods 3428:01 atjaunošana, pik. 00/00-53/00 Nīcas un Otaņķu pagastā, Nīcas novadā </t>
  </si>
  <si>
    <t>Valsts reģionālā autoceļa P30 Cēsis – Vecpiebalga – Madona (posma Vecpiebalga – Inķēnkalns) km 49,06 – 61,13 pārbūve</t>
  </si>
  <si>
    <t>Stacionārās un ambulatorās veselības aprūpes infrastruktūras uzlabošana SIA „Balvu un Gulbenes slimnīcu apvienība”, uzlabojot kvalitatīvu veselības aprūpes pakalpojumu pieejamību</t>
  </si>
  <si>
    <t>Madonas novada pašvaldības SIA "Madonas slimnīca" infrastruktūras uzlabošana.</t>
  </si>
  <si>
    <t>Infrastruktūras un medicīnas tehnoloģiju atjaunošana Cēsu klīnikā un medicīnas tehnoloģiju iegāde Vidzemes slimnīcā, kvalitatīvu veselības aprūpes pakalpojumu nodrošināšanai Vidzemē</t>
  </si>
  <si>
    <t>Tehnoloģiju iegāde SIA ''Kuldīgas slimnīca'' un SIA ''Liepājas reģionālā slimnīca'', uzlabojot veselības aprūpes pakalpojumu pieejamību un kvalitāti Kurzemes iedzīvotājiem</t>
  </si>
  <si>
    <t>Veselības aprūpes infrastruktūras un medicīnas tehnoloģiju atjaunošana SIA "Alūksnes slimnīca", un medicīnas tehnoloģiju iegāde SIA "Vidzemes slimnīca", uzlabojot kvalitatīvu veselības aprūpes pakalpojumu pieejamību Vidzemē</t>
  </si>
  <si>
    <t>SIA ""Preiļu slimnīca" dienas  stacionāra pārbūve</t>
  </si>
  <si>
    <t>Kvalitatīvas un profilam atbilstošas veselības aprūpes infrastruktūras un  pieejamības uzlabošana SIA "Tukuma slimnīca"</t>
  </si>
  <si>
    <t>Līvānu un Jēkabpils slimnīcu stacionārās un ambulatorās infrastruktūras attīstība kvalitatīvu veselības aprūpes pakalpojumu pieejamībai</t>
  </si>
  <si>
    <t>Ambulatorās veselības aprūpes infrastruktūras uzlabošana SIA “Bauskas slimnīca”, uzlabojot veselības aprūpes pakalpojumu kvalitāti  un pieejamību.</t>
  </si>
  <si>
    <t>Infrastruktūru un medicīnas tehnoloģiju atjaunošana Limbažu slimnīcā, un medicīnas tehnoloģiju iegāde Vidzemes slimnīcā, kvalitatīvu veselības aprūpes pakalpojumu nodrošināšanai Vidzemē.</t>
  </si>
  <si>
    <t>Kvalitatīvu veselības aprūpes pakalpojumu pieejamības uzlabošana SIA “Ludzas medicīnas centrs”, attīstot veselības aprūpes infrastruktūru</t>
  </si>
  <si>
    <t>Kvalitatīvu veselības aprūpes pakalpojumu pieejamības uzlabošana SIA "Saldus medicīnas centrs""</t>
  </si>
  <si>
    <t>Veselības aprūpes infrastruktūras attīstība Saulkrastu slimnīcā</t>
  </si>
  <si>
    <t>Kvalitatīvu veselības aprūpes pakalpojumu pieejamības uzlabošana SIA "Priekules slimnīca" ietekmes teritorijā</t>
  </si>
  <si>
    <t>Rehabilitācijas pakalpojumu pieejamības uzlabošana SIA "Rīgas 1.slimnīca", attīstot veselības aprūpes infrastruktūru</t>
  </si>
  <si>
    <t>Infrastruktūras un medicīnas tehnoloģiju atjaunošana Sarkanā Krusta Smiltenes slimnīcā, un medicīnas tehnoloģiju iegāde Vidzemes slimnīcā, kvalitatīvu veselības aprūpes pakalpojumu nodrošināšanai Vidzemē</t>
  </si>
  <si>
    <t>Rīgas dome</t>
  </si>
  <si>
    <t>Projekts netiks īstenots</t>
  </si>
  <si>
    <t xml:space="preserve">Projektam piešķirtais finansējums pārdalīts uz SAM 5.5.1. Kultūras ministrija lemj par izlietojumu. </t>
  </si>
  <si>
    <t>"Dižzemes", Dižstende, Lībagu pagasts, Talsu novads, 88720060061001</t>
  </si>
  <si>
    <t>Jāņa Čakstes bulvāris 5, Jelgava, 09000060189001</t>
  </si>
  <si>
    <t>Jāņa Čakstes bulvāris 7, Jelgava, 09000060243001</t>
  </si>
  <si>
    <t>Aristīda Briāna iela 13, Rīga
nekustamā īpašuma kadastra Nr.01000240098001</t>
  </si>
  <si>
    <t>Aspazijas bulvāris 7, Rīga
nekustamā īpašuma kadastra Nr. 0100 005 0090</t>
  </si>
  <si>
    <t>Valsts akciju sabiedrība "Valsts nekustamie īpašumi"</t>
  </si>
  <si>
    <t>Rīgas iela 199, Jēkabpils, 56010012947001 un 56010012947002</t>
  </si>
  <si>
    <t>NBS Kājnieku skola, Alūksne, Lāčplēša iela1,  36010375818002 un 36010375818003</t>
  </si>
  <si>
    <t>Atbrīvošanas aleja 115 k-2, Rēzekne, LV 4601</t>
  </si>
  <si>
    <t xml:space="preserve">Atbrīvošanas aleja 115 K 1, Rēzekne, 21000040905002
</t>
  </si>
  <si>
    <t>Kalnamuiža 44, Smiltenes pag., Smiltenes novads</t>
  </si>
  <si>
    <t>Tālivalža iela 1B, Rīga, 01001150123002</t>
  </si>
  <si>
    <t>Burtnieku iela 1, Rīga, 01001150123001</t>
  </si>
  <si>
    <t>Kandavas iela 2, Rīga, 01000640082002, 01000640082003</t>
  </si>
  <si>
    <t>Krīvu iela 11, Rīga, 01001150309002, 01001150309012</t>
  </si>
  <si>
    <t>Valsts meža dienests</t>
  </si>
  <si>
    <t>Valsts augu aizsardzības dienests</t>
  </si>
  <si>
    <t>Lāčplēša iela 25, Rīga, nekustamā īpašuma kadastra Nr. 01000220070001</t>
  </si>
  <si>
    <t xml:space="preserve">Rīgā, Elvīras iela 19, LV-1058,                            kadastra Nr. 01000640211003 </t>
  </si>
  <si>
    <t xml:space="preserve">Rēzekne, J.Raiņa iela 5a, LV-4601,                            kadastra Nr. 21000090705001 </t>
  </si>
  <si>
    <t>Rīga, Braila iela 3,       kadastra Nr. 01000922217092</t>
  </si>
  <si>
    <t>Rīga, Braila iela 10,      kadastra Nr. 01000922217002</t>
  </si>
  <si>
    <t xml:space="preserve">SIA "Vidzemes slimnīca" </t>
  </si>
  <si>
    <t>Jumaras iela 195, Valmiera, kadastra apzīmējums 96010030105005</t>
  </si>
  <si>
    <t>Atbilstoši 17.07 MK darba kartibā iekļautajam  jautajumam.</t>
  </si>
  <si>
    <t>Nacionālais veselības dienests</t>
  </si>
  <si>
    <t>Veselības nozares informācijas sistēmu (reģistri) modernizācija, attīstība un integrācija ar e-veselības informācijas sistēmu</t>
  </si>
  <si>
    <t xml:space="preserve">
Dabas aizsardzības pārvaldes ēku Baznīcas ielā 3 un Baznīcas ielā 7, Siguldā energoefektivitātes paaugstināšanas pasākumi</t>
  </si>
  <si>
    <t>Energoefektivitātes paaugstināšana ēkā Mazā Lubānas ielā 11, Rīgā </t>
  </si>
  <si>
    <t>5.4.2.2.</t>
  </si>
  <si>
    <t>5.4.2.</t>
  </si>
  <si>
    <t xml:space="preserve">Valsts sabiedrība ar ierobežotu atbildību "Latvijas Vides, ģeoloģijas un meteoroloģijas centrs" </t>
  </si>
  <si>
    <t>Valsts vides monitoringa un citu vides datu apstrādes un uzglabāšanas infrastruktūras pilnveidošana </t>
  </si>
  <si>
    <t>Valsts sabiedrība ar ierobežotu atbildību „Rīgas cirks”</t>
  </si>
  <si>
    <t>Merķeļa iela 4, Rīga, kadastra apzīmējums 0100 005 0014 001</t>
  </si>
  <si>
    <t>30.06.2019</t>
  </si>
  <si>
    <t>VSIA "Kultūras un sporta centrs "Daugavas stadions""</t>
  </si>
  <si>
    <t>Augšiela 1, Rīga, 01000370172001</t>
  </si>
  <si>
    <t xml:space="preserve">Kuldīgas Tehnoloģiju un tūrisma tehnikums </t>
  </si>
  <si>
    <t>Liepājas iela 31, Kuldīga, 62010090107001</t>
  </si>
  <si>
    <t>Aknīstes novads</t>
  </si>
  <si>
    <t>Aizputes novads</t>
  </si>
  <si>
    <t>Alojas novads</t>
  </si>
  <si>
    <t>Amatas novads</t>
  </si>
  <si>
    <t>Apes novads</t>
  </si>
  <si>
    <t>Auces novads</t>
  </si>
  <si>
    <t>Carnikavas novads</t>
  </si>
  <si>
    <t>Dagdas novads</t>
  </si>
  <si>
    <t>Dobeles novads</t>
  </si>
  <si>
    <t>Dundagas novads</t>
  </si>
  <si>
    <t>Gulbenes novads</t>
  </si>
  <si>
    <t>Iecavas novads</t>
  </si>
  <si>
    <t>Ilūkstes novads</t>
  </si>
  <si>
    <t>Inčukalna novads</t>
  </si>
  <si>
    <t>Lubānas novads</t>
  </si>
  <si>
    <t>Mazsalacas novads</t>
  </si>
  <si>
    <t>Mālpils novads</t>
  </si>
  <si>
    <t>Naukšēnu novads</t>
  </si>
  <si>
    <t>Neretas novads</t>
  </si>
  <si>
    <t>Ozolnieku novads</t>
  </si>
  <si>
    <t>Pļaviņu novads</t>
  </si>
  <si>
    <t>Preiļu novads</t>
  </si>
  <si>
    <t>Priekules novads</t>
  </si>
  <si>
    <t>Priekuļu novads</t>
  </si>
  <si>
    <t>Raunas novads</t>
  </si>
  <si>
    <t>Riebiņu novads</t>
  </si>
  <si>
    <t>Rucavas novads</t>
  </si>
  <si>
    <t>Rugāju novads</t>
  </si>
  <si>
    <t>Rundāles novads</t>
  </si>
  <si>
    <t>Rūjienas novads</t>
  </si>
  <si>
    <t>Salacgrīvas novads</t>
  </si>
  <si>
    <t>Salas novads</t>
  </si>
  <si>
    <t>Viļakas novads</t>
  </si>
  <si>
    <t>Viļānu novads</t>
  </si>
  <si>
    <t>Valsts akciju sabiedrība "Valsts nekustamie īpašumi" </t>
  </si>
  <si>
    <t>Iesniegšanas termiņa kavējums radies sarežģītas būvniecības dēļ. Sakarā ar apgrūtinātu saskaņošanas procesu un informācijas iegūšanu par būvei pieguļošo zemju īpašniekiem, pagarināts būvprojekta minimālajā sastāvā izgatavošanas termiņš, turklāt pilnā apjomā nav veikta inženierizpēte. Tiek izvērtēta līguma laušana ar projektētāju.</t>
  </si>
  <si>
    <t xml:space="preserve">Valsts vides dienests pieprasīja papildinformāciju tehnisko noteikumu saņemšanai, sertificēta dabas eksperta atzinumu par plānotās darbības ietekmi uz ūdensnotekas tuvumā konstatētajām putnu sugām un  to dzīvotnēm, līdz ar to aizkavējās būvprojekta izstrādāšanas uzsākšana.  </t>
  </si>
  <si>
    <t xml:space="preserve">Aizkavējās būves tehniskās apsekošanas atzinuma sagatavošana apsekošanai nelabvēlīgu laika apstākļu dēļ (ziema,sniegs, sasalums). Ir izsludināts iepirkums būvprojekta izstrādāšanai.  </t>
  </si>
  <si>
    <t>Projekta iesnieguma sagatavošana nav uzsākta sakarā ar avārijas situāciju Lubāna ezera Ziemeļu dambim, kura projekta iesniegums ir prioritārs.</t>
  </si>
  <si>
    <t xml:space="preserve">Būvprojekts minimālā sastāvā iesniegts  Jelgavas novada būvvaldē,  pieprasīta papildus inženierizpēte, pilsētās un ciemos – derīgs topogrāfiskais plāns. </t>
  </si>
  <si>
    <t xml:space="preserve">Unikāla un sarežģīta būvniecība, Latvijā nav pieredzes šāda tipa zemtekas pārbūvei. Pirmais būvprojekta iepirkums noslēdzās bez rezultāta, tika rīkots atkārtots iepirkums, līdz ar to kavējas būvprojekta minimālā sastāvā izgatavošana.  </t>
  </si>
  <si>
    <t>10.1.2</t>
  </si>
  <si>
    <t>10.1.3</t>
  </si>
  <si>
    <t>11.1.1</t>
  </si>
  <si>
    <t>10.</t>
  </si>
  <si>
    <t>11.</t>
  </si>
  <si>
    <t>10.1.2.</t>
  </si>
  <si>
    <t>10.1.3.</t>
  </si>
  <si>
    <t>11.1.1.</t>
  </si>
  <si>
    <t>Atbalsts ES fondu vadībai</t>
  </si>
  <si>
    <t>FM</t>
  </si>
  <si>
    <t>ESF</t>
  </si>
  <si>
    <t>LR EKONOMIKAS MINISTRIJA</t>
  </si>
  <si>
    <t>LATVIJAS REPUBLIKAS VESELĪBAS MINISTRIJA</t>
  </si>
  <si>
    <t>Iepirkumu uzraudzības birojs</t>
  </si>
  <si>
    <t>RĒZEKNES PILSĒTAS DOME</t>
  </si>
  <si>
    <t>Latvijas Republikas Tieslietu ministrija</t>
  </si>
  <si>
    <t>Sabiedrības informēšana par uzņēmējdarbības un energoefektivitātes pasākumiem otrā kārta</t>
  </si>
  <si>
    <t>Atbalsts Veselības ministrijai Eiropas Savienības fondu informācijas un komunikācijas pasākumu darbību īstenošanai otrā kārta</t>
  </si>
  <si>
    <t>Tehniskā palīdzība integrētu teritoriālo investīciju projektu iesniegumu atlases nodrošināšanai Jēkabpils pilsētas pašvaldībā 2019.-2021.gadā</t>
  </si>
  <si>
    <t>ESF tehniskā palīdzība Iepirkumu uzraudzības birojam Eiropas Savienības fondu administrēšanā un uzraudzībā</t>
  </si>
  <si>
    <t>Tehniskās palīdzības nodrošināšana Eiropas Savienības fondu projektu iesniegumu atlases veikšanai Rēzeknes pilsētas pašvaldībā.</t>
  </si>
  <si>
    <t>Tehniskā palīdzība Tieslietu ministrijas kā atbildīgās iestādes darbības nodrošināšanai (2019-2021)</t>
  </si>
  <si>
    <t>Tehniskā palīdzība Veselības ministrijai kā Eiropas Savienības fondu atbildīgajai iestādei otrā kārta</t>
  </si>
  <si>
    <t>Atbalsts EM un LIAA vadības funkciju nodrošināšanā otrā kārta</t>
  </si>
  <si>
    <t xml:space="preserve">Centrālās finanšu un līgumu agēntūras skaidrojumi par kavēšanās iemesliem (bāzēm, finansējuma saņēmējiem) </t>
  </si>
  <si>
    <t xml:space="preserve">Centrālās finanšu un līgumu aģentūras skaidrojumi par kavēšanās iemesliem (bāzēm, finansējuma saņēmējiem) </t>
  </si>
  <si>
    <t>10.1.1.</t>
  </si>
  <si>
    <t>Finanšu ministrija</t>
  </si>
  <si>
    <t>Kohēzijas politikas fondu izvērtēšanas nodrošināšana pierādījumu bāzes veidošanai uz rezultātiem vērstu un efektīvu Eiropas Savienības (ES) fondu ieguldījumu plānošanai un veikšanai Latvijas tautsaimniecībā.</t>
  </si>
  <si>
    <t>Vides aizsardzības un reģionālās attīstības ministrija</t>
  </si>
  <si>
    <t>Valsts Kanceleja</t>
  </si>
  <si>
    <t>LR LABKLĀJĪBAS MINISTRIJA</t>
  </si>
  <si>
    <t>Kultūras ministrija</t>
  </si>
  <si>
    <t>CENTRĀLĀ FINANŠU UN LĪGUMU AĢENTŪRA</t>
  </si>
  <si>
    <t>LR IZGLĪTĪBAS UN ZINĀTNES MINISTRIJA</t>
  </si>
  <si>
    <t>Tehniskā palīdzība Tieslietu ministrijai kā atbildīgajai iestādei informācijas un publicitātes pasākumu īstenošanā (2019-2021)</t>
  </si>
  <si>
    <t>Eiropas Sociālā fonda atbalsts Vides aizsardzības un reģionālās attīstības ministrijai publicitātes pasākumu par Kohēzijas politikas fondiem nodrošināšanai</t>
  </si>
  <si>
    <t>Kohēzijas politikas fondu informācijas un komunikācijas pasākumu nodrošināšana Latvijā ES fondu 2014. – 2020. gada plānošanas periodā, 2.kārta</t>
  </si>
  <si>
    <t>Atbalsts Valsts kancelejai Eiropas Sociālā fonda informācijas un komunikācijas pasākumiem</t>
  </si>
  <si>
    <t>Tehniskā palīdzība sabiedrības informēšanai labklājības jomā (2.kārta)</t>
  </si>
  <si>
    <t>Tehniskā palīdzība Satiksmes ministrijai paaugstinot informētību par Kohēzijas politikas fondiem, sniedzot atbalstu informācijas un komunikācijas pasākumiem 2019.-2021. gadā</t>
  </si>
  <si>
    <t>Tehniskā palīdzība Kultūras ministrijai ES fondu  informācijas un komunikācijas pasākumu īstenošanai</t>
  </si>
  <si>
    <t>Eiropas Sociālā fonda atbalsts Kohēzijas politikas fondu ieviešanai un vadībai Centrālajā finanšu un līgumu aģentūrā, 2.kārta</t>
  </si>
  <si>
    <t>„Izglītības un zinātnes ministrijas ES  fondu 2014. – 2020. gada plānošanas perioda informācijas un publicitātes projekts, 2.kārta”</t>
  </si>
  <si>
    <t>VALMIERAS PILSĒTAS PAŠVALDĪBA</t>
  </si>
  <si>
    <t>VENTSPILS PILSĒTAS DOME</t>
  </si>
  <si>
    <t>RĪGAS PILSĒTAS ATTĪSTĪBAS DEPARTAMENTS</t>
  </si>
  <si>
    <t>Valsts kase</t>
  </si>
  <si>
    <t>Jūrmalas pilsētas dome</t>
  </si>
  <si>
    <t>LIEPĀJAS PILSĒTAS PAŠVALDĪBAS ADMINISTRĀCIJA</t>
  </si>
  <si>
    <t>Daugavpils pilsētas pašvaldība</t>
  </si>
  <si>
    <t>JELGAVAS PILSĒTAS DOME</t>
  </si>
  <si>
    <t>Projektu atlases un vērtēšanas procesa nodrošināšana Valmieras pilsētas pašvaldībā</t>
  </si>
  <si>
    <t>Darbības programmas “Izaugsme un nodarbinātība” horizontālā principa “Ilgtspējīga attīstība” politikas koordinācija – īstenošanas uzraudzība Vides aizsardzības un reģionālās attīstības ministrijā</t>
  </si>
  <si>
    <t>Atbalsts integrēto teritoriālo investīciju projektu atlasei Ventspilī, 2.kārta</t>
  </si>
  <si>
    <t>Atbalsts Rīgas pilsētas pašvaldības integrēto teritoriālo investīciju projektu iesniegumu atlases nodrošināšanai</t>
  </si>
  <si>
    <t>Tehniskā palīdzība Finanšu ministrijai kā Eiropas Savienības fondu Revīzijas iestādei</t>
  </si>
  <si>
    <t>Tehniskā palīdzība Valsts kases kā sertifikācijas iestādes funkciju nodrošināšanai 2019-2021.gadam (2.kārta)</t>
  </si>
  <si>
    <t>Horizontālā principa “Vienlīdzīgas iespējas”  koordinēšanas funkciju nodrošināšana Labklājības ministrijā (2.kārta)”</t>
  </si>
  <si>
    <t>Atbalsts integrētu teritoriālo investīciju īstenošanai Jūrmalas pilsētas pašvaldībā, II kārta</t>
  </si>
  <si>
    <t>Tehniskā palīdzība integrēto teritoriju investīciju projektu iesniegumu atlases nodrošināšanai Liepājā, 2.kārta</t>
  </si>
  <si>
    <t>Daugavpils pilsētas pašvaldības kapacitātes palielināšana Eiropas Savienības fondu plānošanas un izvērtēšanas procesa nodrošināšanai II kārta</t>
  </si>
  <si>
    <t>Tehniskā palīdzība integrētu teritoriālo investīciju projektu iesniegumu atlašu nodrošināšanai Jelgavas pilsētas pašvaldībā</t>
  </si>
  <si>
    <t>Eiropas Sociālā fonda atbalsts Kohēzijas politikas fondu ieviešanai, uzraudzībai un e-Kohēzijas pilnveidei Centrālajā finanšu un līgumu aģentūrā</t>
  </si>
  <si>
    <t>Eiropas Savienības fondu administrēšana Labklājības ministrijā 2014.-2020.gada plānošanas periodā (2.kārta)</t>
  </si>
  <si>
    <t>Eiropas Savienības fondu tehniskās palīdzības atbalsts Vides aizsardzības un reģionālās attīstības ministrijai Kohēzijas politikas fondu plānošanā, ieviešanā, uzraudzībā un kontrolē</t>
  </si>
  <si>
    <t>Tehniskā palīdzība Satiksmes ministrijai kā Eiropas Savienības fondu atbildīgajai iestādei 2019.-2021.gadā</t>
  </si>
  <si>
    <t>Atbalsts Valsts kancelejai Eiropas Savienības fondu administrēšanā</t>
  </si>
  <si>
    <t>Tehniskā palīdzība Kultūras ministrijai kā Eiropas Savienības fondu atbildīgajai iestādei Latvijā 2014.-2020.gada plānošanas periodā</t>
  </si>
  <si>
    <t>Eiropas Reģionālās attīstības fonda atbalsts Kohēzijas politikas fondu ieviešanai un vadībai Centrālajā finanšu un līgumu aģentūrā 2.kārta</t>
  </si>
  <si>
    <t>Izglītības un zinātnes ministrijas kapacitātes stiprināšana Eiropas Savienības struktūrfondu plānošanai, administrēšanai un uzraudzībai 2014. – 2020. gada plānošanas periodā, 2. kārta</t>
  </si>
  <si>
    <t>12.</t>
  </si>
  <si>
    <t>12.1.1.</t>
  </si>
  <si>
    <t>Tehniskā palīdzība Eiropas Savienības struktūrfondu un Kohēzijas fonda vadošajai iestādei Latvijā 2014.-2020.gada plānošanas periodā (2019.-2021. gads)</t>
  </si>
  <si>
    <t>Kohēzijas fonda atbalsts Kohēzijas politikas fondu ieviešanai un vadībai Centrālajā finanšu un līgumu aģentūrā 2.kārta</t>
  </si>
  <si>
    <t>Valsts augu aizsardzības dienesta administratīvās ēkas energoefektivitātes paaugstināšanas pasākumi</t>
  </si>
  <si>
    <t>Bārtas kreisā krasta dambja pik.00/00 -48/13 atjaunošana Nīcas pagastā, Nīcas novadā</t>
  </si>
  <si>
    <t>Strimenu poldera sūkņu stacijas pārbūve Pelēču pagastā, Preiļu novadā</t>
  </si>
  <si>
    <t>Valsts galvenā autoceļa A2 Rīga-Sigulda-Igaunijas robeža (Veclaicene) posma km 25.50-39.40 (abas brauktuves) un valsts galvenā autoceļa A3 Inčukalns-Valmiera Igaunijas robeža (Valka) posma km 0.00-1.65 segas pārbūve (ceļu pārvadi)</t>
  </si>
  <si>
    <t>Infrastruktūras izveide alternatīvu sociālo pakalpojumu nodrošināšanai dzīvesvietā un ģimeniskai videi pietuvinātu pakalpojumu pieejamībai personām ar invaliditāti un bērniem</t>
  </si>
  <si>
    <t>Energoefektivitātes paaugstināšana Dārzu ielā 4, Cesvainē, Cesvaines novadā</t>
  </si>
  <si>
    <t>Deinstitucionalizācija Rūjienas novadā</t>
  </si>
  <si>
    <t>Valsts zinātniskais institūts - atvasināta publiska persona "Elektronikas un datorzinātņu institūts"</t>
  </si>
  <si>
    <t>„Elektronikas un datorzinātņu institūta Zinātniski eksperimentālā korpusa, ēkas kadastra Nr..01000920440006, energoefektivitātes paaugstināšana”</t>
  </si>
  <si>
    <t>Degradēto teritoriju revitalizācija un uzņēmējdarbības pamatinfrastruktūras izveide kūrorta zonā Liepājā, 1.kārta (Peldu iela)</t>
  </si>
  <si>
    <t>Saskaņā ar atlases nolikuma 6.pielikumu "Projektu iesniegumu iesniegšanas laika grafiks" projekta iesniegums jāiesniedz līdz 05.04.2019.</t>
  </si>
  <si>
    <t>CFLA izsūtīs uzaicinājumu VAS "Latvijas dzelzceļš" iesniegt šo projekta iesniegumu pēc  Satiksmes ministrijas aicinājuma.</t>
  </si>
  <si>
    <t>20.12.2019.</t>
  </si>
  <si>
    <t>Saskaņā ar atlases nolikuma 6.pielikumu "Projektu iesniegumu iesniegšanas laika grafiks" projekta iesniegums jāiesniedz līdz 20.12.2019.</t>
  </si>
  <si>
    <t>Jaunrades parka (Pilsētas atpūtas parka) un jauniešu mājas izveide Kaugoros</t>
  </si>
  <si>
    <t>Saskaņā ar 11.10.2018. veiktajiem grozījumiem atlases nolikumā, t.sk. 6.pielikumā "Projektu iesniegumu iesniegšanas laika grafiks", projekta iesniegums jāiesniedz līdz 28.02.2019.</t>
  </si>
  <si>
    <t>Valsts reģionālā autoceļa P87 Bauska - Aizkraukle posma km 61,200 – 63,360 pārbūve</t>
  </si>
  <si>
    <t>Energoefektivitātes uzlabošana Talsu ielā 1, Rīga.</t>
  </si>
  <si>
    <t>Degradēto teritoriju revitalizācija un uzņēmējdarbības pamatinfrastruktūras izveide kūrorta zonā Liepājā, 2. kārta (Roņu iela)</t>
  </si>
  <si>
    <t xml:space="preserve">Piejūras degradēto teritoriju revitalizācija un uzņēmējdarbības pamatinfrastruktūras izveide kūrorta objektos Liepājā (Pērkones iela) </t>
  </si>
  <si>
    <t>Degradēto teritoriju revitalizācija un uzņēmējdarbības pamatinfrastruktūras izveide Liepājā, 1.kārta (Cukura iela)</t>
  </si>
  <si>
    <t>Degradēto teritoriju revitalizācija un uzņēmējdarbības pamatinfrastruktūras izveide kūrorta zonā Liepājā (Zvejnieku aleja, utt.)</t>
  </si>
  <si>
    <t>Saskaņā ar atlases nolikuma 6.pielikumu "Projektu iesniegumu iesniegšanas laika grafiks" projekta iesniegums jāiesniedz līdz 30.04.2019.</t>
  </si>
  <si>
    <t>Saskaņā ar atlases nolikuma 6.pielikumu "Projektu iesniegumu iesniegšanas laika grafiks" projekta iesniegums jāiesniedz līdz 15.02.2019.</t>
  </si>
  <si>
    <t>Projekta iesnieguma sagatavošana aizkavējusies šobrīd realizācijā esošā projekta dēļ.</t>
  </si>
  <si>
    <t>Saskaņā ar atlases nolikuma 6.pielikumu "Projektu iesniegumu iesniegšanas laika grafiks" projekta iesniegums jāiesniedz līdz 28.02.2019</t>
  </si>
  <si>
    <t>&lt;=12</t>
  </si>
  <si>
    <t>Amatas novada pašvaldība</t>
  </si>
  <si>
    <t>Ādažu novada dome</t>
  </si>
  <si>
    <t>VAIŅODES NOVADA DOME</t>
  </si>
  <si>
    <t>Grobiņas novada dome</t>
  </si>
  <si>
    <t>ĶEKAVAS NOVADA PAŠVALDĪBA</t>
  </si>
  <si>
    <t>Uzņēmējdarbības attīstībai nepieciešamās infrastruktūras attīstība Amatas novada Drabešu pagasta Ieriķos</t>
  </si>
  <si>
    <t>Eimuru industriālās teritorijas infrastruktūras sakārtošana ražošanas zonas pieejamības un uzņēmējdarbības vides uzlabošanai Ādažu novadā</t>
  </si>
  <si>
    <t>”Uzņēmējdarbības attīstība Vaiņodes novadā atbilstoši pašvaldību attīstības programmā noteiktajai teritorijas ekonomiskajai specializācijai un balstoties uz vietējo uzņēmēju un iedzīvotāju  vajadzībām”</t>
  </si>
  <si>
    <t>Uzņēmējdarbības attīstībai nepieciešamās infrastruktūras attīstība Grobiņas novadā</t>
  </si>
  <si>
    <t>Infrastruktūras izbūve uzņēmējdarbības atbalstam Baložos, Ķekavas novadā</t>
  </si>
  <si>
    <t>Viestura ielas, Draudzības alejas un Jaunās ielas degradēto teritoriju atjaunošana un publiskās infrastruktūras uzlabošana uzņēmējdarbības attīstībai</t>
  </si>
  <si>
    <t>Pakalpojumu infrastruktūras attīstība deinstitucionalizācijas plāna īstenošanai Ilūkstes novadā</t>
  </si>
  <si>
    <t>Aprīkojuma iegāde dienas aprūpes centra izveidei Rundāles novadā</t>
  </si>
  <si>
    <t>Riebiņu novada sociālo pakalpojumu saņemšanas centra “Atspēriens” izveide.</t>
  </si>
  <si>
    <t>Daudzfunkcionālais sociālo pakalpojumu centrs “Cēsis”</t>
  </si>
  <si>
    <t>Pakalpojumu infrastruktūras attīstība deinstitucionalizācijas plāna īstenošanai Kocēnu novadā</t>
  </si>
  <si>
    <t>Multifunkcionālā dienas centra izveide Ludzā</t>
  </si>
  <si>
    <t>SABIEDRĪBĀ BALSTĪTU SOCIĀLO PAKALPOJUMU INFRASTRUKTŪRAS IZVEIDE UN ATTĪSTĪBA PREIĻU NOVADĀ</t>
  </si>
  <si>
    <t>Pakalpojumu infrastruktūras attīstība deinstitucionalizācijas plānu īstenošanai Balvu novadā</t>
  </si>
  <si>
    <t>Dienas centra personām ar garīga rakstura traucējumiem izveide Lubānas novadā</t>
  </si>
  <si>
    <t>Multifunkcionālā centra izveide</t>
  </si>
  <si>
    <t>Dienas centra un grupu dzīvokļu izveide deinstucionalizācijas plāna īstenošanai Aknīstes novadā.</t>
  </si>
  <si>
    <t>Sabiedrībā balstītu sociālo pakalpojumu infrastruktūras attīstība Dobeles novadā</t>
  </si>
  <si>
    <t>Sociālo pakalpojumu izveide Valkas novadā</t>
  </si>
  <si>
    <t>Pakalpojumu infrastruktūras attīstība deinstitucionalizācijas plāna īstenošanai Rugāju novadā</t>
  </si>
  <si>
    <t>"Sabiedrībā balstītu sociālo pakalpojumu infrastruktūras izveide un attīstība  Viļakas novadā”</t>
  </si>
  <si>
    <t>Pakalpojumu infrastruktūras attīstība deinstitucionalizācijas plāna īstenošanai Amatas novada Spārē</t>
  </si>
  <si>
    <t>Dienas aprūpes centra pieaugušām personām ar garīga rakstura traucējumiem un bērniem ar funkcionāliem traucējumiem izveide Kārsavas novadā.</t>
  </si>
  <si>
    <t>Dienas aprūpes centra izveidošana Vecumnieku novadā personām ar garīga rakstura un bērniem ar funkcionāliem traucējumiem</t>
  </si>
  <si>
    <t>Pakalpojumu infrastruktūras attīstība deinstitucionalizācijas plānu īstenošanai Krāslavas novadā</t>
  </si>
  <si>
    <t>Daudzfunkcionāla sociālo pakalpojumu centra izveide Ozolnieku novada Ānē</t>
  </si>
  <si>
    <t>Dienas aprūpes centra izveide Iecavas novadā</t>
  </si>
  <si>
    <t>Infrastruktūras izveide  personām ar garīga rakstura traucējumiem Priekuļu novadā.</t>
  </si>
  <si>
    <t>Sociālo pakalpojumu infrastruktūras attīstība Naukšēnu novadā</t>
  </si>
  <si>
    <t>Sociālo pakalpojumu infrastruktūras attīstība Kokneses novadā</t>
  </si>
  <si>
    <t>Sabiedrībā balstītu sociālo pakalpojumu infrastruktūras izveide Mazsalacas novadā</t>
  </si>
  <si>
    <t>Pakalpojumu infrastruktūras attīstība deinstitucionalizācijas plāna īstenošanai Raunas novadā.</t>
  </si>
  <si>
    <t>Dienas aprūpes centra izveide pilngadīgām personām ar garīga rakstura traucējumiem sabiedrībā balstītu sociālo pakalpojumu nodrošināšanai Apes novadā</t>
  </si>
  <si>
    <t>Sabiedrībā balstītu sociālo pakalpojumu infrastruktūras izveide un attīstība Viļānu novada pašvaldībā</t>
  </si>
  <si>
    <t>Zinātnes centra jaunbūve Rūpniecības ielā 2, Ventspilī</t>
  </si>
  <si>
    <t>Deinstitucionalizācija Ventspils pilsēta</t>
  </si>
  <si>
    <t>Deinstitucionalizācija Ventspils pilsētas pašvaldība</t>
  </si>
  <si>
    <t>Deinstitucionalizācija Liepājas pilsētas pašvaldībā</t>
  </si>
  <si>
    <t>Deinstitucionalizācija Jelgavas pilsētā</t>
  </si>
  <si>
    <t>Deinstitucionalizācija Jūrmalas pilsētā</t>
  </si>
  <si>
    <t>Deinstitucionalizācija Madonas novada pašvaldībā</t>
  </si>
  <si>
    <t>Deinstitucionalizācija Bauskas novada pašvaldībā</t>
  </si>
  <si>
    <t>Deinstitucionalizācija Gulbenes novadā</t>
  </si>
  <si>
    <t>Deinstitucionalizācija Alojas novadā</t>
  </si>
  <si>
    <t>Deinstitucionalizācija Salacgrīvas novadā</t>
  </si>
  <si>
    <t>Deinstitucionalizācija Rēzeknes pilsētas pašvaldībā</t>
  </si>
  <si>
    <t>Deinstitucionalizācija Lielvārdes novadā</t>
  </si>
  <si>
    <t>Deinstitucionalizācija Limbažu novada pašvaldībā</t>
  </si>
  <si>
    <t>Deinstitucionalizācija Salas novadā</t>
  </si>
  <si>
    <t>Deinstitucionalizācija Dagdas novadā</t>
  </si>
  <si>
    <t>Deinstitucionalizācija Aglonas novadā</t>
  </si>
  <si>
    <t>Deinstitucionalizācija Pļaviņu novadā</t>
  </si>
  <si>
    <t>Deinstitucionalizācija Auces novadā</t>
  </si>
  <si>
    <t>Daudzfunkcionālā pakalpojumu centra izveide Gāliņciemā</t>
  </si>
  <si>
    <t>Bērnu bibliotēkas infrastruktūras attīstība Ventspils vecpilsētā</t>
  </si>
  <si>
    <t xml:space="preserve">1 888 256 </t>
  </si>
  <si>
    <t>Jelgavas novada pašvaldība</t>
  </si>
  <si>
    <t>Daugavpils novada pašvaldība</t>
  </si>
  <si>
    <t>Deinstitucionalizācija Daugavpils novada pašvaldība</t>
  </si>
  <si>
    <t>Saskaņā ar 13.12.2018. veiktajiem grozījumiem atlases nolikumā, t.sk. 6.pielikumā ", projekta iesniegums jāiesniedz līdz 15.03.2019.</t>
  </si>
  <si>
    <t>Saskaņā ar 13.12.2018. veiktajiem grozījumiem atlases nolikumā, t.sk. 6.pielikumā, projekta iesniegums jāiesniedz līdz 15.03.2019.</t>
  </si>
  <si>
    <t>Saskaņā ar 30.10.2018. veiktajiem grozījumiem atlases nolikuma t.sk. 6.pielikumā, projekta iesniegšanas termiņš pagarināts līdz 20.12.2019.</t>
  </si>
  <si>
    <t>Saskaņā ar 30.10.2018. veiktajiem grozījumiem atlases nolikuma t.sk. 6.pielikumā, projekta iesniegšanas termiņš pagarināts līdz 21.12.2019.</t>
  </si>
  <si>
    <t xml:space="preserve"> Saskaņā ar  09.10.2018  veiktajiem grozījumiem  projektu iesniegumu atlases nolikumu, projektu iesniegšanas termiņš  noteikts 21.12.2019.</t>
  </si>
  <si>
    <t xml:space="preserve"> Saskaņā ar 11.12.2018 veiktajiem grozījumiem  projektu iesniegumu atlases nolikumu, projektu iesniegšanas termiņš  noteikts 31.01.2019.</t>
  </si>
  <si>
    <t>Saskaņā ar 19.10.2018. veiktajiem grozījumiem atlases nolikuma t.sk. 6.pielikumā, projekta iesniegšanas termiņš pagarināts līdz 27.12.2019.</t>
  </si>
  <si>
    <t xml:space="preserve"> Saskaņā ar 28.12.2018 veiktajiem grozījumiem  projektu iesniegumu atlases nolikumu, projektu iesniegšanas termiņš  noteikts 31.01.2019.</t>
  </si>
  <si>
    <t xml:space="preserve"> Saskaņā ar 03.12.2018. veiktajiem grozījumiem atlases nolikuma t.sk. 6.pielikumā, projekta iesniegšanas termiņš pagarināts līdz 20.02.2019.</t>
  </si>
  <si>
    <t xml:space="preserve"> Saskaņā ar 22.10.2018 veiktajiem grozījumiem  projektu iesniegumu atlases nolikumu, projektu iesniegšanas termiņš  noteikts 01.04.2019. </t>
  </si>
  <si>
    <t xml:space="preserve"> Saskaņā ar 05.11.2018 veiktajiem grozījumiem  projektu iesniegumu atlases nolikumu, projektu iesniegšanas termiņš  noteikts 25.04.2019. </t>
  </si>
  <si>
    <t>Ventspils novada pašvaldība</t>
  </si>
  <si>
    <t xml:space="preserve">Plānotais projekta iesniegšanas termiņš* </t>
  </si>
  <si>
    <t>Bāzes termiņa izmaiņas**</t>
  </si>
  <si>
    <t>*Plānotais projekta iesnieguma termiņš - sadarbības iestādē līdz 20.03.2018. projektu iesniedzēja nodefinētie iesniegšanas datumi + atbildīgo iestāžu noteiktie projektu iesniegšanas termiņi + bāzes termiņa izmaiņas(pēc bāzes termiņa izmaiņām projekts sākotnēji plānotajā mēnesi  atspoguļojas kā neiesniegts.). 
** Bāzes termiņa izmaiņas - ar ministru kabineta noteikumiem vai saskaņotām projektu iesniegumu atlasēm pagarināti projektu iesniegšanas termiņi.</t>
  </si>
  <si>
    <t>Plānotais projekta iesniegšanas termiņš *</t>
  </si>
  <si>
    <t>*Plānotais projekta iesnieguma termiņš - sadarbības iestādē līdz 20.03.2018. projektu iesniedzēja nodefinētie iesniegšanas datumi + atbildīgo iestāžu noteiktie projektu iesniegšanas termiņi + bāzes termiņa izmaiņas(pēc bāzes termiņa izmaiņām projekts sākotnēji plānotajā mēnesi atspoguļojas kā neiesniegts.). 
** Bāzes termiņa izmaiņas - ar ministru kabineta noteikumiem vai saskaņotām projektu iesniegumu atlasēm pagarināti projektu iesniegšanas termiņi.</t>
  </si>
  <si>
    <t>Prejektus nevar iesniegt, jo atlasē nav brīva finansējuma.</t>
  </si>
  <si>
    <t>Energoefektivitātes paaugstināšanas pasākumu īstenošana Bulduru Dārzkopības vidusskolas ēku kompleksā Viestura ielā 6, Jūrmalā</t>
  </si>
  <si>
    <t>Līdz 16.01.2019. plānoto ierobežoto projektu iesniegumu atlašu (IPIA) projektu iesniedzēju prognozētajā termiņā neiesniegtie projekti</t>
  </si>
  <si>
    <t>Jēkabpils Agrobiznesa koledža</t>
  </si>
  <si>
    <t>Energoefektivitātes paaugstināšanas pasākumu īstenošana Jēkabpils Agrobiznesa koledžas mācību korpusa ēkai, Pasta ielā 1, Jēkabpilī</t>
  </si>
  <si>
    <t>Energoefektivitātes paaugstināšanas pasākumu īstenošana Jēkabpils Agrobiznesa koledžas Barkavas struktūrvienības mācību – ražošanas korpusa ēkai Dzirnavu ielā 1, Barkavā</t>
  </si>
  <si>
    <t>Industriālās teritorijas piekļuves uzlabošana un revitalizācija uzņēmējdarbības attīstībai Jēkabpils pilsētas Ziemeļaustrumu daļā</t>
  </si>
  <si>
    <t>Jēkabpils pilsētas teritorijas revitalizācija jaunu uzņēmumu izveidei</t>
  </si>
  <si>
    <t>17.01.2019. CFLA uzaicinājums projektu iesnigšanai.</t>
  </si>
  <si>
    <t xml:space="preserve">Rēzeknes novada pašvaldība </t>
  </si>
  <si>
    <t>Kopā</t>
  </si>
  <si>
    <t>4.2.1.2.  Valsts ēku energoefektivitāte  kopā</t>
  </si>
  <si>
    <t>9.3.1.1.  Infrastruktūra deinstitucionalizācijai kopā</t>
  </si>
  <si>
    <t>3.3.1. Publiskā infrastruktūra uzņēmējdarbībai kopā</t>
  </si>
  <si>
    <t>4.2.2. Pašvaldību ēku energoefektivitāte kopā</t>
  </si>
  <si>
    <t>5.6.2. Degradēto teritoriju atjaunošana kopā</t>
  </si>
  <si>
    <t>Pašvaldība uzaicināta iesniegt projekta iesniegumu līdz 25.03.2019.</t>
  </si>
  <si>
    <t>Atbilstoši MKN Nr.871 grozījumiem (18.punkts) un LM vēstulei par iesniegšanas termiņa pagarināšanas  kārtību  piešķirts pagarinājums līdz 28.01.2019., kas pēc pašvaldības  iesniegtās informacijas un LM veiktā izvērtējuma tiks precizēts.</t>
  </si>
  <si>
    <t>tiks iesniegts ne vēlāk kā 28.02.2019</t>
  </si>
  <si>
    <t>Saskaņā ar CFLA 22.11.2018. vēstuli iesniegšanas termiņš ir noteikts līdz 31.12.2019.</t>
  </si>
  <si>
    <t>20.01.2019.</t>
  </si>
  <si>
    <t>31.05.2019.</t>
  </si>
  <si>
    <t>Konkrēto projekta iesniegumu nepieciešams aizstāt  ar objektu “Energoefektivitātes paaugstināšana kazarmas ēkā Nr.006 (kadastra Nr.0100 0910 090 006), Krustabaznīcas ielā 9K-3, Rīgā”, ēkai Nr.006 ir izstrādāts objekta būvprojekts un iesniegts izskatīšanai un saskaņošanai Būvniecības valsts kontroles birojā.  Orientējošais projekta publiskais finansējums - 200 000,00 EUR, projekta iesnieguma iesniegšanas termiņš - 2019.gada 31.maijs</t>
  </si>
  <si>
    <t>Projekta iesniedzējs ir uzaicināts iesniegt projektu līdz 30.05.2019.</t>
  </si>
  <si>
    <t>Konkrēto projekta iesniegumu nepieciešams aizstāt  ar objektu : “Energoefektivitātes paaugstināšana ēdnīcas ēkā Nr.006 (kadastra Nr.0100 0850 229 006), Ezermalas ielā 6B, Rīgā”, ēkai Nr.006 ir izstrādāts būvprojekts un tiek veikta būvprojekta ekspertīze. Orientējošais projekta publiskais finansējums – 372 415,94 EUR, projekta iesnieguma iesniegšanas termiņš - 2019.gada 31.maijs</t>
  </si>
  <si>
    <t>29.11.2019.</t>
  </si>
  <si>
    <t>Saskaņā ar CFLA 14.01.2019. vēstuli projekta iesniedzējs ir uzaicināts iesniegt projektu līdz  29.11.2019.</t>
  </si>
  <si>
    <t>Saskaņā ar CFLA 14.01.2019. vēstuli projekta iesniedzējs ir uzaicināts iesniegt projektu līdz 29.11.2019.</t>
  </si>
  <si>
    <t>03.05.2019.</t>
  </si>
  <si>
    <t>Saskaņā ar CFLA 14.01.2019. vēstuli projekta iesniedzējs ir uzaicināts iesniegt projektu līdz 03.05.2019.</t>
  </si>
  <si>
    <t>30.12.2019.</t>
  </si>
  <si>
    <t>Saskaņā ar CFLA 14.01.2019. vēstuli projekta iesniedzējs ir uzaicināts iesniegt projektu līdz 30.12.2019.</t>
  </si>
  <si>
    <t>Saskaņā ar CFLA 14.01.2019. vēstuli projekta iesniedzējs ir uzaicināts iesniegt projektu līdz  31.07.2019.</t>
  </si>
  <si>
    <t>Pelnis, 670654470</t>
  </si>
  <si>
    <t>ints.pelnis@fm.gov.lv</t>
  </si>
  <si>
    <t>Finanšu ministrs</t>
  </si>
  <si>
    <t>J.Reirs</t>
  </si>
  <si>
    <t>1. Pielikums
informatīvajam ziņojumam "Informatīvais ziņojums par Kohēzijas politikas Eiropas Savienības fondu investīciju aktualitātēm līdz 2018. gada 31. decembrim un 2019. gada februāra ikmēneša operatīvā informācija"</t>
  </si>
  <si>
    <t xml:space="preserve">08.02.2019. saņemtajā e-pastā Valmieras pilsētas pašvaldības komentāri par neiesniegšanas iemesliem: "Izvērtējot plānotā projekta spēju izpildīt MK noteikumos noteiktos sasniedzamos rādītājus attiecībā uz enerģijas patēriņa samazinājumu, pieņemts lēmums konkrēto projektu neīstenot." </t>
  </si>
  <si>
    <t>08.02.2019. saņemtajā e-pastā Valmieras pilsētas pašvaldības komentāri par neiesniegšanas iemesliem: "Nemot vērā nepieciešamību projekta īstenošanai nodrošināt privātās investīcijas, jaunradītas darba vietas un revitalizētās teritorijas ha, tiek veiktas pārrunas ar potenciālajiem investoriem. Projektu iesniegumi tiks iesniegti brīdī, kad būs panākta vienošanās ar potenciālajiem investoriem." Vienlaikus Vides aizsardzības un reģionālās attīstības ministrija norāda, ka pie atlases nolikuma saskaņošanas izvērtēs, vai ir akceptējami šādi termiņi.</t>
  </si>
  <si>
    <t>Sagatavots 14.02.2019</t>
  </si>
  <si>
    <t>Ekonomikas ministrija ar 07.02.2019. aktualizēja iesniegšanas termiņu</t>
  </si>
  <si>
    <t xml:space="preserve">Projektā notiek izvērtēšana, vai to realizēs. </t>
  </si>
  <si>
    <t>Projekts iesniegts 28.01.2019.</t>
  </si>
  <si>
    <t>Projekta nolikumā aktualizētais termiņš</t>
  </si>
  <si>
    <t>ES fondu finansējums, Euro</t>
  </si>
  <si>
    <t>Projekta iesniedzējs telefoniski informēja CFLA, ka šis projekts netiks realizēts, bet tiks mainīts objekts</t>
  </si>
  <si>
    <t>Projekta iesniegums iesniegts 23.01.2019.</t>
  </si>
  <si>
    <t>Pašvaldības pārstāvis informēja par atjaunoto projekta iesniegšanas datumu</t>
  </si>
  <si>
    <r>
      <t>Saskaņā ar 07.01.2019 apstiprināto projektu iesniegumu atlases nolikumu projektu iesniegšanas termiņš  noteikts 01.03.2019.</t>
    </r>
    <r>
      <rPr>
        <sz val="10"/>
        <rFont val="Times New Roman"/>
        <family val="1"/>
        <charset val="186"/>
      </rPr>
      <t xml:space="preserve"> Saskaņā ar 2019. gada 12. februārī ierosinātajiem grozījumiem projektu iesniegumu atlases nolikumā - termiņš tiks noteikts 2019. gada 1. aprīlis.</t>
    </r>
  </si>
  <si>
    <r>
      <rPr>
        <sz val="10"/>
        <rFont val="Times New Roman"/>
        <family val="1"/>
        <charset val="186"/>
      </rPr>
      <t xml:space="preserve">Labklājības ministrijas </t>
    </r>
    <r>
      <rPr>
        <sz val="10"/>
        <color theme="1"/>
        <rFont val="Times New Roman"/>
        <family val="2"/>
        <charset val="186"/>
      </rPr>
      <t>un CFLA aktualizētie iesniegšanas termiņi</t>
    </r>
  </si>
  <si>
    <r>
      <rPr>
        <sz val="10"/>
        <rFont val="Times New Roman"/>
        <family val="1"/>
        <charset val="186"/>
      </rPr>
      <t>Labklājības ministrijas</t>
    </r>
    <r>
      <rPr>
        <sz val="10"/>
        <color theme="1"/>
        <rFont val="Times New Roman"/>
        <family val="2"/>
        <charset val="186"/>
      </rPr>
      <t xml:space="preserve"> un CFLA aktualizētie iesniegšanas termiņi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</si>
</sst>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25" x14ac:knownFonts="1">
    <font>
      <sz val="12"/>
      <color theme="1"/>
      <name val="Times New Roman"/>
      <family val="2"/>
      <charset val="186"/>
    </font>
    <font>
      <sz val="12"/>
      <color theme="1"/>
      <name val="Times New Roman"/>
      <family val="2"/>
      <charset val="186"/>
    </font>
    <font>
      <sz val="10"/>
      <color rgb="FF000000"/>
      <name val="Arial"/>
      <family val="2"/>
      <charset val="186"/>
    </font>
    <font>
      <b/>
      <sz val="10"/>
      <name val="Times New Roman"/>
      <family val="1"/>
      <charset val="186"/>
    </font>
    <font>
      <sz val="10"/>
      <name val="Times New Roman"/>
      <family val="1"/>
      <charset val="186"/>
    </font>
    <font>
      <sz val="10"/>
      <color rgb="FF000000"/>
      <name val="Times New Roman"/>
      <family val="1"/>
      <charset val="186"/>
    </font>
    <font>
      <sz val="10"/>
      <color theme="1"/>
      <name val="Times New Roman"/>
      <family val="1"/>
      <charset val="186"/>
    </font>
    <font>
      <sz val="11"/>
      <color theme="1"/>
      <name val="Calibri"/>
      <family val="2"/>
      <charset val="186"/>
      <scheme val="minor"/>
    </font>
    <font>
      <sz val="10"/>
      <name val="Times New Roman"/>
      <family val="1"/>
      <charset val="186"/>
    </font>
    <font>
      <sz val="10"/>
      <color rgb="FF000000"/>
      <name val="Times New Roman"/>
      <family val="1"/>
      <charset val="186"/>
    </font>
    <font>
      <sz val="11"/>
      <color theme="1"/>
      <name val="Times New Roman"/>
      <family val="2"/>
      <charset val="186"/>
    </font>
    <font>
      <b/>
      <sz val="12"/>
      <name val="Times New Roman"/>
      <family val="1"/>
      <charset val="186"/>
    </font>
    <font>
      <sz val="10"/>
      <color theme="1"/>
      <name val="Times New Roman"/>
      <family val="2"/>
      <charset val="186"/>
    </font>
    <font>
      <b/>
      <sz val="10"/>
      <name val="Times New Roman"/>
      <family val="2"/>
      <charset val="186"/>
    </font>
    <font>
      <sz val="10"/>
      <name val="Times New Roman"/>
      <family val="2"/>
      <charset val="186"/>
    </font>
    <font>
      <b/>
      <sz val="14"/>
      <color theme="1"/>
      <name val="Times New Roman"/>
      <family val="1"/>
      <charset val="186"/>
    </font>
    <font>
      <sz val="8"/>
      <color rgb="FF000000"/>
      <name val="Arial"/>
      <family val="2"/>
      <charset val="186"/>
    </font>
    <font>
      <sz val="11"/>
      <color indexed="8"/>
      <name val="Calibri"/>
      <family val="2"/>
      <charset val="186"/>
    </font>
    <font>
      <sz val="10"/>
      <name val="Arial"/>
      <family val="2"/>
      <charset val="186"/>
    </font>
    <font>
      <sz val="11"/>
      <color theme="1"/>
      <name val="Calibri"/>
      <family val="2"/>
      <scheme val="minor"/>
    </font>
    <font>
      <sz val="11"/>
      <color rgb="FF000000"/>
      <name val="Calibri"/>
      <family val="2"/>
    </font>
    <font>
      <b/>
      <i/>
      <sz val="10"/>
      <name val="Times New Roman"/>
      <family val="1"/>
      <charset val="186"/>
    </font>
    <font>
      <sz val="14"/>
      <color theme="1"/>
      <name val="Times New Roman"/>
      <family val="1"/>
      <charset val="186"/>
    </font>
    <font>
      <u/>
      <sz val="10"/>
      <color theme="10"/>
      <name val="Arial"/>
      <family val="2"/>
      <charset val="186"/>
    </font>
    <font>
      <sz val="11"/>
      <name val="Times New Roman"/>
      <family val="1"/>
      <charset val="186"/>
    </font>
  </fonts>
  <fills count="7">
    <fill>
      <patternFill patternType="none"/>
    </fill>
    <fill>
      <patternFill patternType="gray125"/>
    </fill>
    <fill>
      <patternFill patternType="solid">
        <fgColor theme="0"/>
        <bgColor indexed="64"/>
      </patternFill>
    </fill>
    <fill>
      <gradientFill degree="270">
        <stop position="0">
          <color theme="0"/>
        </stop>
        <stop position="1">
          <color theme="9" tint="0.80001220740379042"/>
        </stop>
      </gradientFill>
    </fill>
    <fill>
      <gradientFill degree="90">
        <stop position="0">
          <color theme="0"/>
        </stop>
        <stop position="1">
          <color theme="4" tint="0.59999389629810485"/>
        </stop>
      </gradientFill>
    </fill>
    <fill>
      <patternFill patternType="solid">
        <fgColor rgb="FFFFFFFF"/>
      </patternFill>
    </fill>
    <fill>
      <gradientFill degree="270">
        <stop position="0">
          <color theme="0"/>
        </stop>
        <stop position="1">
          <color theme="5" tint="0.80001220740379042"/>
        </stop>
      </gradientFill>
    </fill>
  </fills>
  <borders count="10">
    <border>
      <left/>
      <right/>
      <top/>
      <bottom/>
      <diagonal/>
    </border>
    <border>
      <left/>
      <right/>
      <top/>
      <bottom style="thin">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style="thin">
        <color auto="1"/>
      </bottom>
      <diagonal/>
    </border>
    <border>
      <left style="thin">
        <color auto="1"/>
      </left>
      <right style="thin">
        <color auto="1"/>
      </right>
      <top/>
      <bottom/>
      <diagonal/>
    </border>
  </borders>
  <cellStyleXfs count="27360">
    <xf numFmtId="0" fontId="0" fillId="0" borderId="0"/>
    <xf numFmtId="0" fontId="2" fillId="0" borderId="0"/>
    <xf numFmtId="0" fontId="7" fillId="0" borderId="0"/>
    <xf numFmtId="0" fontId="2"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7" fillId="0" borderId="0"/>
    <xf numFmtId="0" fontId="18" fillId="0" borderId="0"/>
    <xf numFmtId="0" fontId="7" fillId="0" borderId="0"/>
    <xf numFmtId="0" fontId="7" fillId="0" borderId="0"/>
    <xf numFmtId="0" fontId="2" fillId="0" borderId="0"/>
    <xf numFmtId="0" fontId="2" fillId="0" borderId="0"/>
    <xf numFmtId="0" fontId="7" fillId="0" borderId="0"/>
    <xf numFmtId="0" fontId="1" fillId="0" borderId="0"/>
    <xf numFmtId="0" fontId="7" fillId="0" borderId="0"/>
    <xf numFmtId="164" fontId="1" fillId="0" borderId="0" applyFont="0" applyFill="0" applyBorder="0" applyAlignment="0" applyProtection="0"/>
    <xf numFmtId="0" fontId="7" fillId="0" borderId="0"/>
    <xf numFmtId="0" fontId="7" fillId="0" borderId="0"/>
    <xf numFmtId="0" fontId="19" fillId="0" borderId="0"/>
    <xf numFmtId="164" fontId="1" fillId="0" borderId="0" applyFont="0" applyFill="0" applyBorder="0" applyAlignment="0" applyProtection="0"/>
    <xf numFmtId="164" fontId="1" fillId="0" borderId="0" applyFont="0" applyFill="0" applyBorder="0" applyAlignment="0" applyProtection="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1" fillId="0" borderId="0" applyFont="0" applyFill="0" applyBorder="0" applyAlignment="0" applyProtection="0"/>
    <xf numFmtId="9" fontId="7" fillId="0" borderId="0" applyFont="0" applyFill="0" applyBorder="0" applyAlignment="0" applyProtection="0"/>
    <xf numFmtId="164" fontId="1"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17" fillId="0" borderId="0"/>
    <xf numFmtId="164" fontId="1"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164" fontId="1"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164" fontId="19" fillId="0" borderId="0" applyFont="0" applyFill="0" applyBorder="0" applyAlignment="0" applyProtection="0"/>
    <xf numFmtId="0" fontId="1" fillId="0" borderId="0"/>
    <xf numFmtId="9" fontId="1" fillId="0" borderId="0" applyFont="0" applyFill="0" applyBorder="0" applyAlignment="0" applyProtection="0"/>
    <xf numFmtId="9" fontId="7" fillId="0" borderId="0" applyFont="0" applyFill="0" applyBorder="0" applyAlignment="0" applyProtection="0"/>
    <xf numFmtId="0" fontId="1" fillId="0" borderId="0"/>
    <xf numFmtId="9" fontId="7" fillId="0" borderId="0" applyFont="0" applyFill="0" applyBorder="0" applyAlignment="0" applyProtection="0"/>
    <xf numFmtId="0" fontId="20" fillId="0" borderId="0" applyNumberFormat="0" applyBorder="0" applyAlignment="0"/>
    <xf numFmtId="9" fontId="20"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7" fillId="0" borderId="0"/>
    <xf numFmtId="164" fontId="1" fillId="0" borderId="0" applyFont="0" applyFill="0" applyBorder="0" applyAlignment="0" applyProtection="0"/>
    <xf numFmtId="164" fontId="1" fillId="0" borderId="0" applyFont="0" applyFill="0" applyBorder="0" applyAlignment="0" applyProtection="0"/>
    <xf numFmtId="0" fontId="7" fillId="0" borderId="0"/>
    <xf numFmtId="164" fontId="1"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4" fontId="1"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4" fontId="1"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164" fontId="1"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2" fillId="0" borderId="0" applyFont="0" applyFill="0" applyBorder="0" applyAlignment="0" applyProtection="0"/>
    <xf numFmtId="164" fontId="1" fillId="0" borderId="0" applyFont="0" applyFill="0" applyBorder="0" applyAlignment="0" applyProtection="0"/>
    <xf numFmtId="0" fontId="7" fillId="0" borderId="0"/>
    <xf numFmtId="164" fontId="1"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164" fontId="1" fillId="0" borderId="0" applyFont="0" applyFill="0" applyBorder="0" applyAlignment="0" applyProtection="0"/>
    <xf numFmtId="0" fontId="7" fillId="0" borderId="0"/>
    <xf numFmtId="164" fontId="1" fillId="0" borderId="0" applyFont="0" applyFill="0" applyBorder="0" applyAlignment="0" applyProtection="0"/>
    <xf numFmtId="0" fontId="7"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3" fillId="0" borderId="0" applyNumberFormat="0" applyFill="0" applyBorder="0" applyAlignment="0" applyProtection="0"/>
  </cellStyleXfs>
  <cellXfs count="177">
    <xf numFmtId="0" fontId="0" fillId="0" borderId="0" xfId="0"/>
    <xf numFmtId="0" fontId="3" fillId="2" borderId="0" xfId="1" applyFont="1" applyFill="1" applyAlignment="1">
      <alignment horizontal="left" vertical="center" wrapText="1"/>
    </xf>
    <xf numFmtId="0" fontId="3" fillId="2" borderId="0" xfId="1" applyFont="1" applyFill="1" applyAlignment="1">
      <alignment horizontal="center" vertical="center"/>
    </xf>
    <xf numFmtId="0" fontId="3" fillId="2" borderId="0" xfId="1" applyFont="1" applyFill="1" applyAlignment="1">
      <alignment horizontal="left" vertical="center"/>
    </xf>
    <xf numFmtId="3" fontId="4" fillId="2" borderId="0" xfId="1" applyNumberFormat="1" applyFont="1" applyFill="1" applyAlignment="1">
      <alignment horizontal="left" vertical="center" wrapText="1"/>
    </xf>
    <xf numFmtId="0" fontId="4" fillId="0" borderId="3" xfId="1" applyFont="1" applyFill="1" applyBorder="1" applyAlignment="1">
      <alignment horizontal="center" vertical="center"/>
    </xf>
    <xf numFmtId="0" fontId="4" fillId="0" borderId="3" xfId="0" applyFont="1" applyFill="1" applyBorder="1" applyAlignment="1">
      <alignment horizontal="center" vertical="center" wrapText="1"/>
    </xf>
    <xf numFmtId="14" fontId="4" fillId="0" borderId="3" xfId="0" applyNumberFormat="1" applyFont="1" applyFill="1" applyBorder="1" applyAlignment="1">
      <alignment horizontal="center" vertical="center" wrapText="1"/>
    </xf>
    <xf numFmtId="3" fontId="4" fillId="0" borderId="3" xfId="1" applyNumberFormat="1" applyFont="1" applyFill="1" applyBorder="1" applyAlignment="1">
      <alignment horizontal="center" vertical="center"/>
    </xf>
    <xf numFmtId="3" fontId="4" fillId="0" borderId="3" xfId="1"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3" xfId="1" applyFont="1" applyFill="1" applyBorder="1" applyAlignment="1">
      <alignment horizontal="center" vertical="center" wrapText="1"/>
    </xf>
    <xf numFmtId="14" fontId="4" fillId="0" borderId="3" xfId="1" applyNumberFormat="1" applyFont="1" applyFill="1" applyBorder="1" applyAlignment="1">
      <alignment horizontal="center" vertical="center"/>
    </xf>
    <xf numFmtId="14" fontId="4" fillId="0" borderId="3" xfId="1" applyNumberFormat="1" applyFont="1" applyFill="1" applyBorder="1" applyAlignment="1">
      <alignment horizontal="center" vertical="center" wrapText="1"/>
    </xf>
    <xf numFmtId="14" fontId="6" fillId="0" borderId="3" xfId="0" applyNumberFormat="1" applyFont="1" applyFill="1" applyBorder="1" applyAlignment="1">
      <alignment horizontal="center" vertical="center" wrapText="1"/>
    </xf>
    <xf numFmtId="14" fontId="4" fillId="0" borderId="3" xfId="2" applyNumberFormat="1" applyFont="1" applyFill="1" applyBorder="1" applyAlignment="1">
      <alignment horizontal="center" vertical="center" wrapText="1"/>
    </xf>
    <xf numFmtId="14" fontId="4" fillId="0" borderId="3" xfId="0" applyNumberFormat="1" applyFont="1" applyFill="1" applyBorder="1" applyAlignment="1">
      <alignment horizontal="center" vertical="center"/>
    </xf>
    <xf numFmtId="14" fontId="4" fillId="0" borderId="3" xfId="2" applyNumberFormat="1" applyFont="1" applyFill="1" applyBorder="1" applyAlignment="1">
      <alignment horizontal="center" vertical="center"/>
    </xf>
    <xf numFmtId="0" fontId="3" fillId="3" borderId="2" xfId="1" applyFont="1" applyFill="1" applyBorder="1" applyAlignment="1">
      <alignment horizontal="center" vertical="center" textRotation="90" wrapText="1"/>
    </xf>
    <xf numFmtId="0" fontId="6" fillId="0" borderId="3" xfId="1" applyFont="1" applyFill="1" applyBorder="1" applyAlignment="1">
      <alignment horizontal="center" vertical="center" wrapText="1"/>
    </xf>
    <xf numFmtId="0" fontId="5" fillId="0" borderId="3" xfId="1" applyFont="1" applyFill="1" applyBorder="1" applyAlignment="1">
      <alignment horizontal="center" vertical="center" wrapText="1"/>
    </xf>
    <xf numFmtId="3" fontId="5" fillId="0" borderId="3" xfId="1"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3" xfId="2" applyFont="1" applyFill="1" applyBorder="1" applyAlignment="1" applyProtection="1">
      <alignment horizontal="center" vertical="center" wrapText="1"/>
      <protection locked="0"/>
    </xf>
    <xf numFmtId="4" fontId="6" fillId="0" borderId="3" xfId="0" applyNumberFormat="1" applyFont="1" applyFill="1" applyBorder="1" applyAlignment="1">
      <alignment horizontal="center" vertical="center" wrapText="1"/>
    </xf>
    <xf numFmtId="4" fontId="4" fillId="0" borderId="3" xfId="0" applyNumberFormat="1" applyFont="1" applyFill="1" applyBorder="1" applyAlignment="1">
      <alignment horizontal="center" vertical="center" wrapText="1"/>
    </xf>
    <xf numFmtId="0" fontId="4" fillId="0" borderId="3" xfId="0" applyFont="1" applyFill="1" applyBorder="1" applyAlignment="1" applyProtection="1">
      <alignment horizontal="center" vertical="center" wrapText="1"/>
      <protection locked="0"/>
    </xf>
    <xf numFmtId="49" fontId="4" fillId="0" borderId="3" xfId="1" applyNumberFormat="1" applyFont="1" applyFill="1" applyBorder="1" applyAlignment="1">
      <alignment horizontal="center" vertical="center" wrapText="1"/>
    </xf>
    <xf numFmtId="0" fontId="4" fillId="0" borderId="3" xfId="3" applyFont="1" applyFill="1" applyBorder="1" applyAlignment="1">
      <alignment horizontal="center" vertical="center" wrapText="1"/>
    </xf>
    <xf numFmtId="14" fontId="3" fillId="2" borderId="0" xfId="1" applyNumberFormat="1" applyFont="1" applyFill="1" applyBorder="1" applyAlignment="1">
      <alignment horizontal="left" vertical="center"/>
    </xf>
    <xf numFmtId="3" fontId="4" fillId="2" borderId="0" xfId="1" applyNumberFormat="1" applyFont="1" applyFill="1" applyAlignment="1">
      <alignment horizontal="right" vertical="center" wrapText="1"/>
    </xf>
    <xf numFmtId="14" fontId="5" fillId="0" borderId="3" xfId="1" applyNumberFormat="1" applyFont="1" applyFill="1" applyBorder="1" applyAlignment="1">
      <alignment horizontal="center" vertical="center" wrapText="1"/>
    </xf>
    <xf numFmtId="0" fontId="3" fillId="2" borderId="0" xfId="1" applyFont="1" applyFill="1" applyAlignment="1">
      <alignment vertical="center"/>
    </xf>
    <xf numFmtId="14" fontId="3" fillId="2" borderId="1" xfId="1" applyNumberFormat="1" applyFont="1" applyFill="1" applyBorder="1" applyAlignment="1">
      <alignment vertical="center"/>
    </xf>
    <xf numFmtId="0" fontId="8" fillId="0" borderId="3" xfId="1" applyFont="1" applyFill="1" applyBorder="1" applyAlignment="1">
      <alignment horizontal="center" vertical="center"/>
    </xf>
    <xf numFmtId="0" fontId="8" fillId="0" borderId="3" xfId="1" applyFont="1" applyFill="1" applyBorder="1" applyAlignment="1">
      <alignment horizontal="center" vertical="center" wrapText="1"/>
    </xf>
    <xf numFmtId="3" fontId="9" fillId="0" borderId="3" xfId="1" applyNumberFormat="1" applyFont="1" applyFill="1" applyBorder="1" applyAlignment="1">
      <alignment horizontal="center" vertical="center" wrapText="1"/>
    </xf>
    <xf numFmtId="14" fontId="8" fillId="0" borderId="3" xfId="1" applyNumberFormat="1" applyFont="1" applyFill="1" applyBorder="1" applyAlignment="1">
      <alignment horizontal="center" vertical="center"/>
    </xf>
    <xf numFmtId="14" fontId="9" fillId="0" borderId="3" xfId="1" applyNumberFormat="1" applyFont="1" applyFill="1" applyBorder="1" applyAlignment="1">
      <alignment horizontal="center" vertical="center" wrapText="1"/>
    </xf>
    <xf numFmtId="14" fontId="4" fillId="2" borderId="0" xfId="1" applyNumberFormat="1" applyFont="1" applyFill="1" applyAlignment="1">
      <alignment horizontal="right" vertical="center" wrapText="1"/>
    </xf>
    <xf numFmtId="0" fontId="4" fillId="2" borderId="0" xfId="1" applyNumberFormat="1" applyFont="1" applyFill="1" applyAlignment="1">
      <alignment horizontal="right" vertical="center" wrapText="1"/>
    </xf>
    <xf numFmtId="0" fontId="12" fillId="0" borderId="0" xfId="0" applyFont="1"/>
    <xf numFmtId="14" fontId="14" fillId="0" borderId="3" xfId="1" applyNumberFormat="1" applyFont="1" applyFill="1" applyBorder="1" applyAlignment="1">
      <alignment horizontal="center" vertical="center" wrapText="1"/>
    </xf>
    <xf numFmtId="0" fontId="14" fillId="0" borderId="3" xfId="1" applyFont="1" applyFill="1" applyBorder="1" applyAlignment="1">
      <alignment horizontal="center" vertical="center" wrapText="1"/>
    </xf>
    <xf numFmtId="0" fontId="0" fillId="0" borderId="0" xfId="0" applyFill="1"/>
    <xf numFmtId="0" fontId="12" fillId="0" borderId="3" xfId="0" applyFont="1" applyBorder="1" applyAlignment="1">
      <alignment horizontal="center" vertical="center"/>
    </xf>
    <xf numFmtId="14" fontId="12" fillId="0" borderId="3" xfId="0" applyNumberFormat="1" applyFont="1" applyBorder="1" applyAlignment="1">
      <alignment horizontal="center" vertical="center"/>
    </xf>
    <xf numFmtId="0" fontId="6" fillId="0" borderId="3" xfId="0" applyFont="1" applyBorder="1" applyAlignment="1">
      <alignment horizontal="center" vertical="center"/>
    </xf>
    <xf numFmtId="0" fontId="6" fillId="0" borderId="3" xfId="0" applyFont="1" applyBorder="1" applyAlignment="1">
      <alignment horizontal="center" vertical="center" wrapText="1"/>
    </xf>
    <xf numFmtId="3" fontId="6" fillId="0" borderId="3" xfId="0" applyNumberFormat="1" applyFont="1" applyBorder="1" applyAlignment="1">
      <alignment horizontal="center" vertical="center"/>
    </xf>
    <xf numFmtId="0" fontId="6" fillId="0" borderId="0" xfId="0" applyFont="1"/>
    <xf numFmtId="0" fontId="6" fillId="0" borderId="3" xfId="0" applyFont="1" applyBorder="1"/>
    <xf numFmtId="0" fontId="6" fillId="0" borderId="3" xfId="0" applyFont="1" applyBorder="1" applyAlignment="1">
      <alignment wrapText="1"/>
    </xf>
    <xf numFmtId="3" fontId="13" fillId="3" borderId="3" xfId="1" applyNumberFormat="1" applyFont="1" applyFill="1" applyBorder="1" applyAlignment="1">
      <alignment horizontal="center" vertical="center" wrapText="1"/>
    </xf>
    <xf numFmtId="14" fontId="4" fillId="2" borderId="3" xfId="1" applyNumberFormat="1" applyFont="1" applyFill="1" applyBorder="1" applyAlignment="1">
      <alignment horizontal="center" vertical="center" wrapText="1"/>
    </xf>
    <xf numFmtId="3" fontId="5" fillId="0" borderId="5" xfId="1" applyNumberFormat="1" applyFont="1" applyFill="1" applyBorder="1" applyAlignment="1">
      <alignment horizontal="center" vertical="center" wrapText="1"/>
    </xf>
    <xf numFmtId="14" fontId="4" fillId="0" borderId="5" xfId="1" applyNumberFormat="1" applyFont="1" applyFill="1" applyBorder="1" applyAlignment="1">
      <alignment horizontal="center" vertical="center"/>
    </xf>
    <xf numFmtId="14" fontId="6" fillId="0" borderId="3" xfId="0" applyNumberFormat="1" applyFont="1" applyBorder="1" applyAlignment="1">
      <alignment horizontal="center" vertical="center"/>
    </xf>
    <xf numFmtId="0" fontId="12" fillId="0" borderId="6" xfId="0" applyFont="1" applyBorder="1" applyAlignment="1">
      <alignment horizontal="center" vertical="center"/>
    </xf>
    <xf numFmtId="0" fontId="12" fillId="0" borderId="3" xfId="0" applyFont="1" applyFill="1" applyBorder="1" applyAlignment="1">
      <alignment horizontal="center" vertical="center"/>
    </xf>
    <xf numFmtId="0" fontId="4" fillId="0" borderId="3" xfId="1" applyNumberFormat="1" applyFont="1" applyFill="1" applyBorder="1" applyAlignment="1">
      <alignment horizontal="center" vertical="center" wrapText="1"/>
    </xf>
    <xf numFmtId="3" fontId="4" fillId="2" borderId="3" xfId="1" applyNumberFormat="1" applyFont="1" applyFill="1" applyBorder="1" applyAlignment="1">
      <alignment horizontal="center" vertical="center" wrapText="1"/>
    </xf>
    <xf numFmtId="0" fontId="12" fillId="0" borderId="0" xfId="0" applyFont="1" applyAlignment="1">
      <alignment horizontal="center" wrapText="1"/>
    </xf>
    <xf numFmtId="0" fontId="3" fillId="0" borderId="0" xfId="1" applyFont="1" applyFill="1" applyAlignment="1">
      <alignment horizontal="center" vertical="center"/>
    </xf>
    <xf numFmtId="0" fontId="10" fillId="0" borderId="0" xfId="0" applyFont="1" applyAlignment="1">
      <alignment horizontal="center"/>
    </xf>
    <xf numFmtId="3" fontId="3" fillId="2" borderId="0" xfId="1" applyNumberFormat="1" applyFont="1" applyFill="1" applyAlignment="1">
      <alignment horizontal="center" vertical="center"/>
    </xf>
    <xf numFmtId="14" fontId="3" fillId="2" borderId="0" xfId="1" applyNumberFormat="1" applyFont="1" applyFill="1" applyAlignment="1">
      <alignment horizontal="center" vertical="center" wrapText="1"/>
    </xf>
    <xf numFmtId="0" fontId="3" fillId="4" borderId="4" xfId="0" applyNumberFormat="1" applyFont="1" applyFill="1" applyBorder="1" applyAlignment="1" applyProtection="1">
      <alignment horizontal="center" vertical="center" wrapText="1"/>
    </xf>
    <xf numFmtId="3" fontId="3" fillId="4" borderId="3" xfId="0" applyNumberFormat="1" applyFont="1" applyFill="1" applyBorder="1" applyAlignment="1" applyProtection="1">
      <alignment horizontal="center" vertical="center" wrapText="1"/>
    </xf>
    <xf numFmtId="14" fontId="3" fillId="4" borderId="3" xfId="0" applyNumberFormat="1" applyFont="1" applyFill="1" applyBorder="1" applyAlignment="1" applyProtection="1">
      <alignment horizontal="center" vertical="center" wrapText="1"/>
    </xf>
    <xf numFmtId="0" fontId="3" fillId="4" borderId="3" xfId="0" applyNumberFormat="1" applyFont="1" applyFill="1" applyBorder="1" applyAlignment="1" applyProtection="1">
      <alignment horizontal="center" vertical="center" wrapText="1"/>
    </xf>
    <xf numFmtId="0" fontId="0" fillId="0" borderId="0" xfId="0" applyAlignment="1">
      <alignment horizontal="center"/>
    </xf>
    <xf numFmtId="0" fontId="3" fillId="3" borderId="2" xfId="1" applyFont="1" applyFill="1" applyBorder="1" applyAlignment="1">
      <alignment horizontal="center" vertical="center" wrapText="1"/>
    </xf>
    <xf numFmtId="0" fontId="3" fillId="3" borderId="3" xfId="1" applyFont="1" applyFill="1" applyBorder="1" applyAlignment="1">
      <alignment horizontal="center" vertical="center"/>
    </xf>
    <xf numFmtId="3" fontId="3" fillId="3" borderId="3" xfId="1" applyNumberFormat="1" applyFont="1" applyFill="1" applyBorder="1" applyAlignment="1">
      <alignment horizontal="center" vertical="center"/>
    </xf>
    <xf numFmtId="14" fontId="3" fillId="3" borderId="3" xfId="1" applyNumberFormat="1" applyFont="1" applyFill="1" applyBorder="1" applyAlignment="1">
      <alignment horizontal="center" vertical="center"/>
    </xf>
    <xf numFmtId="14" fontId="3" fillId="3" borderId="3" xfId="1" applyNumberFormat="1" applyFont="1" applyFill="1" applyBorder="1" applyAlignment="1">
      <alignment horizontal="center" vertical="center" wrapText="1"/>
    </xf>
    <xf numFmtId="14" fontId="12" fillId="0" borderId="0" xfId="0" applyNumberFormat="1" applyFont="1" applyAlignment="1">
      <alignment horizontal="center"/>
    </xf>
    <xf numFmtId="14" fontId="13" fillId="3" borderId="3" xfId="1" applyNumberFormat="1" applyFont="1" applyFill="1" applyBorder="1" applyAlignment="1">
      <alignment horizontal="center" vertical="center" wrapText="1"/>
    </xf>
    <xf numFmtId="0" fontId="6" fillId="0" borderId="0" xfId="0" applyFont="1" applyAlignment="1">
      <alignment horizontal="center"/>
    </xf>
    <xf numFmtId="0" fontId="6" fillId="0" borderId="0" xfId="0" applyFont="1" applyFill="1" applyAlignment="1">
      <alignment horizontal="center"/>
    </xf>
    <xf numFmtId="3" fontId="6" fillId="0" borderId="0" xfId="0" applyNumberFormat="1" applyFont="1" applyAlignment="1">
      <alignment horizontal="center"/>
    </xf>
    <xf numFmtId="14" fontId="6" fillId="0" borderId="0" xfId="0" applyNumberFormat="1" applyFont="1" applyAlignment="1">
      <alignment horizontal="center"/>
    </xf>
    <xf numFmtId="0" fontId="0" fillId="0" borderId="0" xfId="0" applyFill="1" applyAlignment="1">
      <alignment horizontal="center"/>
    </xf>
    <xf numFmtId="3" fontId="0" fillId="0" borderId="0" xfId="0" applyNumberFormat="1" applyAlignment="1">
      <alignment horizontal="center"/>
    </xf>
    <xf numFmtId="14" fontId="0" fillId="0" borderId="0" xfId="0" applyNumberFormat="1" applyAlignment="1">
      <alignment horizontal="center"/>
    </xf>
    <xf numFmtId="0" fontId="0" fillId="0" borderId="0" xfId="0" applyAlignment="1">
      <alignment horizontal="left"/>
    </xf>
    <xf numFmtId="0" fontId="3" fillId="2" borderId="0" xfId="1" applyFont="1" applyFill="1" applyAlignment="1">
      <alignment horizontal="center" vertical="center" wrapText="1"/>
    </xf>
    <xf numFmtId="0" fontId="4" fillId="2" borderId="0" xfId="1" applyFont="1" applyFill="1" applyAlignment="1">
      <alignment horizontal="center" vertical="center" wrapText="1"/>
    </xf>
    <xf numFmtId="0" fontId="3" fillId="3" borderId="3" xfId="1" applyFont="1" applyFill="1" applyBorder="1" applyAlignment="1">
      <alignment horizontal="center" vertical="center" wrapText="1"/>
    </xf>
    <xf numFmtId="0" fontId="6" fillId="0" borderId="0" xfId="0" applyFont="1" applyAlignment="1">
      <alignment horizontal="center" wrapText="1"/>
    </xf>
    <xf numFmtId="0" fontId="0" fillId="0" borderId="0" xfId="0" applyAlignment="1">
      <alignment horizontal="center" wrapText="1"/>
    </xf>
    <xf numFmtId="0" fontId="11" fillId="2" borderId="0" xfId="1" applyFont="1" applyFill="1" applyAlignment="1">
      <alignment horizontal="left" vertical="center"/>
    </xf>
    <xf numFmtId="0" fontId="3" fillId="3" borderId="3" xfId="1" applyFont="1" applyFill="1" applyBorder="1" applyAlignment="1">
      <alignment horizontal="center" vertical="center" textRotation="90" wrapText="1"/>
    </xf>
    <xf numFmtId="0" fontId="3" fillId="3" borderId="3" xfId="1" applyNumberFormat="1" applyFont="1" applyFill="1" applyBorder="1" applyAlignment="1">
      <alignment horizontal="center" vertical="center"/>
    </xf>
    <xf numFmtId="0" fontId="12" fillId="0" borderId="3" xfId="0" applyFont="1" applyFill="1" applyBorder="1" applyAlignment="1">
      <alignment horizontal="center" vertical="center" wrapText="1"/>
    </xf>
    <xf numFmtId="0" fontId="4" fillId="0" borderId="2" xfId="1" applyFont="1" applyFill="1" applyBorder="1" applyAlignment="1">
      <alignment horizontal="center" vertical="center"/>
    </xf>
    <xf numFmtId="14" fontId="5" fillId="0" borderId="2" xfId="1" applyNumberFormat="1" applyFont="1" applyFill="1" applyBorder="1" applyAlignment="1">
      <alignment horizontal="center" vertical="center" wrapText="1"/>
    </xf>
    <xf numFmtId="0" fontId="4" fillId="0" borderId="5" xfId="1" applyFont="1" applyFill="1" applyBorder="1" applyAlignment="1">
      <alignment horizontal="center" vertical="center"/>
    </xf>
    <xf numFmtId="3" fontId="3" fillId="3" borderId="3" xfId="1" applyNumberFormat="1" applyFont="1" applyFill="1" applyBorder="1" applyAlignment="1">
      <alignment horizontal="center" vertical="center" wrapText="1"/>
    </xf>
    <xf numFmtId="0" fontId="4" fillId="0" borderId="2" xfId="1" applyFont="1" applyFill="1" applyBorder="1" applyAlignment="1">
      <alignment horizontal="center" vertical="center" wrapText="1"/>
    </xf>
    <xf numFmtId="14" fontId="4" fillId="0" borderId="2" xfId="1" applyNumberFormat="1" applyFont="1" applyFill="1" applyBorder="1" applyAlignment="1">
      <alignment horizontal="center" vertical="center"/>
    </xf>
    <xf numFmtId="3" fontId="3" fillId="3" borderId="6" xfId="1" applyNumberFormat="1" applyFont="1" applyFill="1" applyBorder="1" applyAlignment="1">
      <alignment horizontal="center" vertical="center" wrapText="1"/>
    </xf>
    <xf numFmtId="0" fontId="5" fillId="0" borderId="6" xfId="1" applyFont="1" applyFill="1" applyBorder="1" applyAlignment="1">
      <alignment horizontal="center" vertical="center" wrapText="1"/>
    </xf>
    <xf numFmtId="0" fontId="3" fillId="4" borderId="7" xfId="0" applyNumberFormat="1" applyFont="1" applyFill="1" applyBorder="1" applyAlignment="1" applyProtection="1">
      <alignment horizontal="center" vertical="center" wrapText="1"/>
    </xf>
    <xf numFmtId="3" fontId="3" fillId="4" borderId="2" xfId="0" applyNumberFormat="1" applyFont="1" applyFill="1" applyBorder="1" applyAlignment="1" applyProtection="1">
      <alignment horizontal="center" vertical="center" wrapText="1"/>
    </xf>
    <xf numFmtId="0" fontId="3" fillId="4" borderId="2" xfId="0" applyNumberFormat="1" applyFont="1" applyFill="1" applyBorder="1" applyAlignment="1" applyProtection="1">
      <alignment horizontal="center" vertical="center" wrapText="1"/>
    </xf>
    <xf numFmtId="0" fontId="4" fillId="0" borderId="2" xfId="1" applyNumberFormat="1" applyFont="1" applyFill="1" applyBorder="1" applyAlignment="1">
      <alignment horizontal="center" vertical="center" wrapText="1"/>
    </xf>
    <xf numFmtId="3" fontId="5" fillId="0" borderId="2" xfId="1" applyNumberFormat="1" applyFont="1" applyFill="1" applyBorder="1" applyAlignment="1">
      <alignment horizontal="center" vertical="center" wrapText="1"/>
    </xf>
    <xf numFmtId="14" fontId="14" fillId="0" borderId="2" xfId="1" applyNumberFormat="1" applyFont="1" applyFill="1" applyBorder="1" applyAlignment="1">
      <alignment horizontal="center" vertical="center" wrapText="1"/>
    </xf>
    <xf numFmtId="14" fontId="4" fillId="0" borderId="2" xfId="1"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4" fillId="0" borderId="5" xfId="1" applyFont="1" applyFill="1" applyBorder="1" applyAlignment="1">
      <alignment horizontal="center" vertical="center" wrapText="1"/>
    </xf>
    <xf numFmtId="14" fontId="5" fillId="0" borderId="5" xfId="1" applyNumberFormat="1" applyFont="1" applyFill="1" applyBorder="1" applyAlignment="1">
      <alignment horizontal="center" vertical="center" wrapText="1"/>
    </xf>
    <xf numFmtId="14" fontId="14" fillId="0" borderId="5" xfId="1"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5" xfId="0" applyFont="1" applyFill="1" applyBorder="1" applyAlignment="1">
      <alignment horizontal="center" vertical="center"/>
    </xf>
    <xf numFmtId="3" fontId="4" fillId="0" borderId="5" xfId="1" applyNumberFormat="1" applyFont="1" applyFill="1" applyBorder="1" applyAlignment="1">
      <alignment horizontal="center" vertical="center" wrapText="1"/>
    </xf>
    <xf numFmtId="0" fontId="4" fillId="0" borderId="5" xfId="1" applyNumberFormat="1" applyFont="1" applyFill="1" applyBorder="1" applyAlignment="1">
      <alignment horizontal="center" vertical="center" wrapText="1"/>
    </xf>
    <xf numFmtId="4" fontId="16" fillId="5" borderId="3" xfId="0" applyNumberFormat="1" applyFont="1" applyFill="1" applyBorder="1" applyAlignment="1">
      <alignment horizontal="right" vertical="center"/>
    </xf>
    <xf numFmtId="0" fontId="6" fillId="0" borderId="3" xfId="0" applyFont="1" applyFill="1" applyBorder="1" applyAlignment="1">
      <alignment horizontal="center" vertical="center"/>
    </xf>
    <xf numFmtId="0" fontId="12" fillId="0" borderId="3" xfId="0" applyFont="1" applyBorder="1" applyAlignment="1">
      <alignment horizontal="center" vertical="center" wrapText="1"/>
    </xf>
    <xf numFmtId="0" fontId="6" fillId="0" borderId="3" xfId="0" applyFont="1" applyBorder="1" applyAlignment="1">
      <alignment horizontal="center"/>
    </xf>
    <xf numFmtId="0" fontId="4" fillId="0" borderId="3" xfId="1" applyFont="1" applyFill="1" applyBorder="1" applyAlignment="1">
      <alignment horizontal="left" vertical="center"/>
    </xf>
    <xf numFmtId="14" fontId="6" fillId="0" borderId="3" xfId="0" applyNumberFormat="1" applyFont="1" applyBorder="1"/>
    <xf numFmtId="0" fontId="4" fillId="0" borderId="3" xfId="1" applyFont="1" applyFill="1" applyBorder="1" applyAlignment="1">
      <alignment horizontal="left" vertical="center" wrapText="1"/>
    </xf>
    <xf numFmtId="0" fontId="4" fillId="0" borderId="3" xfId="0" applyNumberFormat="1" applyFont="1" applyFill="1" applyBorder="1" applyAlignment="1">
      <alignment horizontal="center" vertical="center" wrapText="1"/>
    </xf>
    <xf numFmtId="0" fontId="6" fillId="0" borderId="3" xfId="0" applyFont="1" applyBorder="1" applyAlignment="1">
      <alignment horizontal="center" wrapText="1"/>
    </xf>
    <xf numFmtId="3" fontId="6" fillId="0" borderId="3" xfId="0" applyNumberFormat="1" applyFont="1" applyBorder="1" applyAlignment="1">
      <alignment horizontal="center"/>
    </xf>
    <xf numFmtId="14" fontId="6" fillId="0" borderId="3" xfId="0" applyNumberFormat="1" applyFont="1" applyBorder="1" applyAlignment="1">
      <alignment horizontal="center"/>
    </xf>
    <xf numFmtId="0" fontId="12" fillId="0" borderId="3" xfId="0" applyFont="1" applyBorder="1" applyAlignment="1">
      <alignment horizontal="center" wrapText="1"/>
    </xf>
    <xf numFmtId="0" fontId="9" fillId="0" borderId="3" xfId="1" applyFont="1" applyFill="1" applyBorder="1" applyAlignment="1">
      <alignment horizontal="center" vertical="center" wrapText="1"/>
    </xf>
    <xf numFmtId="0" fontId="6" fillId="0" borderId="3" xfId="0" applyFont="1" applyFill="1" applyBorder="1"/>
    <xf numFmtId="14" fontId="12" fillId="0" borderId="3" xfId="0" applyNumberFormat="1" applyFont="1" applyFill="1" applyBorder="1" applyAlignment="1">
      <alignment horizontal="center" vertical="center" wrapText="1"/>
    </xf>
    <xf numFmtId="3" fontId="6" fillId="0" borderId="3" xfId="0" applyNumberFormat="1" applyFont="1" applyBorder="1" applyAlignment="1">
      <alignment horizontal="center" wrapText="1"/>
    </xf>
    <xf numFmtId="0" fontId="5" fillId="0" borderId="4" xfId="1" applyFont="1" applyFill="1" applyBorder="1" applyAlignment="1">
      <alignment horizontal="center" vertical="center" wrapText="1"/>
    </xf>
    <xf numFmtId="14" fontId="6" fillId="0" borderId="3" xfId="0" applyNumberFormat="1" applyFont="1" applyBorder="1" applyAlignment="1">
      <alignment horizontal="center" wrapText="1"/>
    </xf>
    <xf numFmtId="0" fontId="4" fillId="0" borderId="3" xfId="1" applyFont="1" applyFill="1" applyBorder="1" applyAlignment="1">
      <alignment horizontal="center" vertical="center" wrapText="1"/>
    </xf>
    <xf numFmtId="0" fontId="4" fillId="0" borderId="3" xfId="2" applyFont="1" applyFill="1" applyBorder="1" applyAlignment="1">
      <alignment vertical="center" wrapText="1"/>
    </xf>
    <xf numFmtId="3" fontId="3" fillId="6" borderId="3" xfId="1"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14" fontId="4" fillId="0" borderId="5" xfId="0" applyNumberFormat="1" applyFont="1" applyFill="1" applyBorder="1" applyAlignment="1">
      <alignment horizontal="center" vertical="center" wrapText="1"/>
    </xf>
    <xf numFmtId="0" fontId="12" fillId="0" borderId="6" xfId="0" applyFont="1" applyFill="1" applyBorder="1" applyAlignment="1">
      <alignment horizontal="center" vertical="center"/>
    </xf>
    <xf numFmtId="0" fontId="12" fillId="0" borderId="0" xfId="0" applyFont="1" applyBorder="1" applyAlignment="1">
      <alignment horizontal="center" vertical="center"/>
    </xf>
    <xf numFmtId="0" fontId="14" fillId="0" borderId="2" xfId="1" applyFont="1" applyFill="1" applyBorder="1" applyAlignment="1">
      <alignment horizontal="center" vertical="center" wrapText="1"/>
    </xf>
    <xf numFmtId="0" fontId="22" fillId="0" borderId="0" xfId="0" applyFont="1" applyBorder="1" applyAlignment="1">
      <alignment horizontal="left"/>
    </xf>
    <xf numFmtId="0" fontId="22" fillId="0" borderId="0" xfId="0" applyFont="1"/>
    <xf numFmtId="0" fontId="0" fillId="0" borderId="1" xfId="0" applyBorder="1"/>
    <xf numFmtId="0" fontId="5" fillId="0" borderId="0" xfId="0" applyFont="1"/>
    <xf numFmtId="0" fontId="23" fillId="0" borderId="0" xfId="27359"/>
    <xf numFmtId="0" fontId="12" fillId="0" borderId="5" xfId="0" applyFont="1" applyFill="1" applyBorder="1" applyAlignment="1">
      <alignment horizontal="center" vertical="center" wrapText="1"/>
    </xf>
    <xf numFmtId="0" fontId="0" fillId="2" borderId="0" xfId="0" applyFill="1"/>
    <xf numFmtId="0" fontId="15" fillId="2" borderId="0" xfId="0" applyFont="1" applyFill="1"/>
    <xf numFmtId="14" fontId="4" fillId="2" borderId="0" xfId="1" applyNumberFormat="1" applyFont="1" applyFill="1" applyAlignment="1">
      <alignment horizontal="left" vertical="center" wrapText="1"/>
    </xf>
    <xf numFmtId="14" fontId="4" fillId="2" borderId="0" xfId="1" applyNumberFormat="1" applyFont="1" applyFill="1" applyAlignment="1">
      <alignment horizontal="center" vertical="center" wrapText="1"/>
    </xf>
    <xf numFmtId="14" fontId="4" fillId="2" borderId="1" xfId="1" applyNumberFormat="1" applyFont="1" applyFill="1" applyBorder="1" applyAlignment="1">
      <alignment horizontal="left" vertical="center" wrapText="1"/>
    </xf>
    <xf numFmtId="14" fontId="4" fillId="2" borderId="1" xfId="1" applyNumberFormat="1" applyFont="1" applyFill="1" applyBorder="1" applyAlignment="1">
      <alignment horizontal="center" vertical="center" wrapText="1"/>
    </xf>
    <xf numFmtId="14" fontId="14" fillId="0" borderId="2" xfId="1" applyNumberFormat="1" applyFont="1" applyFill="1" applyBorder="1" applyAlignment="1">
      <alignment horizontal="center" vertical="center" wrapText="1"/>
    </xf>
    <xf numFmtId="14" fontId="14" fillId="0" borderId="9" xfId="1" applyNumberFormat="1" applyFont="1" applyFill="1" applyBorder="1" applyAlignment="1">
      <alignment horizontal="center" vertical="center" wrapText="1"/>
    </xf>
    <xf numFmtId="14" fontId="14" fillId="0" borderId="5" xfId="1" applyNumberFormat="1" applyFont="1" applyFill="1" applyBorder="1" applyAlignment="1">
      <alignment horizontal="center" vertical="center" wrapText="1"/>
    </xf>
    <xf numFmtId="0" fontId="24" fillId="2" borderId="0" xfId="0" applyFont="1" applyFill="1" applyAlignment="1">
      <alignment horizontal="left" vertical="top" wrapText="1"/>
    </xf>
    <xf numFmtId="0" fontId="3" fillId="6" borderId="4" xfId="1" applyFont="1" applyFill="1" applyBorder="1" applyAlignment="1">
      <alignment horizontal="center" vertical="center" wrapText="1"/>
    </xf>
    <xf numFmtId="0" fontId="3" fillId="6" borderId="8" xfId="1" applyFont="1" applyFill="1" applyBorder="1" applyAlignment="1">
      <alignment horizontal="center" vertical="center" wrapText="1"/>
    </xf>
    <xf numFmtId="0" fontId="3" fillId="6" borderId="6" xfId="1" applyFont="1" applyFill="1" applyBorder="1" applyAlignment="1">
      <alignment horizontal="center" vertical="center" wrapText="1"/>
    </xf>
    <xf numFmtId="0" fontId="0" fillId="2" borderId="0" xfId="0" applyFill="1" applyAlignment="1">
      <alignment horizontal="left" wrapText="1"/>
    </xf>
    <xf numFmtId="0" fontId="0" fillId="2" borderId="1" xfId="0" applyFill="1" applyBorder="1" applyAlignment="1">
      <alignment horizontal="left" wrapText="1"/>
    </xf>
    <xf numFmtId="3" fontId="21" fillId="6" borderId="4" xfId="1" applyNumberFormat="1" applyFont="1" applyFill="1" applyBorder="1" applyAlignment="1">
      <alignment horizontal="center" vertical="center" wrapText="1"/>
    </xf>
    <xf numFmtId="3" fontId="21" fillId="6" borderId="8" xfId="1" applyNumberFormat="1" applyFont="1" applyFill="1" applyBorder="1" applyAlignment="1">
      <alignment horizontal="center" vertical="center" wrapText="1"/>
    </xf>
    <xf numFmtId="3" fontId="21" fillId="6" borderId="6" xfId="1" applyNumberFormat="1" applyFont="1" applyFill="1" applyBorder="1" applyAlignment="1">
      <alignment horizontal="center" vertical="center" wrapText="1"/>
    </xf>
    <xf numFmtId="3" fontId="3" fillId="6" borderId="4" xfId="1" applyNumberFormat="1" applyFont="1" applyFill="1" applyBorder="1" applyAlignment="1">
      <alignment horizontal="center" vertical="center" wrapText="1"/>
    </xf>
    <xf numFmtId="3" fontId="3" fillId="6" borderId="8" xfId="1" applyNumberFormat="1" applyFont="1" applyFill="1" applyBorder="1" applyAlignment="1">
      <alignment horizontal="center" vertical="center" wrapText="1"/>
    </xf>
    <xf numFmtId="3" fontId="3" fillId="6" borderId="6" xfId="1"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2" fillId="0" borderId="9" xfId="0" applyFont="1" applyFill="1" applyBorder="1" applyAlignment="1">
      <alignment horizontal="center" vertical="center" wrapText="1"/>
    </xf>
  </cellXfs>
  <cellStyles count="27360">
    <cellStyle name="Comma 10" xfId="71"/>
    <cellStyle name="Comma 10 2" xfId="20154"/>
    <cellStyle name="Comma 10 2 2" xfId="5"/>
    <cellStyle name="Comma 10 2 2 2" xfId="27354"/>
    <cellStyle name="Comma 10 2 3" xfId="22555"/>
    <cellStyle name="Comma 10 2 3 2" xfId="27348"/>
    <cellStyle name="Comma 10 2 4" xfId="24965"/>
    <cellStyle name="Comma 10 3" xfId="22576"/>
    <cellStyle name="Comma 11" xfId="78"/>
    <cellStyle name="Comma 11 2" xfId="20159"/>
    <cellStyle name="Comma 11 2 2" xfId="22562"/>
    <cellStyle name="Comma 11 2 2 2" xfId="27356"/>
    <cellStyle name="Comma 11 2 3" xfId="24966"/>
    <cellStyle name="Comma 11 3" xfId="22558"/>
    <cellStyle name="Comma 11 3 2" xfId="27351"/>
    <cellStyle name="Comma 11 4" xfId="22577"/>
    <cellStyle name="Comma 12" xfId="85"/>
    <cellStyle name="Comma 12 2" xfId="20164"/>
    <cellStyle name="Comma 12 2 2" xfId="22563"/>
    <cellStyle name="Comma 12 2 2 2" xfId="27357"/>
    <cellStyle name="Comma 12 2 3" xfId="24967"/>
    <cellStyle name="Comma 12 3" xfId="22553"/>
    <cellStyle name="Comma 12 3 2" xfId="27347"/>
    <cellStyle name="Comma 12 4" xfId="22578"/>
    <cellStyle name="Comma 13" xfId="22544"/>
    <cellStyle name="Comma 13 2" xfId="27344"/>
    <cellStyle name="Comma 2" xfId="17"/>
    <cellStyle name="Comma 2 10" xfId="9053"/>
    <cellStyle name="Comma 2 10 2" xfId="18083"/>
    <cellStyle name="Comma 2 10 2 2" xfId="18479"/>
    <cellStyle name="Comma 2 10 2 2 2" xfId="6"/>
    <cellStyle name="Comma 2 10 2 2 2 2" xfId="22560"/>
    <cellStyle name="Comma 2 10 2 2 2 2 2" xfId="27353"/>
    <cellStyle name="Comma 2 10 2 2 2 3" xfId="22556"/>
    <cellStyle name="Comma 2 10 2 2 2 3 2" xfId="27349"/>
    <cellStyle name="Comma 2 10 2 2 2 4" xfId="25694"/>
    <cellStyle name="Comma 2 10 2 2 3" xfId="23306"/>
    <cellStyle name="Comma 2 10 2 3" xfId="18875"/>
    <cellStyle name="Comma 2 10 2 3 2" xfId="21289"/>
    <cellStyle name="Comma 2 10 2 3 2 2" xfId="26090"/>
    <cellStyle name="Comma 2 10 2 3 3" xfId="23702"/>
    <cellStyle name="Comma 2 10 2 4" xfId="19271"/>
    <cellStyle name="Comma 2 10 2 4 2" xfId="21685"/>
    <cellStyle name="Comma 2 10 2 4 2 2" xfId="26486"/>
    <cellStyle name="Comma 2 10 2 4 3" xfId="24098"/>
    <cellStyle name="Comma 2 10 2 5" xfId="19667"/>
    <cellStyle name="Comma 2 10 2 5 2" xfId="22081"/>
    <cellStyle name="Comma 2 10 2 5 2 2" xfId="26882"/>
    <cellStyle name="Comma 2 10 2 5 3" xfId="24494"/>
    <cellStyle name="Comma 2 10 2 6" xfId="20063"/>
    <cellStyle name="Comma 2 10 2 6 2" xfId="22477"/>
    <cellStyle name="Comma 2 10 2 6 2 2" xfId="27278"/>
    <cellStyle name="Comma 2 10 2 6 3" xfId="24890"/>
    <cellStyle name="Comma 2 10 2 7" xfId="20498"/>
    <cellStyle name="Comma 2 10 2 7 2" xfId="25298"/>
    <cellStyle name="Comma 2 10 2 8" xfId="22910"/>
    <cellStyle name="Comma 2 10 3" xfId="18281"/>
    <cellStyle name="Comma 2 10 3 2" xfId="20696"/>
    <cellStyle name="Comma 2 10 3 2 2" xfId="25496"/>
    <cellStyle name="Comma 2 10 3 3" xfId="23108"/>
    <cellStyle name="Comma 2 10 4" xfId="18677"/>
    <cellStyle name="Comma 2 10 4 2" xfId="21091"/>
    <cellStyle name="Comma 2 10 4 2 2" xfId="25892"/>
    <cellStyle name="Comma 2 10 4 3" xfId="23504"/>
    <cellStyle name="Comma 2 10 5" xfId="19073"/>
    <cellStyle name="Comma 2 10 5 2" xfId="21487"/>
    <cellStyle name="Comma 2 10 5 2 2" xfId="26288"/>
    <cellStyle name="Comma 2 10 5 3" xfId="23900"/>
    <cellStyle name="Comma 2 10 6" xfId="19469"/>
    <cellStyle name="Comma 2 10 6 2" xfId="21883"/>
    <cellStyle name="Comma 2 10 6 2 2" xfId="26684"/>
    <cellStyle name="Comma 2 10 6 3" xfId="24296"/>
    <cellStyle name="Comma 2 10 7" xfId="19865"/>
    <cellStyle name="Comma 2 10 7 2" xfId="22279"/>
    <cellStyle name="Comma 2 10 7 2 2" xfId="27080"/>
    <cellStyle name="Comma 2 10 7 3" xfId="24692"/>
    <cellStyle name="Comma 2 10 8" xfId="20300"/>
    <cellStyle name="Comma 2 10 8 2" xfId="25100"/>
    <cellStyle name="Comma 2 10 9" xfId="22712"/>
    <cellStyle name="Comma 2 11" xfId="9188"/>
    <cellStyle name="Comma 2 11 2" xfId="18347"/>
    <cellStyle name="Comma 2 11 2 2" xfId="20762"/>
    <cellStyle name="Comma 2 11 2 2 2" xfId="25562"/>
    <cellStyle name="Comma 2 11 2 3" xfId="23174"/>
    <cellStyle name="Comma 2 11 3" xfId="18743"/>
    <cellStyle name="Comma 2 11 3 2" xfId="21157"/>
    <cellStyle name="Comma 2 11 3 2 2" xfId="25958"/>
    <cellStyle name="Comma 2 11 3 3" xfId="23570"/>
    <cellStyle name="Comma 2 11 4" xfId="19139"/>
    <cellStyle name="Comma 2 11 4 2" xfId="21553"/>
    <cellStyle name="Comma 2 11 4 2 2" xfId="26354"/>
    <cellStyle name="Comma 2 11 4 3" xfId="23966"/>
    <cellStyle name="Comma 2 11 5" xfId="19535"/>
    <cellStyle name="Comma 2 11 5 2" xfId="21949"/>
    <cellStyle name="Comma 2 11 5 2 2" xfId="26750"/>
    <cellStyle name="Comma 2 11 5 3" xfId="24362"/>
    <cellStyle name="Comma 2 11 6" xfId="19931"/>
    <cellStyle name="Comma 2 11 6 2" xfId="22345"/>
    <cellStyle name="Comma 2 11 6 2 2" xfId="27146"/>
    <cellStyle name="Comma 2 11 6 3" xfId="24758"/>
    <cellStyle name="Comma 2 11 7" xfId="20366"/>
    <cellStyle name="Comma 2 11 7 2" xfId="25166"/>
    <cellStyle name="Comma 2 11 8" xfId="22778"/>
    <cellStyle name="Comma 2 12" xfId="18149"/>
    <cellStyle name="Comma 2 12 2" xfId="20564"/>
    <cellStyle name="Comma 2 12 2 2" xfId="25364"/>
    <cellStyle name="Comma 2 12 3" xfId="22976"/>
    <cellStyle name="Comma 2 13" xfId="18545"/>
    <cellStyle name="Comma 2 13 2" xfId="20959"/>
    <cellStyle name="Comma 2 13 2 2" xfId="25760"/>
    <cellStyle name="Comma 2 13 3" xfId="23372"/>
    <cellStyle name="Comma 2 14" xfId="18941"/>
    <cellStyle name="Comma 2 14 2" xfId="21355"/>
    <cellStyle name="Comma 2 14 2 2" xfId="26156"/>
    <cellStyle name="Comma 2 14 3" xfId="23768"/>
    <cellStyle name="Comma 2 15" xfId="19337"/>
    <cellStyle name="Comma 2 15 2" xfId="21751"/>
    <cellStyle name="Comma 2 15 2 2" xfId="26552"/>
    <cellStyle name="Comma 2 15 3" xfId="24164"/>
    <cellStyle name="Comma 2 16" xfId="19733"/>
    <cellStyle name="Comma 2 16 2" xfId="22147"/>
    <cellStyle name="Comma 2 16 2 2" xfId="26948"/>
    <cellStyle name="Comma 2 16 3" xfId="24560"/>
    <cellStyle name="Comma 2 17" xfId="161"/>
    <cellStyle name="Comma 2 17 2" xfId="20168"/>
    <cellStyle name="Comma 2 17 2 2" xfId="24968"/>
    <cellStyle name="Comma 2 17 3" xfId="22580"/>
    <cellStyle name="Comma 2 18" xfId="92"/>
    <cellStyle name="Comma 2 18 2" xfId="22579"/>
    <cellStyle name="Comma 2 19" xfId="20130"/>
    <cellStyle name="Comma 2 19 2" xfId="24956"/>
    <cellStyle name="Comma 2 2" xfId="346"/>
    <cellStyle name="Comma 2 2 10" xfId="18943"/>
    <cellStyle name="Comma 2 2 10 2" xfId="21357"/>
    <cellStyle name="Comma 2 2 10 2 2" xfId="22561"/>
    <cellStyle name="Comma 2 2 10 2 2 2" xfId="27355"/>
    <cellStyle name="Comma 2 2 10 2 3" xfId="22546"/>
    <cellStyle name="Comma 2 2 10 2 3 2" xfId="27345"/>
    <cellStyle name="Comma 2 2 10 2 4" xfId="26158"/>
    <cellStyle name="Comma 2 2 10 3" xfId="23770"/>
    <cellStyle name="Comma 2 2 11" xfId="19339"/>
    <cellStyle name="Comma 2 2 11 2" xfId="21753"/>
    <cellStyle name="Comma 2 2 11 2 2" xfId="26554"/>
    <cellStyle name="Comma 2 2 11 3" xfId="24166"/>
    <cellStyle name="Comma 2 2 12" xfId="19735"/>
    <cellStyle name="Comma 2 2 12 2" xfId="22149"/>
    <cellStyle name="Comma 2 2 12 2 2" xfId="26950"/>
    <cellStyle name="Comma 2 2 12 3" xfId="24562"/>
    <cellStyle name="Comma 2 2 13" xfId="20170"/>
    <cellStyle name="Comma 2 2 13 2" xfId="24970"/>
    <cellStyle name="Comma 2 2 14" xfId="22559"/>
    <cellStyle name="Comma 2 2 14 2" xfId="27352"/>
    <cellStyle name="Comma 2 2 15" xfId="22582"/>
    <cellStyle name="Comma 2 2 2" xfId="1207"/>
    <cellStyle name="Comma 2 2 2 10" xfId="19350"/>
    <cellStyle name="Comma 2 2 2 10 2" xfId="21764"/>
    <cellStyle name="Comma 2 2 2 10 2 2" xfId="26565"/>
    <cellStyle name="Comma 2 2 2 10 3" xfId="24177"/>
    <cellStyle name="Comma 2 2 2 11" xfId="19746"/>
    <cellStyle name="Comma 2 2 2 11 2" xfId="22160"/>
    <cellStyle name="Comma 2 2 2 11 2 2" xfId="26961"/>
    <cellStyle name="Comma 2 2 2 11 3" xfId="24573"/>
    <cellStyle name="Comma 2 2 2 12" xfId="20181"/>
    <cellStyle name="Comma 2 2 2 12 2" xfId="24981"/>
    <cellStyle name="Comma 2 2 2 13" xfId="22593"/>
    <cellStyle name="Comma 2 2 2 2" xfId="2701"/>
    <cellStyle name="Comma 2 2 2 2 10" xfId="20203"/>
    <cellStyle name="Comma 2 2 2 2 10 2" xfId="25003"/>
    <cellStyle name="Comma 2 2 2 2 11" xfId="22615"/>
    <cellStyle name="Comma 2 2 2 2 2" xfId="7182"/>
    <cellStyle name="Comma 2 2 2 2 2 2" xfId="16212"/>
    <cellStyle name="Comma 2 2 2 2 2 2 2" xfId="18448"/>
    <cellStyle name="Comma 2 2 2 2 2 2 2 2" xfId="20863"/>
    <cellStyle name="Comma 2 2 2 2 2 2 2 2 2" xfId="25663"/>
    <cellStyle name="Comma 2 2 2 2 2 2 2 3" xfId="23275"/>
    <cellStyle name="Comma 2 2 2 2 2 2 3" xfId="18844"/>
    <cellStyle name="Comma 2 2 2 2 2 2 3 2" xfId="21258"/>
    <cellStyle name="Comma 2 2 2 2 2 2 3 2 2" xfId="26059"/>
    <cellStyle name="Comma 2 2 2 2 2 2 3 3" xfId="23671"/>
    <cellStyle name="Comma 2 2 2 2 2 2 4" xfId="19240"/>
    <cellStyle name="Comma 2 2 2 2 2 2 4 2" xfId="21654"/>
    <cellStyle name="Comma 2 2 2 2 2 2 4 2 2" xfId="26455"/>
    <cellStyle name="Comma 2 2 2 2 2 2 4 3" xfId="24067"/>
    <cellStyle name="Comma 2 2 2 2 2 2 5" xfId="19636"/>
    <cellStyle name="Comma 2 2 2 2 2 2 5 2" xfId="22050"/>
    <cellStyle name="Comma 2 2 2 2 2 2 5 2 2" xfId="26851"/>
    <cellStyle name="Comma 2 2 2 2 2 2 5 3" xfId="24463"/>
    <cellStyle name="Comma 2 2 2 2 2 2 6" xfId="20032"/>
    <cellStyle name="Comma 2 2 2 2 2 2 6 2" xfId="22446"/>
    <cellStyle name="Comma 2 2 2 2 2 2 6 2 2" xfId="27247"/>
    <cellStyle name="Comma 2 2 2 2 2 2 6 3" xfId="24859"/>
    <cellStyle name="Comma 2 2 2 2 2 2 7" xfId="20467"/>
    <cellStyle name="Comma 2 2 2 2 2 2 7 2" xfId="25267"/>
    <cellStyle name="Comma 2 2 2 2 2 2 8" xfId="22879"/>
    <cellStyle name="Comma 2 2 2 2 2 3" xfId="18250"/>
    <cellStyle name="Comma 2 2 2 2 2 3 2" xfId="20665"/>
    <cellStyle name="Comma 2 2 2 2 2 3 2 2" xfId="25465"/>
    <cellStyle name="Comma 2 2 2 2 2 3 3" xfId="23077"/>
    <cellStyle name="Comma 2 2 2 2 2 4" xfId="18646"/>
    <cellStyle name="Comma 2 2 2 2 2 4 2" xfId="21060"/>
    <cellStyle name="Comma 2 2 2 2 2 4 2 2" xfId="25861"/>
    <cellStyle name="Comma 2 2 2 2 2 4 3" xfId="23473"/>
    <cellStyle name="Comma 2 2 2 2 2 5" xfId="19042"/>
    <cellStyle name="Comma 2 2 2 2 2 5 2" xfId="21456"/>
    <cellStyle name="Comma 2 2 2 2 2 5 2 2" xfId="26257"/>
    <cellStyle name="Comma 2 2 2 2 2 5 3" xfId="23869"/>
    <cellStyle name="Comma 2 2 2 2 2 6" xfId="19438"/>
    <cellStyle name="Comma 2 2 2 2 2 6 2" xfId="21852"/>
    <cellStyle name="Comma 2 2 2 2 2 6 2 2" xfId="26653"/>
    <cellStyle name="Comma 2 2 2 2 2 6 3" xfId="24265"/>
    <cellStyle name="Comma 2 2 2 2 2 7" xfId="19834"/>
    <cellStyle name="Comma 2 2 2 2 2 7 2" xfId="22248"/>
    <cellStyle name="Comma 2 2 2 2 2 7 2 2" xfId="27049"/>
    <cellStyle name="Comma 2 2 2 2 2 7 3" xfId="24661"/>
    <cellStyle name="Comma 2 2 2 2 2 8" xfId="20269"/>
    <cellStyle name="Comma 2 2 2 2 2 8 2" xfId="25069"/>
    <cellStyle name="Comma 2 2 2 2 2 9" xfId="22681"/>
    <cellStyle name="Comma 2 2 2 2 3" xfId="9088"/>
    <cellStyle name="Comma 2 2 2 2 3 2" xfId="18118"/>
    <cellStyle name="Comma 2 2 2 2 3 2 2" xfId="18514"/>
    <cellStyle name="Comma 2 2 2 2 3 2 2 2" xfId="20928"/>
    <cellStyle name="Comma 2 2 2 2 3 2 2 2 2" xfId="25729"/>
    <cellStyle name="Comma 2 2 2 2 3 2 2 3" xfId="23341"/>
    <cellStyle name="Comma 2 2 2 2 3 2 3" xfId="18910"/>
    <cellStyle name="Comma 2 2 2 2 3 2 3 2" xfId="21324"/>
    <cellStyle name="Comma 2 2 2 2 3 2 3 2 2" xfId="26125"/>
    <cellStyle name="Comma 2 2 2 2 3 2 3 3" xfId="23737"/>
    <cellStyle name="Comma 2 2 2 2 3 2 4" xfId="19306"/>
    <cellStyle name="Comma 2 2 2 2 3 2 4 2" xfId="21720"/>
    <cellStyle name="Comma 2 2 2 2 3 2 4 2 2" xfId="26521"/>
    <cellStyle name="Comma 2 2 2 2 3 2 4 3" xfId="24133"/>
    <cellStyle name="Comma 2 2 2 2 3 2 5" xfId="19702"/>
    <cellStyle name="Comma 2 2 2 2 3 2 5 2" xfId="22116"/>
    <cellStyle name="Comma 2 2 2 2 3 2 5 2 2" xfId="26917"/>
    <cellStyle name="Comma 2 2 2 2 3 2 5 3" xfId="24529"/>
    <cellStyle name="Comma 2 2 2 2 3 2 6" xfId="20098"/>
    <cellStyle name="Comma 2 2 2 2 3 2 6 2" xfId="22512"/>
    <cellStyle name="Comma 2 2 2 2 3 2 6 2 2" xfId="27313"/>
    <cellStyle name="Comma 2 2 2 2 3 2 6 3" xfId="24925"/>
    <cellStyle name="Comma 2 2 2 2 3 2 7" xfId="20533"/>
    <cellStyle name="Comma 2 2 2 2 3 2 7 2" xfId="25333"/>
    <cellStyle name="Comma 2 2 2 2 3 2 8" xfId="22945"/>
    <cellStyle name="Comma 2 2 2 2 3 3" xfId="18316"/>
    <cellStyle name="Comma 2 2 2 2 3 3 2" xfId="20731"/>
    <cellStyle name="Comma 2 2 2 2 3 3 2 2" xfId="25531"/>
    <cellStyle name="Comma 2 2 2 2 3 3 3" xfId="23143"/>
    <cellStyle name="Comma 2 2 2 2 3 4" xfId="18712"/>
    <cellStyle name="Comma 2 2 2 2 3 4 2" xfId="21126"/>
    <cellStyle name="Comma 2 2 2 2 3 4 2 2" xfId="25927"/>
    <cellStyle name="Comma 2 2 2 2 3 4 3" xfId="23539"/>
    <cellStyle name="Comma 2 2 2 2 3 5" xfId="19108"/>
    <cellStyle name="Comma 2 2 2 2 3 5 2" xfId="21522"/>
    <cellStyle name="Comma 2 2 2 2 3 5 2 2" xfId="26323"/>
    <cellStyle name="Comma 2 2 2 2 3 5 3" xfId="23935"/>
    <cellStyle name="Comma 2 2 2 2 3 6" xfId="19504"/>
    <cellStyle name="Comma 2 2 2 2 3 6 2" xfId="21918"/>
    <cellStyle name="Comma 2 2 2 2 3 6 2 2" xfId="26719"/>
    <cellStyle name="Comma 2 2 2 2 3 6 3" xfId="24331"/>
    <cellStyle name="Comma 2 2 2 2 3 7" xfId="19900"/>
    <cellStyle name="Comma 2 2 2 2 3 7 2" xfId="22314"/>
    <cellStyle name="Comma 2 2 2 2 3 7 2 2" xfId="27115"/>
    <cellStyle name="Comma 2 2 2 2 3 7 3" xfId="24727"/>
    <cellStyle name="Comma 2 2 2 2 3 8" xfId="20335"/>
    <cellStyle name="Comma 2 2 2 2 3 8 2" xfId="25135"/>
    <cellStyle name="Comma 2 2 2 2 3 9" xfId="22747"/>
    <cellStyle name="Comma 2 2 2 2 4" xfId="11730"/>
    <cellStyle name="Comma 2 2 2 2 4 2" xfId="18382"/>
    <cellStyle name="Comma 2 2 2 2 4 2 2" xfId="20797"/>
    <cellStyle name="Comma 2 2 2 2 4 2 2 2" xfId="25597"/>
    <cellStyle name="Comma 2 2 2 2 4 2 3" xfId="23209"/>
    <cellStyle name="Comma 2 2 2 2 4 3" xfId="18778"/>
    <cellStyle name="Comma 2 2 2 2 4 3 2" xfId="21192"/>
    <cellStyle name="Comma 2 2 2 2 4 3 2 2" xfId="25993"/>
    <cellStyle name="Comma 2 2 2 2 4 3 3" xfId="23605"/>
    <cellStyle name="Comma 2 2 2 2 4 4" xfId="19174"/>
    <cellStyle name="Comma 2 2 2 2 4 4 2" xfId="21588"/>
    <cellStyle name="Comma 2 2 2 2 4 4 2 2" xfId="26389"/>
    <cellStyle name="Comma 2 2 2 2 4 4 3" xfId="24001"/>
    <cellStyle name="Comma 2 2 2 2 4 5" xfId="19570"/>
    <cellStyle name="Comma 2 2 2 2 4 5 2" xfId="21984"/>
    <cellStyle name="Comma 2 2 2 2 4 5 2 2" xfId="26785"/>
    <cellStyle name="Comma 2 2 2 2 4 5 3" xfId="24397"/>
    <cellStyle name="Comma 2 2 2 2 4 6" xfId="19966"/>
    <cellStyle name="Comma 2 2 2 2 4 6 2" xfId="22380"/>
    <cellStyle name="Comma 2 2 2 2 4 6 2 2" xfId="27181"/>
    <cellStyle name="Comma 2 2 2 2 4 6 3" xfId="24793"/>
    <cellStyle name="Comma 2 2 2 2 4 7" xfId="20401"/>
    <cellStyle name="Comma 2 2 2 2 4 7 2" xfId="25201"/>
    <cellStyle name="Comma 2 2 2 2 4 8" xfId="22813"/>
    <cellStyle name="Comma 2 2 2 2 5" xfId="18184"/>
    <cellStyle name="Comma 2 2 2 2 5 2" xfId="20599"/>
    <cellStyle name="Comma 2 2 2 2 5 2 2" xfId="25399"/>
    <cellStyle name="Comma 2 2 2 2 5 3" xfId="23011"/>
    <cellStyle name="Comma 2 2 2 2 6" xfId="18580"/>
    <cellStyle name="Comma 2 2 2 2 6 2" xfId="20994"/>
    <cellStyle name="Comma 2 2 2 2 6 2 2" xfId="25795"/>
    <cellStyle name="Comma 2 2 2 2 6 3" xfId="23407"/>
    <cellStyle name="Comma 2 2 2 2 7" xfId="18976"/>
    <cellStyle name="Comma 2 2 2 2 7 2" xfId="21390"/>
    <cellStyle name="Comma 2 2 2 2 7 2 2" xfId="26191"/>
    <cellStyle name="Comma 2 2 2 2 7 3" xfId="23803"/>
    <cellStyle name="Comma 2 2 2 2 8" xfId="19372"/>
    <cellStyle name="Comma 2 2 2 2 8 2" xfId="21786"/>
    <cellStyle name="Comma 2 2 2 2 8 2 2" xfId="26587"/>
    <cellStyle name="Comma 2 2 2 2 8 3" xfId="24199"/>
    <cellStyle name="Comma 2 2 2 2 9" xfId="19768"/>
    <cellStyle name="Comma 2 2 2 2 9 2" xfId="22182"/>
    <cellStyle name="Comma 2 2 2 2 9 2 2" xfId="26983"/>
    <cellStyle name="Comma 2 2 2 2 9 3" xfId="24595"/>
    <cellStyle name="Comma 2 2 2 3" xfId="4195"/>
    <cellStyle name="Comma 2 2 2 3 10" xfId="20225"/>
    <cellStyle name="Comma 2 2 2 3 10 2" xfId="25025"/>
    <cellStyle name="Comma 2 2 2 3 11" xfId="22637"/>
    <cellStyle name="Comma 2 2 2 3 2" xfId="8676"/>
    <cellStyle name="Comma 2 2 2 3 2 2" xfId="17706"/>
    <cellStyle name="Comma 2 2 2 3 2 2 2" xfId="18470"/>
    <cellStyle name="Comma 2 2 2 3 2 2 2 2" xfId="20885"/>
    <cellStyle name="Comma 2 2 2 3 2 2 2 2 2" xfId="25685"/>
    <cellStyle name="Comma 2 2 2 3 2 2 2 3" xfId="23297"/>
    <cellStyle name="Comma 2 2 2 3 2 2 3" xfId="18866"/>
    <cellStyle name="Comma 2 2 2 3 2 2 3 2" xfId="21280"/>
    <cellStyle name="Comma 2 2 2 3 2 2 3 2 2" xfId="26081"/>
    <cellStyle name="Comma 2 2 2 3 2 2 3 3" xfId="23693"/>
    <cellStyle name="Comma 2 2 2 3 2 2 4" xfId="19262"/>
    <cellStyle name="Comma 2 2 2 3 2 2 4 2" xfId="21676"/>
    <cellStyle name="Comma 2 2 2 3 2 2 4 2 2" xfId="26477"/>
    <cellStyle name="Comma 2 2 2 3 2 2 4 3" xfId="24089"/>
    <cellStyle name="Comma 2 2 2 3 2 2 5" xfId="19658"/>
    <cellStyle name="Comma 2 2 2 3 2 2 5 2" xfId="22072"/>
    <cellStyle name="Comma 2 2 2 3 2 2 5 2 2" xfId="26873"/>
    <cellStyle name="Comma 2 2 2 3 2 2 5 3" xfId="24485"/>
    <cellStyle name="Comma 2 2 2 3 2 2 6" xfId="20054"/>
    <cellStyle name="Comma 2 2 2 3 2 2 6 2" xfId="22468"/>
    <cellStyle name="Comma 2 2 2 3 2 2 6 2 2" xfId="27269"/>
    <cellStyle name="Comma 2 2 2 3 2 2 6 3" xfId="24881"/>
    <cellStyle name="Comma 2 2 2 3 2 2 7" xfId="20489"/>
    <cellStyle name="Comma 2 2 2 3 2 2 7 2" xfId="25289"/>
    <cellStyle name="Comma 2 2 2 3 2 2 8" xfId="22901"/>
    <cellStyle name="Comma 2 2 2 3 2 3" xfId="18272"/>
    <cellStyle name="Comma 2 2 2 3 2 3 2" xfId="20687"/>
    <cellStyle name="Comma 2 2 2 3 2 3 2 2" xfId="25487"/>
    <cellStyle name="Comma 2 2 2 3 2 3 3" xfId="23099"/>
    <cellStyle name="Comma 2 2 2 3 2 4" xfId="18668"/>
    <cellStyle name="Comma 2 2 2 3 2 4 2" xfId="21082"/>
    <cellStyle name="Comma 2 2 2 3 2 4 2 2" xfId="25883"/>
    <cellStyle name="Comma 2 2 2 3 2 4 3" xfId="23495"/>
    <cellStyle name="Comma 2 2 2 3 2 5" xfId="19064"/>
    <cellStyle name="Comma 2 2 2 3 2 5 2" xfId="21478"/>
    <cellStyle name="Comma 2 2 2 3 2 5 2 2" xfId="26279"/>
    <cellStyle name="Comma 2 2 2 3 2 5 3" xfId="23891"/>
    <cellStyle name="Comma 2 2 2 3 2 6" xfId="19460"/>
    <cellStyle name="Comma 2 2 2 3 2 6 2" xfId="21874"/>
    <cellStyle name="Comma 2 2 2 3 2 6 2 2" xfId="26675"/>
    <cellStyle name="Comma 2 2 2 3 2 6 3" xfId="24287"/>
    <cellStyle name="Comma 2 2 2 3 2 7" xfId="19856"/>
    <cellStyle name="Comma 2 2 2 3 2 7 2" xfId="22270"/>
    <cellStyle name="Comma 2 2 2 3 2 7 2 2" xfId="27071"/>
    <cellStyle name="Comma 2 2 2 3 2 7 3" xfId="24683"/>
    <cellStyle name="Comma 2 2 2 3 2 8" xfId="20291"/>
    <cellStyle name="Comma 2 2 2 3 2 8 2" xfId="25091"/>
    <cellStyle name="Comma 2 2 2 3 2 9" xfId="22703"/>
    <cellStyle name="Comma 2 2 2 3 3" xfId="9110"/>
    <cellStyle name="Comma 2 2 2 3 3 2" xfId="18140"/>
    <cellStyle name="Comma 2 2 2 3 3 2 2" xfId="18536"/>
    <cellStyle name="Comma 2 2 2 3 3 2 2 2" xfId="20950"/>
    <cellStyle name="Comma 2 2 2 3 3 2 2 2 2" xfId="25751"/>
    <cellStyle name="Comma 2 2 2 3 3 2 2 3" xfId="23363"/>
    <cellStyle name="Comma 2 2 2 3 3 2 3" xfId="18932"/>
    <cellStyle name="Comma 2 2 2 3 3 2 3 2" xfId="21346"/>
    <cellStyle name="Comma 2 2 2 3 3 2 3 2 2" xfId="26147"/>
    <cellStyle name="Comma 2 2 2 3 3 2 3 3" xfId="23759"/>
    <cellStyle name="Comma 2 2 2 3 3 2 4" xfId="19328"/>
    <cellStyle name="Comma 2 2 2 3 3 2 4 2" xfId="21742"/>
    <cellStyle name="Comma 2 2 2 3 3 2 4 2 2" xfId="26543"/>
    <cellStyle name="Comma 2 2 2 3 3 2 4 3" xfId="24155"/>
    <cellStyle name="Comma 2 2 2 3 3 2 5" xfId="19724"/>
    <cellStyle name="Comma 2 2 2 3 3 2 5 2" xfId="22138"/>
    <cellStyle name="Comma 2 2 2 3 3 2 5 2 2" xfId="26939"/>
    <cellStyle name="Comma 2 2 2 3 3 2 5 3" xfId="24551"/>
    <cellStyle name="Comma 2 2 2 3 3 2 6" xfId="20120"/>
    <cellStyle name="Comma 2 2 2 3 3 2 6 2" xfId="22534"/>
    <cellStyle name="Comma 2 2 2 3 3 2 6 2 2" xfId="27335"/>
    <cellStyle name="Comma 2 2 2 3 3 2 6 3" xfId="24947"/>
    <cellStyle name="Comma 2 2 2 3 3 2 7" xfId="20555"/>
    <cellStyle name="Comma 2 2 2 3 3 2 7 2" xfId="25355"/>
    <cellStyle name="Comma 2 2 2 3 3 2 8" xfId="22967"/>
    <cellStyle name="Comma 2 2 2 3 3 3" xfId="18338"/>
    <cellStyle name="Comma 2 2 2 3 3 3 2" xfId="20753"/>
    <cellStyle name="Comma 2 2 2 3 3 3 2 2" xfId="25553"/>
    <cellStyle name="Comma 2 2 2 3 3 3 3" xfId="23165"/>
    <cellStyle name="Comma 2 2 2 3 3 4" xfId="18734"/>
    <cellStyle name="Comma 2 2 2 3 3 4 2" xfId="21148"/>
    <cellStyle name="Comma 2 2 2 3 3 4 2 2" xfId="25949"/>
    <cellStyle name="Comma 2 2 2 3 3 4 3" xfId="23561"/>
    <cellStyle name="Comma 2 2 2 3 3 5" xfId="19130"/>
    <cellStyle name="Comma 2 2 2 3 3 5 2" xfId="21544"/>
    <cellStyle name="Comma 2 2 2 3 3 5 2 2" xfId="26345"/>
    <cellStyle name="Comma 2 2 2 3 3 5 3" xfId="23957"/>
    <cellStyle name="Comma 2 2 2 3 3 6" xfId="19526"/>
    <cellStyle name="Comma 2 2 2 3 3 6 2" xfId="21940"/>
    <cellStyle name="Comma 2 2 2 3 3 6 2 2" xfId="26741"/>
    <cellStyle name="Comma 2 2 2 3 3 6 3" xfId="24353"/>
    <cellStyle name="Comma 2 2 2 3 3 7" xfId="19922"/>
    <cellStyle name="Comma 2 2 2 3 3 7 2" xfId="22336"/>
    <cellStyle name="Comma 2 2 2 3 3 7 2 2" xfId="27137"/>
    <cellStyle name="Comma 2 2 2 3 3 7 3" xfId="24749"/>
    <cellStyle name="Comma 2 2 2 3 3 8" xfId="20357"/>
    <cellStyle name="Comma 2 2 2 3 3 8 2" xfId="25157"/>
    <cellStyle name="Comma 2 2 2 3 3 9" xfId="22769"/>
    <cellStyle name="Comma 2 2 2 3 4" xfId="13224"/>
    <cellStyle name="Comma 2 2 2 3 4 2" xfId="18404"/>
    <cellStyle name="Comma 2 2 2 3 4 2 2" xfId="20819"/>
    <cellStyle name="Comma 2 2 2 3 4 2 2 2" xfId="25619"/>
    <cellStyle name="Comma 2 2 2 3 4 2 3" xfId="23231"/>
    <cellStyle name="Comma 2 2 2 3 4 3" xfId="18800"/>
    <cellStyle name="Comma 2 2 2 3 4 3 2" xfId="21214"/>
    <cellStyle name="Comma 2 2 2 3 4 3 2 2" xfId="26015"/>
    <cellStyle name="Comma 2 2 2 3 4 3 3" xfId="23627"/>
    <cellStyle name="Comma 2 2 2 3 4 4" xfId="19196"/>
    <cellStyle name="Comma 2 2 2 3 4 4 2" xfId="21610"/>
    <cellStyle name="Comma 2 2 2 3 4 4 2 2" xfId="26411"/>
    <cellStyle name="Comma 2 2 2 3 4 4 3" xfId="24023"/>
    <cellStyle name="Comma 2 2 2 3 4 5" xfId="19592"/>
    <cellStyle name="Comma 2 2 2 3 4 5 2" xfId="22006"/>
    <cellStyle name="Comma 2 2 2 3 4 5 2 2" xfId="26807"/>
    <cellStyle name="Comma 2 2 2 3 4 5 3" xfId="24419"/>
    <cellStyle name="Comma 2 2 2 3 4 6" xfId="19988"/>
    <cellStyle name="Comma 2 2 2 3 4 6 2" xfId="22402"/>
    <cellStyle name="Comma 2 2 2 3 4 6 2 2" xfId="27203"/>
    <cellStyle name="Comma 2 2 2 3 4 6 3" xfId="24815"/>
    <cellStyle name="Comma 2 2 2 3 4 7" xfId="20423"/>
    <cellStyle name="Comma 2 2 2 3 4 7 2" xfId="25223"/>
    <cellStyle name="Comma 2 2 2 3 4 8" xfId="22835"/>
    <cellStyle name="Comma 2 2 2 3 5" xfId="18206"/>
    <cellStyle name="Comma 2 2 2 3 5 2" xfId="20621"/>
    <cellStyle name="Comma 2 2 2 3 5 2 2" xfId="25421"/>
    <cellStyle name="Comma 2 2 2 3 5 3" xfId="23033"/>
    <cellStyle name="Comma 2 2 2 3 6" xfId="18602"/>
    <cellStyle name="Comma 2 2 2 3 6 2" xfId="21016"/>
    <cellStyle name="Comma 2 2 2 3 6 2 2" xfId="25817"/>
    <cellStyle name="Comma 2 2 2 3 6 3" xfId="23429"/>
    <cellStyle name="Comma 2 2 2 3 7" xfId="18998"/>
    <cellStyle name="Comma 2 2 2 3 7 2" xfId="21412"/>
    <cellStyle name="Comma 2 2 2 3 7 2 2" xfId="26213"/>
    <cellStyle name="Comma 2 2 2 3 7 3" xfId="23825"/>
    <cellStyle name="Comma 2 2 2 3 8" xfId="19394"/>
    <cellStyle name="Comma 2 2 2 3 8 2" xfId="21808"/>
    <cellStyle name="Comma 2 2 2 3 8 2 2" xfId="26609"/>
    <cellStyle name="Comma 2 2 2 3 8 3" xfId="24221"/>
    <cellStyle name="Comma 2 2 2 3 9" xfId="19790"/>
    <cellStyle name="Comma 2 2 2 3 9 2" xfId="22204"/>
    <cellStyle name="Comma 2 2 2 3 9 2 2" xfId="27005"/>
    <cellStyle name="Comma 2 2 2 3 9 3" xfId="24617"/>
    <cellStyle name="Comma 2 2 2 4" xfId="5688"/>
    <cellStyle name="Comma 2 2 2 4 2" xfId="14718"/>
    <cellStyle name="Comma 2 2 2 4 2 2" xfId="18426"/>
    <cellStyle name="Comma 2 2 2 4 2 2 2" xfId="20841"/>
    <cellStyle name="Comma 2 2 2 4 2 2 2 2" xfId="25641"/>
    <cellStyle name="Comma 2 2 2 4 2 2 3" xfId="23253"/>
    <cellStyle name="Comma 2 2 2 4 2 3" xfId="18822"/>
    <cellStyle name="Comma 2 2 2 4 2 3 2" xfId="21236"/>
    <cellStyle name="Comma 2 2 2 4 2 3 2 2" xfId="26037"/>
    <cellStyle name="Comma 2 2 2 4 2 3 3" xfId="23649"/>
    <cellStyle name="Comma 2 2 2 4 2 4" xfId="19218"/>
    <cellStyle name="Comma 2 2 2 4 2 4 2" xfId="21632"/>
    <cellStyle name="Comma 2 2 2 4 2 4 2 2" xfId="26433"/>
    <cellStyle name="Comma 2 2 2 4 2 4 3" xfId="24045"/>
    <cellStyle name="Comma 2 2 2 4 2 5" xfId="19614"/>
    <cellStyle name="Comma 2 2 2 4 2 5 2" xfId="22028"/>
    <cellStyle name="Comma 2 2 2 4 2 5 2 2" xfId="26829"/>
    <cellStyle name="Comma 2 2 2 4 2 5 3" xfId="24441"/>
    <cellStyle name="Comma 2 2 2 4 2 6" xfId="20010"/>
    <cellStyle name="Comma 2 2 2 4 2 6 2" xfId="22424"/>
    <cellStyle name="Comma 2 2 2 4 2 6 2 2" xfId="27225"/>
    <cellStyle name="Comma 2 2 2 4 2 6 3" xfId="24837"/>
    <cellStyle name="Comma 2 2 2 4 2 7" xfId="20445"/>
    <cellStyle name="Comma 2 2 2 4 2 7 2" xfId="25245"/>
    <cellStyle name="Comma 2 2 2 4 2 8" xfId="22857"/>
    <cellStyle name="Comma 2 2 2 4 3" xfId="18228"/>
    <cellStyle name="Comma 2 2 2 4 3 2" xfId="20643"/>
    <cellStyle name="Comma 2 2 2 4 3 2 2" xfId="25443"/>
    <cellStyle name="Comma 2 2 2 4 3 3" xfId="23055"/>
    <cellStyle name="Comma 2 2 2 4 4" xfId="18624"/>
    <cellStyle name="Comma 2 2 2 4 4 2" xfId="21038"/>
    <cellStyle name="Comma 2 2 2 4 4 2 2" xfId="25839"/>
    <cellStyle name="Comma 2 2 2 4 4 3" xfId="23451"/>
    <cellStyle name="Comma 2 2 2 4 5" xfId="19020"/>
    <cellStyle name="Comma 2 2 2 4 5 2" xfId="21434"/>
    <cellStyle name="Comma 2 2 2 4 5 2 2" xfId="26235"/>
    <cellStyle name="Comma 2 2 2 4 5 3" xfId="23847"/>
    <cellStyle name="Comma 2 2 2 4 6" xfId="19416"/>
    <cellStyle name="Comma 2 2 2 4 6 2" xfId="21830"/>
    <cellStyle name="Comma 2 2 2 4 6 2 2" xfId="26631"/>
    <cellStyle name="Comma 2 2 2 4 6 3" xfId="24243"/>
    <cellStyle name="Comma 2 2 2 4 7" xfId="19812"/>
    <cellStyle name="Comma 2 2 2 4 7 2" xfId="22226"/>
    <cellStyle name="Comma 2 2 2 4 7 2 2" xfId="27027"/>
    <cellStyle name="Comma 2 2 2 4 7 3" xfId="24639"/>
    <cellStyle name="Comma 2 2 2 4 8" xfId="20247"/>
    <cellStyle name="Comma 2 2 2 4 8 2" xfId="25047"/>
    <cellStyle name="Comma 2 2 2 4 9" xfId="22659"/>
    <cellStyle name="Comma 2 2 2 5" xfId="9066"/>
    <cellStyle name="Comma 2 2 2 5 2" xfId="18096"/>
    <cellStyle name="Comma 2 2 2 5 2 2" xfId="18492"/>
    <cellStyle name="Comma 2 2 2 5 2 2 2" xfId="20906"/>
    <cellStyle name="Comma 2 2 2 5 2 2 2 2" xfId="25707"/>
    <cellStyle name="Comma 2 2 2 5 2 2 3" xfId="23319"/>
    <cellStyle name="Comma 2 2 2 5 2 3" xfId="18888"/>
    <cellStyle name="Comma 2 2 2 5 2 3 2" xfId="21302"/>
    <cellStyle name="Comma 2 2 2 5 2 3 2 2" xfId="26103"/>
    <cellStyle name="Comma 2 2 2 5 2 3 3" xfId="23715"/>
    <cellStyle name="Comma 2 2 2 5 2 4" xfId="19284"/>
    <cellStyle name="Comma 2 2 2 5 2 4 2" xfId="21698"/>
    <cellStyle name="Comma 2 2 2 5 2 4 2 2" xfId="26499"/>
    <cellStyle name="Comma 2 2 2 5 2 4 3" xfId="24111"/>
    <cellStyle name="Comma 2 2 2 5 2 5" xfId="19680"/>
    <cellStyle name="Comma 2 2 2 5 2 5 2" xfId="22094"/>
    <cellStyle name="Comma 2 2 2 5 2 5 2 2" xfId="26895"/>
    <cellStyle name="Comma 2 2 2 5 2 5 3" xfId="24507"/>
    <cellStyle name="Comma 2 2 2 5 2 6" xfId="20076"/>
    <cellStyle name="Comma 2 2 2 5 2 6 2" xfId="22490"/>
    <cellStyle name="Comma 2 2 2 5 2 6 2 2" xfId="27291"/>
    <cellStyle name="Comma 2 2 2 5 2 6 3" xfId="24903"/>
    <cellStyle name="Comma 2 2 2 5 2 7" xfId="20511"/>
    <cellStyle name="Comma 2 2 2 5 2 7 2" xfId="25311"/>
    <cellStyle name="Comma 2 2 2 5 2 8" xfId="22923"/>
    <cellStyle name="Comma 2 2 2 5 3" xfId="18294"/>
    <cellStyle name="Comma 2 2 2 5 3 2" xfId="20709"/>
    <cellStyle name="Comma 2 2 2 5 3 2 2" xfId="25509"/>
    <cellStyle name="Comma 2 2 2 5 3 3" xfId="23121"/>
    <cellStyle name="Comma 2 2 2 5 4" xfId="18690"/>
    <cellStyle name="Comma 2 2 2 5 4 2" xfId="21104"/>
    <cellStyle name="Comma 2 2 2 5 4 2 2" xfId="25905"/>
    <cellStyle name="Comma 2 2 2 5 4 3" xfId="23517"/>
    <cellStyle name="Comma 2 2 2 5 5" xfId="19086"/>
    <cellStyle name="Comma 2 2 2 5 5 2" xfId="21500"/>
    <cellStyle name="Comma 2 2 2 5 5 2 2" xfId="26301"/>
    <cellStyle name="Comma 2 2 2 5 5 3" xfId="23913"/>
    <cellStyle name="Comma 2 2 2 5 6" xfId="19482"/>
    <cellStyle name="Comma 2 2 2 5 6 2" xfId="21896"/>
    <cellStyle name="Comma 2 2 2 5 6 2 2" xfId="26697"/>
    <cellStyle name="Comma 2 2 2 5 6 3" xfId="24309"/>
    <cellStyle name="Comma 2 2 2 5 7" xfId="19878"/>
    <cellStyle name="Comma 2 2 2 5 7 2" xfId="22292"/>
    <cellStyle name="Comma 2 2 2 5 7 2 2" xfId="27093"/>
    <cellStyle name="Comma 2 2 2 5 7 3" xfId="24705"/>
    <cellStyle name="Comma 2 2 2 5 8" xfId="20313"/>
    <cellStyle name="Comma 2 2 2 5 8 2" xfId="25113"/>
    <cellStyle name="Comma 2 2 2 5 9" xfId="22725"/>
    <cellStyle name="Comma 2 2 2 6" xfId="10236"/>
    <cellStyle name="Comma 2 2 2 6 2" xfId="18360"/>
    <cellStyle name="Comma 2 2 2 6 2 2" xfId="20775"/>
    <cellStyle name="Comma 2 2 2 6 2 2 2" xfId="25575"/>
    <cellStyle name="Comma 2 2 2 6 2 3" xfId="23187"/>
    <cellStyle name="Comma 2 2 2 6 3" xfId="18756"/>
    <cellStyle name="Comma 2 2 2 6 3 2" xfId="21170"/>
    <cellStyle name="Comma 2 2 2 6 3 2 2" xfId="25971"/>
    <cellStyle name="Comma 2 2 2 6 3 3" xfId="23583"/>
    <cellStyle name="Comma 2 2 2 6 4" xfId="19152"/>
    <cellStyle name="Comma 2 2 2 6 4 2" xfId="21566"/>
    <cellStyle name="Comma 2 2 2 6 4 2 2" xfId="26367"/>
    <cellStyle name="Comma 2 2 2 6 4 3" xfId="23979"/>
    <cellStyle name="Comma 2 2 2 6 5" xfId="19548"/>
    <cellStyle name="Comma 2 2 2 6 5 2" xfId="21962"/>
    <cellStyle name="Comma 2 2 2 6 5 2 2" xfId="26763"/>
    <cellStyle name="Comma 2 2 2 6 5 3" xfId="24375"/>
    <cellStyle name="Comma 2 2 2 6 6" xfId="19944"/>
    <cellStyle name="Comma 2 2 2 6 6 2" xfId="22358"/>
    <cellStyle name="Comma 2 2 2 6 6 2 2" xfId="27159"/>
    <cellStyle name="Comma 2 2 2 6 6 3" xfId="24771"/>
    <cellStyle name="Comma 2 2 2 6 7" xfId="20379"/>
    <cellStyle name="Comma 2 2 2 6 7 2" xfId="25179"/>
    <cellStyle name="Comma 2 2 2 6 8" xfId="22791"/>
    <cellStyle name="Comma 2 2 2 7" xfId="18162"/>
    <cellStyle name="Comma 2 2 2 7 2" xfId="20577"/>
    <cellStyle name="Comma 2 2 2 7 2 2" xfId="25377"/>
    <cellStyle name="Comma 2 2 2 7 3" xfId="22989"/>
    <cellStyle name="Comma 2 2 2 8" xfId="18558"/>
    <cellStyle name="Comma 2 2 2 8 2" xfId="20972"/>
    <cellStyle name="Comma 2 2 2 8 2 2" xfId="25773"/>
    <cellStyle name="Comma 2 2 2 8 3" xfId="23385"/>
    <cellStyle name="Comma 2 2 2 9" xfId="18954"/>
    <cellStyle name="Comma 2 2 2 9 2" xfId="21368"/>
    <cellStyle name="Comma 2 2 2 9 2 2" xfId="26169"/>
    <cellStyle name="Comma 2 2 2 9 3" xfId="23781"/>
    <cellStyle name="Comma 2 2 3" xfId="1839"/>
    <cellStyle name="Comma 2 2 3 10" xfId="20192"/>
    <cellStyle name="Comma 2 2 3 10 2" xfId="24992"/>
    <cellStyle name="Comma 2 2 3 11" xfId="22604"/>
    <cellStyle name="Comma 2 2 3 2" xfId="6320"/>
    <cellStyle name="Comma 2 2 3 2 2" xfId="15350"/>
    <cellStyle name="Comma 2 2 3 2 2 2" xfId="18437"/>
    <cellStyle name="Comma 2 2 3 2 2 2 2" xfId="20852"/>
    <cellStyle name="Comma 2 2 3 2 2 2 2 2" xfId="25652"/>
    <cellStyle name="Comma 2 2 3 2 2 2 3" xfId="23264"/>
    <cellStyle name="Comma 2 2 3 2 2 3" xfId="18833"/>
    <cellStyle name="Comma 2 2 3 2 2 3 2" xfId="21247"/>
    <cellStyle name="Comma 2 2 3 2 2 3 2 2" xfId="26048"/>
    <cellStyle name="Comma 2 2 3 2 2 3 3" xfId="23660"/>
    <cellStyle name="Comma 2 2 3 2 2 4" xfId="19229"/>
    <cellStyle name="Comma 2 2 3 2 2 4 2" xfId="21643"/>
    <cellStyle name="Comma 2 2 3 2 2 4 2 2" xfId="26444"/>
    <cellStyle name="Comma 2 2 3 2 2 4 3" xfId="24056"/>
    <cellStyle name="Comma 2 2 3 2 2 5" xfId="19625"/>
    <cellStyle name="Comma 2 2 3 2 2 5 2" xfId="22039"/>
    <cellStyle name="Comma 2 2 3 2 2 5 2 2" xfId="26840"/>
    <cellStyle name="Comma 2 2 3 2 2 5 3" xfId="24452"/>
    <cellStyle name="Comma 2 2 3 2 2 6" xfId="20021"/>
    <cellStyle name="Comma 2 2 3 2 2 6 2" xfId="22435"/>
    <cellStyle name="Comma 2 2 3 2 2 6 2 2" xfId="27236"/>
    <cellStyle name="Comma 2 2 3 2 2 6 3" xfId="24848"/>
    <cellStyle name="Comma 2 2 3 2 2 7" xfId="20456"/>
    <cellStyle name="Comma 2 2 3 2 2 7 2" xfId="25256"/>
    <cellStyle name="Comma 2 2 3 2 2 8" xfId="22868"/>
    <cellStyle name="Comma 2 2 3 2 3" xfId="18239"/>
    <cellStyle name="Comma 2 2 3 2 3 2" xfId="20654"/>
    <cellStyle name="Comma 2 2 3 2 3 2 2" xfId="25454"/>
    <cellStyle name="Comma 2 2 3 2 3 3" xfId="23066"/>
    <cellStyle name="Comma 2 2 3 2 4" xfId="18635"/>
    <cellStyle name="Comma 2 2 3 2 4 2" xfId="21049"/>
    <cellStyle name="Comma 2 2 3 2 4 2 2" xfId="25850"/>
    <cellStyle name="Comma 2 2 3 2 4 3" xfId="23462"/>
    <cellStyle name="Comma 2 2 3 2 5" xfId="19031"/>
    <cellStyle name="Comma 2 2 3 2 5 2" xfId="21445"/>
    <cellStyle name="Comma 2 2 3 2 5 2 2" xfId="26246"/>
    <cellStyle name="Comma 2 2 3 2 5 3" xfId="23858"/>
    <cellStyle name="Comma 2 2 3 2 6" xfId="19427"/>
    <cellStyle name="Comma 2 2 3 2 6 2" xfId="21841"/>
    <cellStyle name="Comma 2 2 3 2 6 2 2" xfId="26642"/>
    <cellStyle name="Comma 2 2 3 2 6 3" xfId="24254"/>
    <cellStyle name="Comma 2 2 3 2 7" xfId="19823"/>
    <cellStyle name="Comma 2 2 3 2 7 2" xfId="22237"/>
    <cellStyle name="Comma 2 2 3 2 7 2 2" xfId="27038"/>
    <cellStyle name="Comma 2 2 3 2 7 3" xfId="24650"/>
    <cellStyle name="Comma 2 2 3 2 8" xfId="20258"/>
    <cellStyle name="Comma 2 2 3 2 8 2" xfId="25058"/>
    <cellStyle name="Comma 2 2 3 2 9" xfId="22670"/>
    <cellStyle name="Comma 2 2 3 3" xfId="9077"/>
    <cellStyle name="Comma 2 2 3 3 2" xfId="18107"/>
    <cellStyle name="Comma 2 2 3 3 2 2" xfId="18503"/>
    <cellStyle name="Comma 2 2 3 3 2 2 2" xfId="20917"/>
    <cellStyle name="Comma 2 2 3 3 2 2 2 2" xfId="25718"/>
    <cellStyle name="Comma 2 2 3 3 2 2 3" xfId="23330"/>
    <cellStyle name="Comma 2 2 3 3 2 3" xfId="18899"/>
    <cellStyle name="Comma 2 2 3 3 2 3 2" xfId="21313"/>
    <cellStyle name="Comma 2 2 3 3 2 3 2 2" xfId="26114"/>
    <cellStyle name="Comma 2 2 3 3 2 3 3" xfId="23726"/>
    <cellStyle name="Comma 2 2 3 3 2 4" xfId="19295"/>
    <cellStyle name="Comma 2 2 3 3 2 4 2" xfId="21709"/>
    <cellStyle name="Comma 2 2 3 3 2 4 2 2" xfId="26510"/>
    <cellStyle name="Comma 2 2 3 3 2 4 3" xfId="24122"/>
    <cellStyle name="Comma 2 2 3 3 2 5" xfId="19691"/>
    <cellStyle name="Comma 2 2 3 3 2 5 2" xfId="22105"/>
    <cellStyle name="Comma 2 2 3 3 2 5 2 2" xfId="26906"/>
    <cellStyle name="Comma 2 2 3 3 2 5 3" xfId="24518"/>
    <cellStyle name="Comma 2 2 3 3 2 6" xfId="20087"/>
    <cellStyle name="Comma 2 2 3 3 2 6 2" xfId="22501"/>
    <cellStyle name="Comma 2 2 3 3 2 6 2 2" xfId="27302"/>
    <cellStyle name="Comma 2 2 3 3 2 6 3" xfId="24914"/>
    <cellStyle name="Comma 2 2 3 3 2 7" xfId="20522"/>
    <cellStyle name="Comma 2 2 3 3 2 7 2" xfId="25322"/>
    <cellStyle name="Comma 2 2 3 3 2 8" xfId="22934"/>
    <cellStyle name="Comma 2 2 3 3 3" xfId="18305"/>
    <cellStyle name="Comma 2 2 3 3 3 2" xfId="20720"/>
    <cellStyle name="Comma 2 2 3 3 3 2 2" xfId="25520"/>
    <cellStyle name="Comma 2 2 3 3 3 3" xfId="23132"/>
    <cellStyle name="Comma 2 2 3 3 4" xfId="18701"/>
    <cellStyle name="Comma 2 2 3 3 4 2" xfId="21115"/>
    <cellStyle name="Comma 2 2 3 3 4 2 2" xfId="25916"/>
    <cellStyle name="Comma 2 2 3 3 4 3" xfId="23528"/>
    <cellStyle name="Comma 2 2 3 3 5" xfId="19097"/>
    <cellStyle name="Comma 2 2 3 3 5 2" xfId="21511"/>
    <cellStyle name="Comma 2 2 3 3 5 2 2" xfId="26312"/>
    <cellStyle name="Comma 2 2 3 3 5 3" xfId="23924"/>
    <cellStyle name="Comma 2 2 3 3 6" xfId="19493"/>
    <cellStyle name="Comma 2 2 3 3 6 2" xfId="21907"/>
    <cellStyle name="Comma 2 2 3 3 6 2 2" xfId="26708"/>
    <cellStyle name="Comma 2 2 3 3 6 3" xfId="24320"/>
    <cellStyle name="Comma 2 2 3 3 7" xfId="19889"/>
    <cellStyle name="Comma 2 2 3 3 7 2" xfId="22303"/>
    <cellStyle name="Comma 2 2 3 3 7 2 2" xfId="27104"/>
    <cellStyle name="Comma 2 2 3 3 7 3" xfId="24716"/>
    <cellStyle name="Comma 2 2 3 3 8" xfId="20324"/>
    <cellStyle name="Comma 2 2 3 3 8 2" xfId="25124"/>
    <cellStyle name="Comma 2 2 3 3 9" xfId="22736"/>
    <cellStyle name="Comma 2 2 3 4" xfId="10868"/>
    <cellStyle name="Comma 2 2 3 4 2" xfId="18371"/>
    <cellStyle name="Comma 2 2 3 4 2 2" xfId="20786"/>
    <cellStyle name="Comma 2 2 3 4 2 2 2" xfId="25586"/>
    <cellStyle name="Comma 2 2 3 4 2 3" xfId="23198"/>
    <cellStyle name="Comma 2 2 3 4 3" xfId="18767"/>
    <cellStyle name="Comma 2 2 3 4 3 2" xfId="21181"/>
    <cellStyle name="Comma 2 2 3 4 3 2 2" xfId="25982"/>
    <cellStyle name="Comma 2 2 3 4 3 3" xfId="23594"/>
    <cellStyle name="Comma 2 2 3 4 4" xfId="19163"/>
    <cellStyle name="Comma 2 2 3 4 4 2" xfId="21577"/>
    <cellStyle name="Comma 2 2 3 4 4 2 2" xfId="26378"/>
    <cellStyle name="Comma 2 2 3 4 4 3" xfId="23990"/>
    <cellStyle name="Comma 2 2 3 4 5" xfId="19559"/>
    <cellStyle name="Comma 2 2 3 4 5 2" xfId="21973"/>
    <cellStyle name="Comma 2 2 3 4 5 2 2" xfId="26774"/>
    <cellStyle name="Comma 2 2 3 4 5 3" xfId="24386"/>
    <cellStyle name="Comma 2 2 3 4 6" xfId="19955"/>
    <cellStyle name="Comma 2 2 3 4 6 2" xfId="22369"/>
    <cellStyle name="Comma 2 2 3 4 6 2 2" xfId="27170"/>
    <cellStyle name="Comma 2 2 3 4 6 3" xfId="24782"/>
    <cellStyle name="Comma 2 2 3 4 7" xfId="20390"/>
    <cellStyle name="Comma 2 2 3 4 7 2" xfId="25190"/>
    <cellStyle name="Comma 2 2 3 4 8" xfId="22802"/>
    <cellStyle name="Comma 2 2 3 5" xfId="18173"/>
    <cellStyle name="Comma 2 2 3 5 2" xfId="20588"/>
    <cellStyle name="Comma 2 2 3 5 2 2" xfId="25388"/>
    <cellStyle name="Comma 2 2 3 5 3" xfId="23000"/>
    <cellStyle name="Comma 2 2 3 6" xfId="18569"/>
    <cellStyle name="Comma 2 2 3 6 2" xfId="20983"/>
    <cellStyle name="Comma 2 2 3 6 2 2" xfId="25784"/>
    <cellStyle name="Comma 2 2 3 6 3" xfId="23396"/>
    <cellStyle name="Comma 2 2 3 7" xfId="18965"/>
    <cellStyle name="Comma 2 2 3 7 2" xfId="21379"/>
    <cellStyle name="Comma 2 2 3 7 2 2" xfId="26180"/>
    <cellStyle name="Comma 2 2 3 7 3" xfId="23792"/>
    <cellStyle name="Comma 2 2 3 8" xfId="19361"/>
    <cellStyle name="Comma 2 2 3 8 2" xfId="21775"/>
    <cellStyle name="Comma 2 2 3 8 2 2" xfId="26576"/>
    <cellStyle name="Comma 2 2 3 8 3" xfId="24188"/>
    <cellStyle name="Comma 2 2 3 9" xfId="19757"/>
    <cellStyle name="Comma 2 2 3 9 2" xfId="22171"/>
    <cellStyle name="Comma 2 2 3 9 2 2" xfId="26972"/>
    <cellStyle name="Comma 2 2 3 9 3" xfId="24584"/>
    <cellStyle name="Comma 2 2 4" xfId="3333"/>
    <cellStyle name="Comma 2 2 4 10" xfId="20214"/>
    <cellStyle name="Comma 2 2 4 10 2" xfId="25014"/>
    <cellStyle name="Comma 2 2 4 11" xfId="22626"/>
    <cellStyle name="Comma 2 2 4 2" xfId="7814"/>
    <cellStyle name="Comma 2 2 4 2 2" xfId="16844"/>
    <cellStyle name="Comma 2 2 4 2 2 2" xfId="18459"/>
    <cellStyle name="Comma 2 2 4 2 2 2 2" xfId="20874"/>
    <cellStyle name="Comma 2 2 4 2 2 2 2 2" xfId="25674"/>
    <cellStyle name="Comma 2 2 4 2 2 2 3" xfId="23286"/>
    <cellStyle name="Comma 2 2 4 2 2 3" xfId="18855"/>
    <cellStyle name="Comma 2 2 4 2 2 3 2" xfId="21269"/>
    <cellStyle name="Comma 2 2 4 2 2 3 2 2" xfId="26070"/>
    <cellStyle name="Comma 2 2 4 2 2 3 3" xfId="23682"/>
    <cellStyle name="Comma 2 2 4 2 2 4" xfId="19251"/>
    <cellStyle name="Comma 2 2 4 2 2 4 2" xfId="21665"/>
    <cellStyle name="Comma 2 2 4 2 2 4 2 2" xfId="26466"/>
    <cellStyle name="Comma 2 2 4 2 2 4 3" xfId="24078"/>
    <cellStyle name="Comma 2 2 4 2 2 5" xfId="19647"/>
    <cellStyle name="Comma 2 2 4 2 2 5 2" xfId="22061"/>
    <cellStyle name="Comma 2 2 4 2 2 5 2 2" xfId="26862"/>
    <cellStyle name="Comma 2 2 4 2 2 5 3" xfId="24474"/>
    <cellStyle name="Comma 2 2 4 2 2 6" xfId="20043"/>
    <cellStyle name="Comma 2 2 4 2 2 6 2" xfId="22457"/>
    <cellStyle name="Comma 2 2 4 2 2 6 2 2" xfId="27258"/>
    <cellStyle name="Comma 2 2 4 2 2 6 3" xfId="24870"/>
    <cellStyle name="Comma 2 2 4 2 2 7" xfId="20478"/>
    <cellStyle name="Comma 2 2 4 2 2 7 2" xfId="25278"/>
    <cellStyle name="Comma 2 2 4 2 2 8" xfId="22890"/>
    <cellStyle name="Comma 2 2 4 2 3" xfId="18261"/>
    <cellStyle name="Comma 2 2 4 2 3 2" xfId="20676"/>
    <cellStyle name="Comma 2 2 4 2 3 2 2" xfId="25476"/>
    <cellStyle name="Comma 2 2 4 2 3 3" xfId="23088"/>
    <cellStyle name="Comma 2 2 4 2 4" xfId="18657"/>
    <cellStyle name="Comma 2 2 4 2 4 2" xfId="21071"/>
    <cellStyle name="Comma 2 2 4 2 4 2 2" xfId="25872"/>
    <cellStyle name="Comma 2 2 4 2 4 3" xfId="23484"/>
    <cellStyle name="Comma 2 2 4 2 5" xfId="19053"/>
    <cellStyle name="Comma 2 2 4 2 5 2" xfId="21467"/>
    <cellStyle name="Comma 2 2 4 2 5 2 2" xfId="26268"/>
    <cellStyle name="Comma 2 2 4 2 5 3" xfId="23880"/>
    <cellStyle name="Comma 2 2 4 2 6" xfId="19449"/>
    <cellStyle name="Comma 2 2 4 2 6 2" xfId="21863"/>
    <cellStyle name="Comma 2 2 4 2 6 2 2" xfId="26664"/>
    <cellStyle name="Comma 2 2 4 2 6 3" xfId="24276"/>
    <cellStyle name="Comma 2 2 4 2 7" xfId="19845"/>
    <cellStyle name="Comma 2 2 4 2 7 2" xfId="22259"/>
    <cellStyle name="Comma 2 2 4 2 7 2 2" xfId="27060"/>
    <cellStyle name="Comma 2 2 4 2 7 3" xfId="24672"/>
    <cellStyle name="Comma 2 2 4 2 8" xfId="20280"/>
    <cellStyle name="Comma 2 2 4 2 8 2" xfId="25080"/>
    <cellStyle name="Comma 2 2 4 2 9" xfId="22692"/>
    <cellStyle name="Comma 2 2 4 3" xfId="9099"/>
    <cellStyle name="Comma 2 2 4 3 2" xfId="18129"/>
    <cellStyle name="Comma 2 2 4 3 2 2" xfId="18525"/>
    <cellStyle name="Comma 2 2 4 3 2 2 2" xfId="20939"/>
    <cellStyle name="Comma 2 2 4 3 2 2 2 2" xfId="25740"/>
    <cellStyle name="Comma 2 2 4 3 2 2 3" xfId="23352"/>
    <cellStyle name="Comma 2 2 4 3 2 3" xfId="18921"/>
    <cellStyle name="Comma 2 2 4 3 2 3 2" xfId="21335"/>
    <cellStyle name="Comma 2 2 4 3 2 3 2 2" xfId="26136"/>
    <cellStyle name="Comma 2 2 4 3 2 3 3" xfId="23748"/>
    <cellStyle name="Comma 2 2 4 3 2 4" xfId="19317"/>
    <cellStyle name="Comma 2 2 4 3 2 4 2" xfId="21731"/>
    <cellStyle name="Comma 2 2 4 3 2 4 2 2" xfId="26532"/>
    <cellStyle name="Comma 2 2 4 3 2 4 3" xfId="24144"/>
    <cellStyle name="Comma 2 2 4 3 2 5" xfId="19713"/>
    <cellStyle name="Comma 2 2 4 3 2 5 2" xfId="22127"/>
    <cellStyle name="Comma 2 2 4 3 2 5 2 2" xfId="26928"/>
    <cellStyle name="Comma 2 2 4 3 2 5 3" xfId="24540"/>
    <cellStyle name="Comma 2 2 4 3 2 6" xfId="20109"/>
    <cellStyle name="Comma 2 2 4 3 2 6 2" xfId="22523"/>
    <cellStyle name="Comma 2 2 4 3 2 6 2 2" xfId="27324"/>
    <cellStyle name="Comma 2 2 4 3 2 6 3" xfId="24936"/>
    <cellStyle name="Comma 2 2 4 3 2 7" xfId="20544"/>
    <cellStyle name="Comma 2 2 4 3 2 7 2" xfId="25344"/>
    <cellStyle name="Comma 2 2 4 3 2 8" xfId="22956"/>
    <cellStyle name="Comma 2 2 4 3 3" xfId="18327"/>
    <cellStyle name="Comma 2 2 4 3 3 2" xfId="20742"/>
    <cellStyle name="Comma 2 2 4 3 3 2 2" xfId="25542"/>
    <cellStyle name="Comma 2 2 4 3 3 3" xfId="23154"/>
    <cellStyle name="Comma 2 2 4 3 4" xfId="18723"/>
    <cellStyle name="Comma 2 2 4 3 4 2" xfId="21137"/>
    <cellStyle name="Comma 2 2 4 3 4 2 2" xfId="25938"/>
    <cellStyle name="Comma 2 2 4 3 4 3" xfId="23550"/>
    <cellStyle name="Comma 2 2 4 3 5" xfId="19119"/>
    <cellStyle name="Comma 2 2 4 3 5 2" xfId="21533"/>
    <cellStyle name="Comma 2 2 4 3 5 2 2" xfId="26334"/>
    <cellStyle name="Comma 2 2 4 3 5 3" xfId="23946"/>
    <cellStyle name="Comma 2 2 4 3 6" xfId="19515"/>
    <cellStyle name="Comma 2 2 4 3 6 2" xfId="21929"/>
    <cellStyle name="Comma 2 2 4 3 6 2 2" xfId="26730"/>
    <cellStyle name="Comma 2 2 4 3 6 3" xfId="24342"/>
    <cellStyle name="Comma 2 2 4 3 7" xfId="19911"/>
    <cellStyle name="Comma 2 2 4 3 7 2" xfId="22325"/>
    <cellStyle name="Comma 2 2 4 3 7 2 2" xfId="27126"/>
    <cellStyle name="Comma 2 2 4 3 7 3" xfId="24738"/>
    <cellStyle name="Comma 2 2 4 3 8" xfId="20346"/>
    <cellStyle name="Comma 2 2 4 3 8 2" xfId="25146"/>
    <cellStyle name="Comma 2 2 4 3 9" xfId="22758"/>
    <cellStyle name="Comma 2 2 4 4" xfId="12362"/>
    <cellStyle name="Comma 2 2 4 4 2" xfId="18393"/>
    <cellStyle name="Comma 2 2 4 4 2 2" xfId="20808"/>
    <cellStyle name="Comma 2 2 4 4 2 2 2" xfId="25608"/>
    <cellStyle name="Comma 2 2 4 4 2 3" xfId="23220"/>
    <cellStyle name="Comma 2 2 4 4 3" xfId="18789"/>
    <cellStyle name="Comma 2 2 4 4 3 2" xfId="21203"/>
    <cellStyle name="Comma 2 2 4 4 3 2 2" xfId="26004"/>
    <cellStyle name="Comma 2 2 4 4 3 3" xfId="23616"/>
    <cellStyle name="Comma 2 2 4 4 4" xfId="19185"/>
    <cellStyle name="Comma 2 2 4 4 4 2" xfId="21599"/>
    <cellStyle name="Comma 2 2 4 4 4 2 2" xfId="26400"/>
    <cellStyle name="Comma 2 2 4 4 4 3" xfId="24012"/>
    <cellStyle name="Comma 2 2 4 4 5" xfId="19581"/>
    <cellStyle name="Comma 2 2 4 4 5 2" xfId="21995"/>
    <cellStyle name="Comma 2 2 4 4 5 2 2" xfId="26796"/>
    <cellStyle name="Comma 2 2 4 4 5 3" xfId="24408"/>
    <cellStyle name="Comma 2 2 4 4 6" xfId="19977"/>
    <cellStyle name="Comma 2 2 4 4 6 2" xfId="22391"/>
    <cellStyle name="Comma 2 2 4 4 6 2 2" xfId="27192"/>
    <cellStyle name="Comma 2 2 4 4 6 3" xfId="24804"/>
    <cellStyle name="Comma 2 2 4 4 7" xfId="20412"/>
    <cellStyle name="Comma 2 2 4 4 7 2" xfId="25212"/>
    <cellStyle name="Comma 2 2 4 4 8" xfId="22824"/>
    <cellStyle name="Comma 2 2 4 5" xfId="18195"/>
    <cellStyle name="Comma 2 2 4 5 2" xfId="20610"/>
    <cellStyle name="Comma 2 2 4 5 2 2" xfId="25410"/>
    <cellStyle name="Comma 2 2 4 5 3" xfId="23022"/>
    <cellStyle name="Comma 2 2 4 6" xfId="18591"/>
    <cellStyle name="Comma 2 2 4 6 2" xfId="21005"/>
    <cellStyle name="Comma 2 2 4 6 2 2" xfId="25806"/>
    <cellStyle name="Comma 2 2 4 6 3" xfId="23418"/>
    <cellStyle name="Comma 2 2 4 7" xfId="18987"/>
    <cellStyle name="Comma 2 2 4 7 2" xfId="21401"/>
    <cellStyle name="Comma 2 2 4 7 2 2" xfId="26202"/>
    <cellStyle name="Comma 2 2 4 7 3" xfId="23814"/>
    <cellStyle name="Comma 2 2 4 8" xfId="19383"/>
    <cellStyle name="Comma 2 2 4 8 2" xfId="21797"/>
    <cellStyle name="Comma 2 2 4 8 2 2" xfId="26598"/>
    <cellStyle name="Comma 2 2 4 8 3" xfId="24210"/>
    <cellStyle name="Comma 2 2 4 9" xfId="19779"/>
    <cellStyle name="Comma 2 2 4 9 2" xfId="22193"/>
    <cellStyle name="Comma 2 2 4 9 2 2" xfId="26994"/>
    <cellStyle name="Comma 2 2 4 9 3" xfId="24606"/>
    <cellStyle name="Comma 2 2 5" xfId="4827"/>
    <cellStyle name="Comma 2 2 5 2" xfId="13856"/>
    <cellStyle name="Comma 2 2 5 2 2" xfId="18415"/>
    <cellStyle name="Comma 2 2 5 2 2 2" xfId="20830"/>
    <cellStyle name="Comma 2 2 5 2 2 2 2" xfId="25630"/>
    <cellStyle name="Comma 2 2 5 2 2 3" xfId="23242"/>
    <cellStyle name="Comma 2 2 5 2 3" xfId="18811"/>
    <cellStyle name="Comma 2 2 5 2 3 2" xfId="21225"/>
    <cellStyle name="Comma 2 2 5 2 3 2 2" xfId="26026"/>
    <cellStyle name="Comma 2 2 5 2 3 3" xfId="23638"/>
    <cellStyle name="Comma 2 2 5 2 4" xfId="19207"/>
    <cellStyle name="Comma 2 2 5 2 4 2" xfId="21621"/>
    <cellStyle name="Comma 2 2 5 2 4 2 2" xfId="26422"/>
    <cellStyle name="Comma 2 2 5 2 4 3" xfId="24034"/>
    <cellStyle name="Comma 2 2 5 2 5" xfId="19603"/>
    <cellStyle name="Comma 2 2 5 2 5 2" xfId="22017"/>
    <cellStyle name="Comma 2 2 5 2 5 2 2" xfId="26818"/>
    <cellStyle name="Comma 2 2 5 2 5 3" xfId="24430"/>
    <cellStyle name="Comma 2 2 5 2 6" xfId="19999"/>
    <cellStyle name="Comma 2 2 5 2 6 2" xfId="22413"/>
    <cellStyle name="Comma 2 2 5 2 6 2 2" xfId="27214"/>
    <cellStyle name="Comma 2 2 5 2 6 3" xfId="24826"/>
    <cellStyle name="Comma 2 2 5 2 7" xfId="20434"/>
    <cellStyle name="Comma 2 2 5 2 7 2" xfId="25234"/>
    <cellStyle name="Comma 2 2 5 2 8" xfId="22846"/>
    <cellStyle name="Comma 2 2 5 3" xfId="18217"/>
    <cellStyle name="Comma 2 2 5 3 2" xfId="20632"/>
    <cellStyle name="Comma 2 2 5 3 2 2" xfId="25432"/>
    <cellStyle name="Comma 2 2 5 3 3" xfId="23044"/>
    <cellStyle name="Comma 2 2 5 4" xfId="18613"/>
    <cellStyle name="Comma 2 2 5 4 2" xfId="21027"/>
    <cellStyle name="Comma 2 2 5 4 2 2" xfId="25828"/>
    <cellStyle name="Comma 2 2 5 4 3" xfId="23440"/>
    <cellStyle name="Comma 2 2 5 5" xfId="19009"/>
    <cellStyle name="Comma 2 2 5 5 2" xfId="21423"/>
    <cellStyle name="Comma 2 2 5 5 2 2" xfId="26224"/>
    <cellStyle name="Comma 2 2 5 5 3" xfId="23836"/>
    <cellStyle name="Comma 2 2 5 6" xfId="19405"/>
    <cellStyle name="Comma 2 2 5 6 2" xfId="21819"/>
    <cellStyle name="Comma 2 2 5 6 2 2" xfId="26620"/>
    <cellStyle name="Comma 2 2 5 6 3" xfId="24232"/>
    <cellStyle name="Comma 2 2 5 7" xfId="19801"/>
    <cellStyle name="Comma 2 2 5 7 2" xfId="22215"/>
    <cellStyle name="Comma 2 2 5 7 2 2" xfId="27016"/>
    <cellStyle name="Comma 2 2 5 7 3" xfId="24628"/>
    <cellStyle name="Comma 2 2 5 8" xfId="20236"/>
    <cellStyle name="Comma 2 2 5 8 2" xfId="25036"/>
    <cellStyle name="Comma 2 2 5 9" xfId="22648"/>
    <cellStyle name="Comma 2 2 6" xfId="9055"/>
    <cellStyle name="Comma 2 2 6 2" xfId="18085"/>
    <cellStyle name="Comma 2 2 6 2 2" xfId="18481"/>
    <cellStyle name="Comma 2 2 6 2 2 2" xfId="20895"/>
    <cellStyle name="Comma 2 2 6 2 2 2 2" xfId="25696"/>
    <cellStyle name="Comma 2 2 6 2 2 3" xfId="23308"/>
    <cellStyle name="Comma 2 2 6 2 3" xfId="18877"/>
    <cellStyle name="Comma 2 2 6 2 3 2" xfId="21291"/>
    <cellStyle name="Comma 2 2 6 2 3 2 2" xfId="26092"/>
    <cellStyle name="Comma 2 2 6 2 3 3" xfId="23704"/>
    <cellStyle name="Comma 2 2 6 2 4" xfId="19273"/>
    <cellStyle name="Comma 2 2 6 2 4 2" xfId="21687"/>
    <cellStyle name="Comma 2 2 6 2 4 2 2" xfId="26488"/>
    <cellStyle name="Comma 2 2 6 2 4 3" xfId="24100"/>
    <cellStyle name="Comma 2 2 6 2 5" xfId="19669"/>
    <cellStyle name="Comma 2 2 6 2 5 2" xfId="22083"/>
    <cellStyle name="Comma 2 2 6 2 5 2 2" xfId="26884"/>
    <cellStyle name="Comma 2 2 6 2 5 3" xfId="24496"/>
    <cellStyle name="Comma 2 2 6 2 6" xfId="20065"/>
    <cellStyle name="Comma 2 2 6 2 6 2" xfId="22479"/>
    <cellStyle name="Comma 2 2 6 2 6 2 2" xfId="27280"/>
    <cellStyle name="Comma 2 2 6 2 6 3" xfId="24892"/>
    <cellStyle name="Comma 2 2 6 2 7" xfId="20500"/>
    <cellStyle name="Comma 2 2 6 2 7 2" xfId="25300"/>
    <cellStyle name="Comma 2 2 6 2 8" xfId="22912"/>
    <cellStyle name="Comma 2 2 6 3" xfId="18283"/>
    <cellStyle name="Comma 2 2 6 3 2" xfId="20698"/>
    <cellStyle name="Comma 2 2 6 3 2 2" xfId="25498"/>
    <cellStyle name="Comma 2 2 6 3 3" xfId="23110"/>
    <cellStyle name="Comma 2 2 6 4" xfId="18679"/>
    <cellStyle name="Comma 2 2 6 4 2" xfId="21093"/>
    <cellStyle name="Comma 2 2 6 4 2 2" xfId="25894"/>
    <cellStyle name="Comma 2 2 6 4 3" xfId="23506"/>
    <cellStyle name="Comma 2 2 6 5" xfId="19075"/>
    <cellStyle name="Comma 2 2 6 5 2" xfId="21489"/>
    <cellStyle name="Comma 2 2 6 5 2 2" xfId="26290"/>
    <cellStyle name="Comma 2 2 6 5 3" xfId="23902"/>
    <cellStyle name="Comma 2 2 6 6" xfId="19471"/>
    <cellStyle name="Comma 2 2 6 6 2" xfId="21885"/>
    <cellStyle name="Comma 2 2 6 6 2 2" xfId="26686"/>
    <cellStyle name="Comma 2 2 6 6 3" xfId="24298"/>
    <cellStyle name="Comma 2 2 6 7" xfId="19867"/>
    <cellStyle name="Comma 2 2 6 7 2" xfId="22281"/>
    <cellStyle name="Comma 2 2 6 7 2 2" xfId="27082"/>
    <cellStyle name="Comma 2 2 6 7 3" xfId="24694"/>
    <cellStyle name="Comma 2 2 6 8" xfId="20302"/>
    <cellStyle name="Comma 2 2 6 8 2" xfId="25102"/>
    <cellStyle name="Comma 2 2 6 9" xfId="22714"/>
    <cellStyle name="Comma 2 2 7" xfId="9374"/>
    <cellStyle name="Comma 2 2 7 2" xfId="18349"/>
    <cellStyle name="Comma 2 2 7 2 2" xfId="20764"/>
    <cellStyle name="Comma 2 2 7 2 2 2" xfId="25564"/>
    <cellStyle name="Comma 2 2 7 2 3" xfId="23176"/>
    <cellStyle name="Comma 2 2 7 3" xfId="18745"/>
    <cellStyle name="Comma 2 2 7 3 2" xfId="21159"/>
    <cellStyle name="Comma 2 2 7 3 2 2" xfId="25960"/>
    <cellStyle name="Comma 2 2 7 3 3" xfId="23572"/>
    <cellStyle name="Comma 2 2 7 4" xfId="19141"/>
    <cellStyle name="Comma 2 2 7 4 2" xfId="21555"/>
    <cellStyle name="Comma 2 2 7 4 2 2" xfId="26356"/>
    <cellStyle name="Comma 2 2 7 4 3" xfId="23968"/>
    <cellStyle name="Comma 2 2 7 5" xfId="19537"/>
    <cellStyle name="Comma 2 2 7 5 2" xfId="21951"/>
    <cellStyle name="Comma 2 2 7 5 2 2" xfId="26752"/>
    <cellStyle name="Comma 2 2 7 5 3" xfId="24364"/>
    <cellStyle name="Comma 2 2 7 6" xfId="19933"/>
    <cellStyle name="Comma 2 2 7 6 2" xfId="22347"/>
    <cellStyle name="Comma 2 2 7 6 2 2" xfId="27148"/>
    <cellStyle name="Comma 2 2 7 6 3" xfId="24760"/>
    <cellStyle name="Comma 2 2 7 7" xfId="20368"/>
    <cellStyle name="Comma 2 2 7 7 2" xfId="25168"/>
    <cellStyle name="Comma 2 2 7 8" xfId="22780"/>
    <cellStyle name="Comma 2 2 8" xfId="18151"/>
    <cellStyle name="Comma 2 2 8 2" xfId="20566"/>
    <cellStyle name="Comma 2 2 8 2 2" xfId="25366"/>
    <cellStyle name="Comma 2 2 8 3" xfId="22978"/>
    <cellStyle name="Comma 2 2 9" xfId="18547"/>
    <cellStyle name="Comma 2 2 9 2" xfId="20961"/>
    <cellStyle name="Comma 2 2 9 2 2" xfId="25762"/>
    <cellStyle name="Comma 2 2 9 3" xfId="23374"/>
    <cellStyle name="Comma 2 20" xfId="22557"/>
    <cellStyle name="Comma 2 20 2" xfId="27350"/>
    <cellStyle name="Comma 2 21" xfId="22567"/>
    <cellStyle name="Comma 2 3" xfId="531"/>
    <cellStyle name="Comma 2 3 10" xfId="18945"/>
    <cellStyle name="Comma 2 3 10 2" xfId="21359"/>
    <cellStyle name="Comma 2 3 10 2 2" xfId="26160"/>
    <cellStyle name="Comma 2 3 10 3" xfId="23772"/>
    <cellStyle name="Comma 2 3 11" xfId="19341"/>
    <cellStyle name="Comma 2 3 11 2" xfId="21755"/>
    <cellStyle name="Comma 2 3 11 2 2" xfId="26556"/>
    <cellStyle name="Comma 2 3 11 3" xfId="24168"/>
    <cellStyle name="Comma 2 3 12" xfId="19737"/>
    <cellStyle name="Comma 2 3 12 2" xfId="22151"/>
    <cellStyle name="Comma 2 3 12 2 2" xfId="26952"/>
    <cellStyle name="Comma 2 3 12 3" xfId="24564"/>
    <cellStyle name="Comma 2 3 13" xfId="20172"/>
    <cellStyle name="Comma 2 3 13 2" xfId="24972"/>
    <cellStyle name="Comma 2 3 14" xfId="22584"/>
    <cellStyle name="Comma 2 3 2" xfId="1278"/>
    <cellStyle name="Comma 2 3 2 10" xfId="19352"/>
    <cellStyle name="Comma 2 3 2 10 2" xfId="21766"/>
    <cellStyle name="Comma 2 3 2 10 2 2" xfId="26567"/>
    <cellStyle name="Comma 2 3 2 10 3" xfId="24179"/>
    <cellStyle name="Comma 2 3 2 11" xfId="19748"/>
    <cellStyle name="Comma 2 3 2 11 2" xfId="22162"/>
    <cellStyle name="Comma 2 3 2 11 2 2" xfId="26963"/>
    <cellStyle name="Comma 2 3 2 11 3" xfId="24575"/>
    <cellStyle name="Comma 2 3 2 12" xfId="20183"/>
    <cellStyle name="Comma 2 3 2 12 2" xfId="24983"/>
    <cellStyle name="Comma 2 3 2 13" xfId="22595"/>
    <cellStyle name="Comma 2 3 2 2" xfId="2772"/>
    <cellStyle name="Comma 2 3 2 2 10" xfId="20205"/>
    <cellStyle name="Comma 2 3 2 2 10 2" xfId="25005"/>
    <cellStyle name="Comma 2 3 2 2 11" xfId="22617"/>
    <cellStyle name="Comma 2 3 2 2 2" xfId="7253"/>
    <cellStyle name="Comma 2 3 2 2 2 2" xfId="16283"/>
    <cellStyle name="Comma 2 3 2 2 2 2 2" xfId="18450"/>
    <cellStyle name="Comma 2 3 2 2 2 2 2 2" xfId="20865"/>
    <cellStyle name="Comma 2 3 2 2 2 2 2 2 2" xfId="25665"/>
    <cellStyle name="Comma 2 3 2 2 2 2 2 3" xfId="23277"/>
    <cellStyle name="Comma 2 3 2 2 2 2 3" xfId="18846"/>
    <cellStyle name="Comma 2 3 2 2 2 2 3 2" xfId="21260"/>
    <cellStyle name="Comma 2 3 2 2 2 2 3 2 2" xfId="26061"/>
    <cellStyle name="Comma 2 3 2 2 2 2 3 3" xfId="23673"/>
    <cellStyle name="Comma 2 3 2 2 2 2 4" xfId="19242"/>
    <cellStyle name="Comma 2 3 2 2 2 2 4 2" xfId="21656"/>
    <cellStyle name="Comma 2 3 2 2 2 2 4 2 2" xfId="26457"/>
    <cellStyle name="Comma 2 3 2 2 2 2 4 3" xfId="24069"/>
    <cellStyle name="Comma 2 3 2 2 2 2 5" xfId="19638"/>
    <cellStyle name="Comma 2 3 2 2 2 2 5 2" xfId="22052"/>
    <cellStyle name="Comma 2 3 2 2 2 2 5 2 2" xfId="26853"/>
    <cellStyle name="Comma 2 3 2 2 2 2 5 3" xfId="24465"/>
    <cellStyle name="Comma 2 3 2 2 2 2 6" xfId="20034"/>
    <cellStyle name="Comma 2 3 2 2 2 2 6 2" xfId="22448"/>
    <cellStyle name="Comma 2 3 2 2 2 2 6 2 2" xfId="27249"/>
    <cellStyle name="Comma 2 3 2 2 2 2 6 3" xfId="24861"/>
    <cellStyle name="Comma 2 3 2 2 2 2 7" xfId="20469"/>
    <cellStyle name="Comma 2 3 2 2 2 2 7 2" xfId="25269"/>
    <cellStyle name="Comma 2 3 2 2 2 2 8" xfId="22881"/>
    <cellStyle name="Comma 2 3 2 2 2 3" xfId="18252"/>
    <cellStyle name="Comma 2 3 2 2 2 3 2" xfId="20667"/>
    <cellStyle name="Comma 2 3 2 2 2 3 2 2" xfId="25467"/>
    <cellStyle name="Comma 2 3 2 2 2 3 3" xfId="23079"/>
    <cellStyle name="Comma 2 3 2 2 2 4" xfId="18648"/>
    <cellStyle name="Comma 2 3 2 2 2 4 2" xfId="21062"/>
    <cellStyle name="Comma 2 3 2 2 2 4 2 2" xfId="25863"/>
    <cellStyle name="Comma 2 3 2 2 2 4 3" xfId="23475"/>
    <cellStyle name="Comma 2 3 2 2 2 5" xfId="19044"/>
    <cellStyle name="Comma 2 3 2 2 2 5 2" xfId="21458"/>
    <cellStyle name="Comma 2 3 2 2 2 5 2 2" xfId="26259"/>
    <cellStyle name="Comma 2 3 2 2 2 5 3" xfId="23871"/>
    <cellStyle name="Comma 2 3 2 2 2 6" xfId="19440"/>
    <cellStyle name="Comma 2 3 2 2 2 6 2" xfId="21854"/>
    <cellStyle name="Comma 2 3 2 2 2 6 2 2" xfId="26655"/>
    <cellStyle name="Comma 2 3 2 2 2 6 3" xfId="24267"/>
    <cellStyle name="Comma 2 3 2 2 2 7" xfId="19836"/>
    <cellStyle name="Comma 2 3 2 2 2 7 2" xfId="22250"/>
    <cellStyle name="Comma 2 3 2 2 2 7 2 2" xfId="27051"/>
    <cellStyle name="Comma 2 3 2 2 2 7 3" xfId="24663"/>
    <cellStyle name="Comma 2 3 2 2 2 8" xfId="20271"/>
    <cellStyle name="Comma 2 3 2 2 2 8 2" xfId="25071"/>
    <cellStyle name="Comma 2 3 2 2 2 9" xfId="22683"/>
    <cellStyle name="Comma 2 3 2 2 3" xfId="9090"/>
    <cellStyle name="Comma 2 3 2 2 3 2" xfId="18120"/>
    <cellStyle name="Comma 2 3 2 2 3 2 2" xfId="18516"/>
    <cellStyle name="Comma 2 3 2 2 3 2 2 2" xfId="20930"/>
    <cellStyle name="Comma 2 3 2 2 3 2 2 2 2" xfId="25731"/>
    <cellStyle name="Comma 2 3 2 2 3 2 2 3" xfId="23343"/>
    <cellStyle name="Comma 2 3 2 2 3 2 3" xfId="18912"/>
    <cellStyle name="Comma 2 3 2 2 3 2 3 2" xfId="21326"/>
    <cellStyle name="Comma 2 3 2 2 3 2 3 2 2" xfId="26127"/>
    <cellStyle name="Comma 2 3 2 2 3 2 3 3" xfId="23739"/>
    <cellStyle name="Comma 2 3 2 2 3 2 4" xfId="19308"/>
    <cellStyle name="Comma 2 3 2 2 3 2 4 2" xfId="21722"/>
    <cellStyle name="Comma 2 3 2 2 3 2 4 2 2" xfId="26523"/>
    <cellStyle name="Comma 2 3 2 2 3 2 4 3" xfId="24135"/>
    <cellStyle name="Comma 2 3 2 2 3 2 5" xfId="19704"/>
    <cellStyle name="Comma 2 3 2 2 3 2 5 2" xfId="22118"/>
    <cellStyle name="Comma 2 3 2 2 3 2 5 2 2" xfId="26919"/>
    <cellStyle name="Comma 2 3 2 2 3 2 5 3" xfId="24531"/>
    <cellStyle name="Comma 2 3 2 2 3 2 6" xfId="20100"/>
    <cellStyle name="Comma 2 3 2 2 3 2 6 2" xfId="22514"/>
    <cellStyle name="Comma 2 3 2 2 3 2 6 2 2" xfId="27315"/>
    <cellStyle name="Comma 2 3 2 2 3 2 6 3" xfId="24927"/>
    <cellStyle name="Comma 2 3 2 2 3 2 7" xfId="20535"/>
    <cellStyle name="Comma 2 3 2 2 3 2 7 2" xfId="25335"/>
    <cellStyle name="Comma 2 3 2 2 3 2 8" xfId="22947"/>
    <cellStyle name="Comma 2 3 2 2 3 3" xfId="18318"/>
    <cellStyle name="Comma 2 3 2 2 3 3 2" xfId="20733"/>
    <cellStyle name="Comma 2 3 2 2 3 3 2 2" xfId="25533"/>
    <cellStyle name="Comma 2 3 2 2 3 3 3" xfId="23145"/>
    <cellStyle name="Comma 2 3 2 2 3 4" xfId="18714"/>
    <cellStyle name="Comma 2 3 2 2 3 4 2" xfId="21128"/>
    <cellStyle name="Comma 2 3 2 2 3 4 2 2" xfId="25929"/>
    <cellStyle name="Comma 2 3 2 2 3 4 3" xfId="23541"/>
    <cellStyle name="Comma 2 3 2 2 3 5" xfId="19110"/>
    <cellStyle name="Comma 2 3 2 2 3 5 2" xfId="21524"/>
    <cellStyle name="Comma 2 3 2 2 3 5 2 2" xfId="26325"/>
    <cellStyle name="Comma 2 3 2 2 3 5 3" xfId="23937"/>
    <cellStyle name="Comma 2 3 2 2 3 6" xfId="19506"/>
    <cellStyle name="Comma 2 3 2 2 3 6 2" xfId="21920"/>
    <cellStyle name="Comma 2 3 2 2 3 6 2 2" xfId="26721"/>
    <cellStyle name="Comma 2 3 2 2 3 6 3" xfId="24333"/>
    <cellStyle name="Comma 2 3 2 2 3 7" xfId="19902"/>
    <cellStyle name="Comma 2 3 2 2 3 7 2" xfId="22316"/>
    <cellStyle name="Comma 2 3 2 2 3 7 2 2" xfId="27117"/>
    <cellStyle name="Comma 2 3 2 2 3 7 3" xfId="24729"/>
    <cellStyle name="Comma 2 3 2 2 3 8" xfId="20337"/>
    <cellStyle name="Comma 2 3 2 2 3 8 2" xfId="25137"/>
    <cellStyle name="Comma 2 3 2 2 3 9" xfId="22749"/>
    <cellStyle name="Comma 2 3 2 2 4" xfId="11801"/>
    <cellStyle name="Comma 2 3 2 2 4 2" xfId="18384"/>
    <cellStyle name="Comma 2 3 2 2 4 2 2" xfId="20799"/>
    <cellStyle name="Comma 2 3 2 2 4 2 2 2" xfId="25599"/>
    <cellStyle name="Comma 2 3 2 2 4 2 3" xfId="23211"/>
    <cellStyle name="Comma 2 3 2 2 4 3" xfId="18780"/>
    <cellStyle name="Comma 2 3 2 2 4 3 2" xfId="21194"/>
    <cellStyle name="Comma 2 3 2 2 4 3 2 2" xfId="25995"/>
    <cellStyle name="Comma 2 3 2 2 4 3 3" xfId="23607"/>
    <cellStyle name="Comma 2 3 2 2 4 4" xfId="19176"/>
    <cellStyle name="Comma 2 3 2 2 4 4 2" xfId="21590"/>
    <cellStyle name="Comma 2 3 2 2 4 4 2 2" xfId="26391"/>
    <cellStyle name="Comma 2 3 2 2 4 4 3" xfId="24003"/>
    <cellStyle name="Comma 2 3 2 2 4 5" xfId="19572"/>
    <cellStyle name="Comma 2 3 2 2 4 5 2" xfId="21986"/>
    <cellStyle name="Comma 2 3 2 2 4 5 2 2" xfId="26787"/>
    <cellStyle name="Comma 2 3 2 2 4 5 3" xfId="24399"/>
    <cellStyle name="Comma 2 3 2 2 4 6" xfId="19968"/>
    <cellStyle name="Comma 2 3 2 2 4 6 2" xfId="22382"/>
    <cellStyle name="Comma 2 3 2 2 4 6 2 2" xfId="27183"/>
    <cellStyle name="Comma 2 3 2 2 4 6 3" xfId="24795"/>
    <cellStyle name="Comma 2 3 2 2 4 7" xfId="20403"/>
    <cellStyle name="Comma 2 3 2 2 4 7 2" xfId="25203"/>
    <cellStyle name="Comma 2 3 2 2 4 8" xfId="22815"/>
    <cellStyle name="Comma 2 3 2 2 5" xfId="18186"/>
    <cellStyle name="Comma 2 3 2 2 5 2" xfId="20601"/>
    <cellStyle name="Comma 2 3 2 2 5 2 2" xfId="25401"/>
    <cellStyle name="Comma 2 3 2 2 5 3" xfId="23013"/>
    <cellStyle name="Comma 2 3 2 2 6" xfId="18582"/>
    <cellStyle name="Comma 2 3 2 2 6 2" xfId="20996"/>
    <cellStyle name="Comma 2 3 2 2 6 2 2" xfId="25797"/>
    <cellStyle name="Comma 2 3 2 2 6 3" xfId="23409"/>
    <cellStyle name="Comma 2 3 2 2 7" xfId="18978"/>
    <cellStyle name="Comma 2 3 2 2 7 2" xfId="21392"/>
    <cellStyle name="Comma 2 3 2 2 7 2 2" xfId="26193"/>
    <cellStyle name="Comma 2 3 2 2 7 3" xfId="23805"/>
    <cellStyle name="Comma 2 3 2 2 8" xfId="19374"/>
    <cellStyle name="Comma 2 3 2 2 8 2" xfId="21788"/>
    <cellStyle name="Comma 2 3 2 2 8 2 2" xfId="26589"/>
    <cellStyle name="Comma 2 3 2 2 8 3" xfId="24201"/>
    <cellStyle name="Comma 2 3 2 2 9" xfId="19770"/>
    <cellStyle name="Comma 2 3 2 2 9 2" xfId="22184"/>
    <cellStyle name="Comma 2 3 2 2 9 2 2" xfId="26985"/>
    <cellStyle name="Comma 2 3 2 2 9 3" xfId="24597"/>
    <cellStyle name="Comma 2 3 2 3" xfId="4266"/>
    <cellStyle name="Comma 2 3 2 3 10" xfId="20227"/>
    <cellStyle name="Comma 2 3 2 3 10 2" xfId="25027"/>
    <cellStyle name="Comma 2 3 2 3 11" xfId="22639"/>
    <cellStyle name="Comma 2 3 2 3 2" xfId="8747"/>
    <cellStyle name="Comma 2 3 2 3 2 2" xfId="17777"/>
    <cellStyle name="Comma 2 3 2 3 2 2 2" xfId="18472"/>
    <cellStyle name="Comma 2 3 2 3 2 2 2 2" xfId="20887"/>
    <cellStyle name="Comma 2 3 2 3 2 2 2 2 2" xfId="25687"/>
    <cellStyle name="Comma 2 3 2 3 2 2 2 3" xfId="23299"/>
    <cellStyle name="Comma 2 3 2 3 2 2 3" xfId="18868"/>
    <cellStyle name="Comma 2 3 2 3 2 2 3 2" xfId="21282"/>
    <cellStyle name="Comma 2 3 2 3 2 2 3 2 2" xfId="26083"/>
    <cellStyle name="Comma 2 3 2 3 2 2 3 3" xfId="23695"/>
    <cellStyle name="Comma 2 3 2 3 2 2 4" xfId="19264"/>
    <cellStyle name="Comma 2 3 2 3 2 2 4 2" xfId="21678"/>
    <cellStyle name="Comma 2 3 2 3 2 2 4 2 2" xfId="26479"/>
    <cellStyle name="Comma 2 3 2 3 2 2 4 3" xfId="24091"/>
    <cellStyle name="Comma 2 3 2 3 2 2 5" xfId="19660"/>
    <cellStyle name="Comma 2 3 2 3 2 2 5 2" xfId="22074"/>
    <cellStyle name="Comma 2 3 2 3 2 2 5 2 2" xfId="26875"/>
    <cellStyle name="Comma 2 3 2 3 2 2 5 3" xfId="24487"/>
    <cellStyle name="Comma 2 3 2 3 2 2 6" xfId="20056"/>
    <cellStyle name="Comma 2 3 2 3 2 2 6 2" xfId="22470"/>
    <cellStyle name="Comma 2 3 2 3 2 2 6 2 2" xfId="27271"/>
    <cellStyle name="Comma 2 3 2 3 2 2 6 3" xfId="24883"/>
    <cellStyle name="Comma 2 3 2 3 2 2 7" xfId="20491"/>
    <cellStyle name="Comma 2 3 2 3 2 2 7 2" xfId="25291"/>
    <cellStyle name="Comma 2 3 2 3 2 2 8" xfId="22903"/>
    <cellStyle name="Comma 2 3 2 3 2 3" xfId="18274"/>
    <cellStyle name="Comma 2 3 2 3 2 3 2" xfId="20689"/>
    <cellStyle name="Comma 2 3 2 3 2 3 2 2" xfId="25489"/>
    <cellStyle name="Comma 2 3 2 3 2 3 3" xfId="23101"/>
    <cellStyle name="Comma 2 3 2 3 2 4" xfId="18670"/>
    <cellStyle name="Comma 2 3 2 3 2 4 2" xfId="21084"/>
    <cellStyle name="Comma 2 3 2 3 2 4 2 2" xfId="25885"/>
    <cellStyle name="Comma 2 3 2 3 2 4 3" xfId="23497"/>
    <cellStyle name="Comma 2 3 2 3 2 5" xfId="19066"/>
    <cellStyle name="Comma 2 3 2 3 2 5 2" xfId="21480"/>
    <cellStyle name="Comma 2 3 2 3 2 5 2 2" xfId="26281"/>
    <cellStyle name="Comma 2 3 2 3 2 5 3" xfId="23893"/>
    <cellStyle name="Comma 2 3 2 3 2 6" xfId="19462"/>
    <cellStyle name="Comma 2 3 2 3 2 6 2" xfId="21876"/>
    <cellStyle name="Comma 2 3 2 3 2 6 2 2" xfId="26677"/>
    <cellStyle name="Comma 2 3 2 3 2 6 3" xfId="24289"/>
    <cellStyle name="Comma 2 3 2 3 2 7" xfId="19858"/>
    <cellStyle name="Comma 2 3 2 3 2 7 2" xfId="22272"/>
    <cellStyle name="Comma 2 3 2 3 2 7 2 2" xfId="27073"/>
    <cellStyle name="Comma 2 3 2 3 2 7 3" xfId="24685"/>
    <cellStyle name="Comma 2 3 2 3 2 8" xfId="20293"/>
    <cellStyle name="Comma 2 3 2 3 2 8 2" xfId="25093"/>
    <cellStyle name="Comma 2 3 2 3 2 9" xfId="22705"/>
    <cellStyle name="Comma 2 3 2 3 3" xfId="9112"/>
    <cellStyle name="Comma 2 3 2 3 3 2" xfId="18142"/>
    <cellStyle name="Comma 2 3 2 3 3 2 2" xfId="18538"/>
    <cellStyle name="Comma 2 3 2 3 3 2 2 2" xfId="20952"/>
    <cellStyle name="Comma 2 3 2 3 3 2 2 2 2" xfId="25753"/>
    <cellStyle name="Comma 2 3 2 3 3 2 2 3" xfId="23365"/>
    <cellStyle name="Comma 2 3 2 3 3 2 3" xfId="18934"/>
    <cellStyle name="Comma 2 3 2 3 3 2 3 2" xfId="21348"/>
    <cellStyle name="Comma 2 3 2 3 3 2 3 2 2" xfId="26149"/>
    <cellStyle name="Comma 2 3 2 3 3 2 3 3" xfId="23761"/>
    <cellStyle name="Comma 2 3 2 3 3 2 4" xfId="19330"/>
    <cellStyle name="Comma 2 3 2 3 3 2 4 2" xfId="21744"/>
    <cellStyle name="Comma 2 3 2 3 3 2 4 2 2" xfId="26545"/>
    <cellStyle name="Comma 2 3 2 3 3 2 4 3" xfId="24157"/>
    <cellStyle name="Comma 2 3 2 3 3 2 5" xfId="19726"/>
    <cellStyle name="Comma 2 3 2 3 3 2 5 2" xfId="22140"/>
    <cellStyle name="Comma 2 3 2 3 3 2 5 2 2" xfId="26941"/>
    <cellStyle name="Comma 2 3 2 3 3 2 5 3" xfId="24553"/>
    <cellStyle name="Comma 2 3 2 3 3 2 6" xfId="20122"/>
    <cellStyle name="Comma 2 3 2 3 3 2 6 2" xfId="22536"/>
    <cellStyle name="Comma 2 3 2 3 3 2 6 2 2" xfId="27337"/>
    <cellStyle name="Comma 2 3 2 3 3 2 6 3" xfId="24949"/>
    <cellStyle name="Comma 2 3 2 3 3 2 7" xfId="20557"/>
    <cellStyle name="Comma 2 3 2 3 3 2 7 2" xfId="25357"/>
    <cellStyle name="Comma 2 3 2 3 3 2 8" xfId="22969"/>
    <cellStyle name="Comma 2 3 2 3 3 3" xfId="18340"/>
    <cellStyle name="Comma 2 3 2 3 3 3 2" xfId="20755"/>
    <cellStyle name="Comma 2 3 2 3 3 3 2 2" xfId="25555"/>
    <cellStyle name="Comma 2 3 2 3 3 3 3" xfId="23167"/>
    <cellStyle name="Comma 2 3 2 3 3 4" xfId="18736"/>
    <cellStyle name="Comma 2 3 2 3 3 4 2" xfId="21150"/>
    <cellStyle name="Comma 2 3 2 3 3 4 2 2" xfId="25951"/>
    <cellStyle name="Comma 2 3 2 3 3 4 3" xfId="23563"/>
    <cellStyle name="Comma 2 3 2 3 3 5" xfId="19132"/>
    <cellStyle name="Comma 2 3 2 3 3 5 2" xfId="21546"/>
    <cellStyle name="Comma 2 3 2 3 3 5 2 2" xfId="26347"/>
    <cellStyle name="Comma 2 3 2 3 3 5 3" xfId="23959"/>
    <cellStyle name="Comma 2 3 2 3 3 6" xfId="19528"/>
    <cellStyle name="Comma 2 3 2 3 3 6 2" xfId="21942"/>
    <cellStyle name="Comma 2 3 2 3 3 6 2 2" xfId="26743"/>
    <cellStyle name="Comma 2 3 2 3 3 6 3" xfId="24355"/>
    <cellStyle name="Comma 2 3 2 3 3 7" xfId="19924"/>
    <cellStyle name="Comma 2 3 2 3 3 7 2" xfId="22338"/>
    <cellStyle name="Comma 2 3 2 3 3 7 2 2" xfId="27139"/>
    <cellStyle name="Comma 2 3 2 3 3 7 3" xfId="24751"/>
    <cellStyle name="Comma 2 3 2 3 3 8" xfId="20359"/>
    <cellStyle name="Comma 2 3 2 3 3 8 2" xfId="25159"/>
    <cellStyle name="Comma 2 3 2 3 3 9" xfId="22771"/>
    <cellStyle name="Comma 2 3 2 3 4" xfId="13295"/>
    <cellStyle name="Comma 2 3 2 3 4 2" xfId="18406"/>
    <cellStyle name="Comma 2 3 2 3 4 2 2" xfId="20821"/>
    <cellStyle name="Comma 2 3 2 3 4 2 2 2" xfId="25621"/>
    <cellStyle name="Comma 2 3 2 3 4 2 3" xfId="23233"/>
    <cellStyle name="Comma 2 3 2 3 4 3" xfId="18802"/>
    <cellStyle name="Comma 2 3 2 3 4 3 2" xfId="21216"/>
    <cellStyle name="Comma 2 3 2 3 4 3 2 2" xfId="26017"/>
    <cellStyle name="Comma 2 3 2 3 4 3 3" xfId="23629"/>
    <cellStyle name="Comma 2 3 2 3 4 4" xfId="19198"/>
    <cellStyle name="Comma 2 3 2 3 4 4 2" xfId="21612"/>
    <cellStyle name="Comma 2 3 2 3 4 4 2 2" xfId="26413"/>
    <cellStyle name="Comma 2 3 2 3 4 4 3" xfId="24025"/>
    <cellStyle name="Comma 2 3 2 3 4 5" xfId="19594"/>
    <cellStyle name="Comma 2 3 2 3 4 5 2" xfId="22008"/>
    <cellStyle name="Comma 2 3 2 3 4 5 2 2" xfId="26809"/>
    <cellStyle name="Comma 2 3 2 3 4 5 3" xfId="24421"/>
    <cellStyle name="Comma 2 3 2 3 4 6" xfId="19990"/>
    <cellStyle name="Comma 2 3 2 3 4 6 2" xfId="22404"/>
    <cellStyle name="Comma 2 3 2 3 4 6 2 2" xfId="27205"/>
    <cellStyle name="Comma 2 3 2 3 4 6 3" xfId="24817"/>
    <cellStyle name="Comma 2 3 2 3 4 7" xfId="20425"/>
    <cellStyle name="Comma 2 3 2 3 4 7 2" xfId="25225"/>
    <cellStyle name="Comma 2 3 2 3 4 8" xfId="22837"/>
    <cellStyle name="Comma 2 3 2 3 5" xfId="18208"/>
    <cellStyle name="Comma 2 3 2 3 5 2" xfId="20623"/>
    <cellStyle name="Comma 2 3 2 3 5 2 2" xfId="25423"/>
    <cellStyle name="Comma 2 3 2 3 5 3" xfId="23035"/>
    <cellStyle name="Comma 2 3 2 3 6" xfId="18604"/>
    <cellStyle name="Comma 2 3 2 3 6 2" xfId="21018"/>
    <cellStyle name="Comma 2 3 2 3 6 2 2" xfId="25819"/>
    <cellStyle name="Comma 2 3 2 3 6 3" xfId="23431"/>
    <cellStyle name="Comma 2 3 2 3 7" xfId="19000"/>
    <cellStyle name="Comma 2 3 2 3 7 2" xfId="21414"/>
    <cellStyle name="Comma 2 3 2 3 7 2 2" xfId="26215"/>
    <cellStyle name="Comma 2 3 2 3 7 3" xfId="23827"/>
    <cellStyle name="Comma 2 3 2 3 8" xfId="19396"/>
    <cellStyle name="Comma 2 3 2 3 8 2" xfId="21810"/>
    <cellStyle name="Comma 2 3 2 3 8 2 2" xfId="26611"/>
    <cellStyle name="Comma 2 3 2 3 8 3" xfId="24223"/>
    <cellStyle name="Comma 2 3 2 3 9" xfId="19792"/>
    <cellStyle name="Comma 2 3 2 3 9 2" xfId="22206"/>
    <cellStyle name="Comma 2 3 2 3 9 2 2" xfId="27007"/>
    <cellStyle name="Comma 2 3 2 3 9 3" xfId="24619"/>
    <cellStyle name="Comma 2 3 2 4" xfId="5759"/>
    <cellStyle name="Comma 2 3 2 4 2" xfId="14789"/>
    <cellStyle name="Comma 2 3 2 4 2 2" xfId="18428"/>
    <cellStyle name="Comma 2 3 2 4 2 2 2" xfId="20843"/>
    <cellStyle name="Comma 2 3 2 4 2 2 2 2" xfId="25643"/>
    <cellStyle name="Comma 2 3 2 4 2 2 3" xfId="23255"/>
    <cellStyle name="Comma 2 3 2 4 2 3" xfId="18824"/>
    <cellStyle name="Comma 2 3 2 4 2 3 2" xfId="21238"/>
    <cellStyle name="Comma 2 3 2 4 2 3 2 2" xfId="26039"/>
    <cellStyle name="Comma 2 3 2 4 2 3 3" xfId="23651"/>
    <cellStyle name="Comma 2 3 2 4 2 4" xfId="19220"/>
    <cellStyle name="Comma 2 3 2 4 2 4 2" xfId="21634"/>
    <cellStyle name="Comma 2 3 2 4 2 4 2 2" xfId="26435"/>
    <cellStyle name="Comma 2 3 2 4 2 4 3" xfId="24047"/>
    <cellStyle name="Comma 2 3 2 4 2 5" xfId="19616"/>
    <cellStyle name="Comma 2 3 2 4 2 5 2" xfId="22030"/>
    <cellStyle name="Comma 2 3 2 4 2 5 2 2" xfId="26831"/>
    <cellStyle name="Comma 2 3 2 4 2 5 3" xfId="24443"/>
    <cellStyle name="Comma 2 3 2 4 2 6" xfId="20012"/>
    <cellStyle name="Comma 2 3 2 4 2 6 2" xfId="22426"/>
    <cellStyle name="Comma 2 3 2 4 2 6 2 2" xfId="27227"/>
    <cellStyle name="Comma 2 3 2 4 2 6 3" xfId="24839"/>
    <cellStyle name="Comma 2 3 2 4 2 7" xfId="20447"/>
    <cellStyle name="Comma 2 3 2 4 2 7 2" xfId="25247"/>
    <cellStyle name="Comma 2 3 2 4 2 8" xfId="22859"/>
    <cellStyle name="Comma 2 3 2 4 3" xfId="18230"/>
    <cellStyle name="Comma 2 3 2 4 3 2" xfId="20645"/>
    <cellStyle name="Comma 2 3 2 4 3 2 2" xfId="25445"/>
    <cellStyle name="Comma 2 3 2 4 3 3" xfId="23057"/>
    <cellStyle name="Comma 2 3 2 4 4" xfId="18626"/>
    <cellStyle name="Comma 2 3 2 4 4 2" xfId="21040"/>
    <cellStyle name="Comma 2 3 2 4 4 2 2" xfId="25841"/>
    <cellStyle name="Comma 2 3 2 4 4 3" xfId="23453"/>
    <cellStyle name="Comma 2 3 2 4 5" xfId="19022"/>
    <cellStyle name="Comma 2 3 2 4 5 2" xfId="21436"/>
    <cellStyle name="Comma 2 3 2 4 5 2 2" xfId="26237"/>
    <cellStyle name="Comma 2 3 2 4 5 3" xfId="23849"/>
    <cellStyle name="Comma 2 3 2 4 6" xfId="19418"/>
    <cellStyle name="Comma 2 3 2 4 6 2" xfId="21832"/>
    <cellStyle name="Comma 2 3 2 4 6 2 2" xfId="26633"/>
    <cellStyle name="Comma 2 3 2 4 6 3" xfId="24245"/>
    <cellStyle name="Comma 2 3 2 4 7" xfId="19814"/>
    <cellStyle name="Comma 2 3 2 4 7 2" xfId="22228"/>
    <cellStyle name="Comma 2 3 2 4 7 2 2" xfId="27029"/>
    <cellStyle name="Comma 2 3 2 4 7 3" xfId="24641"/>
    <cellStyle name="Comma 2 3 2 4 8" xfId="20249"/>
    <cellStyle name="Comma 2 3 2 4 8 2" xfId="25049"/>
    <cellStyle name="Comma 2 3 2 4 9" xfId="22661"/>
    <cellStyle name="Comma 2 3 2 5" xfId="9068"/>
    <cellStyle name="Comma 2 3 2 5 2" xfId="18098"/>
    <cellStyle name="Comma 2 3 2 5 2 2" xfId="18494"/>
    <cellStyle name="Comma 2 3 2 5 2 2 2" xfId="20908"/>
    <cellStyle name="Comma 2 3 2 5 2 2 2 2" xfId="25709"/>
    <cellStyle name="Comma 2 3 2 5 2 2 3" xfId="23321"/>
    <cellStyle name="Comma 2 3 2 5 2 3" xfId="18890"/>
    <cellStyle name="Comma 2 3 2 5 2 3 2" xfId="21304"/>
    <cellStyle name="Comma 2 3 2 5 2 3 2 2" xfId="26105"/>
    <cellStyle name="Comma 2 3 2 5 2 3 3" xfId="23717"/>
    <cellStyle name="Comma 2 3 2 5 2 4" xfId="19286"/>
    <cellStyle name="Comma 2 3 2 5 2 4 2" xfId="21700"/>
    <cellStyle name="Comma 2 3 2 5 2 4 2 2" xfId="26501"/>
    <cellStyle name="Comma 2 3 2 5 2 4 3" xfId="24113"/>
    <cellStyle name="Comma 2 3 2 5 2 5" xfId="19682"/>
    <cellStyle name="Comma 2 3 2 5 2 5 2" xfId="22096"/>
    <cellStyle name="Comma 2 3 2 5 2 5 2 2" xfId="26897"/>
    <cellStyle name="Comma 2 3 2 5 2 5 3" xfId="24509"/>
    <cellStyle name="Comma 2 3 2 5 2 6" xfId="20078"/>
    <cellStyle name="Comma 2 3 2 5 2 6 2" xfId="22492"/>
    <cellStyle name="Comma 2 3 2 5 2 6 2 2" xfId="27293"/>
    <cellStyle name="Comma 2 3 2 5 2 6 3" xfId="24905"/>
    <cellStyle name="Comma 2 3 2 5 2 7" xfId="20513"/>
    <cellStyle name="Comma 2 3 2 5 2 7 2" xfId="25313"/>
    <cellStyle name="Comma 2 3 2 5 2 8" xfId="22925"/>
    <cellStyle name="Comma 2 3 2 5 3" xfId="18296"/>
    <cellStyle name="Comma 2 3 2 5 3 2" xfId="20711"/>
    <cellStyle name="Comma 2 3 2 5 3 2 2" xfId="25511"/>
    <cellStyle name="Comma 2 3 2 5 3 3" xfId="23123"/>
    <cellStyle name="Comma 2 3 2 5 4" xfId="18692"/>
    <cellStyle name="Comma 2 3 2 5 4 2" xfId="21106"/>
    <cellStyle name="Comma 2 3 2 5 4 2 2" xfId="25907"/>
    <cellStyle name="Comma 2 3 2 5 4 3" xfId="23519"/>
    <cellStyle name="Comma 2 3 2 5 5" xfId="19088"/>
    <cellStyle name="Comma 2 3 2 5 5 2" xfId="21502"/>
    <cellStyle name="Comma 2 3 2 5 5 2 2" xfId="26303"/>
    <cellStyle name="Comma 2 3 2 5 5 3" xfId="23915"/>
    <cellStyle name="Comma 2 3 2 5 6" xfId="19484"/>
    <cellStyle name="Comma 2 3 2 5 6 2" xfId="21898"/>
    <cellStyle name="Comma 2 3 2 5 6 2 2" xfId="26699"/>
    <cellStyle name="Comma 2 3 2 5 6 3" xfId="24311"/>
    <cellStyle name="Comma 2 3 2 5 7" xfId="19880"/>
    <cellStyle name="Comma 2 3 2 5 7 2" xfId="22294"/>
    <cellStyle name="Comma 2 3 2 5 7 2 2" xfId="27095"/>
    <cellStyle name="Comma 2 3 2 5 7 3" xfId="24707"/>
    <cellStyle name="Comma 2 3 2 5 8" xfId="20315"/>
    <cellStyle name="Comma 2 3 2 5 8 2" xfId="25115"/>
    <cellStyle name="Comma 2 3 2 5 9" xfId="22727"/>
    <cellStyle name="Comma 2 3 2 6" xfId="10307"/>
    <cellStyle name="Comma 2 3 2 6 2" xfId="18362"/>
    <cellStyle name="Comma 2 3 2 6 2 2" xfId="20777"/>
    <cellStyle name="Comma 2 3 2 6 2 2 2" xfId="25577"/>
    <cellStyle name="Comma 2 3 2 6 2 3" xfId="23189"/>
    <cellStyle name="Comma 2 3 2 6 3" xfId="18758"/>
    <cellStyle name="Comma 2 3 2 6 3 2" xfId="21172"/>
    <cellStyle name="Comma 2 3 2 6 3 2 2" xfId="25973"/>
    <cellStyle name="Comma 2 3 2 6 3 3" xfId="23585"/>
    <cellStyle name="Comma 2 3 2 6 4" xfId="19154"/>
    <cellStyle name="Comma 2 3 2 6 4 2" xfId="21568"/>
    <cellStyle name="Comma 2 3 2 6 4 2 2" xfId="26369"/>
    <cellStyle name="Comma 2 3 2 6 4 3" xfId="23981"/>
    <cellStyle name="Comma 2 3 2 6 5" xfId="19550"/>
    <cellStyle name="Comma 2 3 2 6 5 2" xfId="21964"/>
    <cellStyle name="Comma 2 3 2 6 5 2 2" xfId="26765"/>
    <cellStyle name="Comma 2 3 2 6 5 3" xfId="24377"/>
    <cellStyle name="Comma 2 3 2 6 6" xfId="19946"/>
    <cellStyle name="Comma 2 3 2 6 6 2" xfId="22360"/>
    <cellStyle name="Comma 2 3 2 6 6 2 2" xfId="27161"/>
    <cellStyle name="Comma 2 3 2 6 6 3" xfId="24773"/>
    <cellStyle name="Comma 2 3 2 6 7" xfId="20381"/>
    <cellStyle name="Comma 2 3 2 6 7 2" xfId="25181"/>
    <cellStyle name="Comma 2 3 2 6 8" xfId="22793"/>
    <cellStyle name="Comma 2 3 2 7" xfId="18164"/>
    <cellStyle name="Comma 2 3 2 7 2" xfId="20579"/>
    <cellStyle name="Comma 2 3 2 7 2 2" xfId="25379"/>
    <cellStyle name="Comma 2 3 2 7 3" xfId="22991"/>
    <cellStyle name="Comma 2 3 2 8" xfId="18560"/>
    <cellStyle name="Comma 2 3 2 8 2" xfId="20974"/>
    <cellStyle name="Comma 2 3 2 8 2 2" xfId="25775"/>
    <cellStyle name="Comma 2 3 2 8 3" xfId="23387"/>
    <cellStyle name="Comma 2 3 2 9" xfId="18956"/>
    <cellStyle name="Comma 2 3 2 9 2" xfId="21370"/>
    <cellStyle name="Comma 2 3 2 9 2 2" xfId="26171"/>
    <cellStyle name="Comma 2 3 2 9 3" xfId="23783"/>
    <cellStyle name="Comma 2 3 3" xfId="2025"/>
    <cellStyle name="Comma 2 3 3 10" xfId="20194"/>
    <cellStyle name="Comma 2 3 3 10 2" xfId="24994"/>
    <cellStyle name="Comma 2 3 3 11" xfId="22606"/>
    <cellStyle name="Comma 2 3 3 2" xfId="6506"/>
    <cellStyle name="Comma 2 3 3 2 2" xfId="15536"/>
    <cellStyle name="Comma 2 3 3 2 2 2" xfId="18439"/>
    <cellStyle name="Comma 2 3 3 2 2 2 2" xfId="20854"/>
    <cellStyle name="Comma 2 3 3 2 2 2 2 2" xfId="25654"/>
    <cellStyle name="Comma 2 3 3 2 2 2 3" xfId="23266"/>
    <cellStyle name="Comma 2 3 3 2 2 3" xfId="18835"/>
    <cellStyle name="Comma 2 3 3 2 2 3 2" xfId="21249"/>
    <cellStyle name="Comma 2 3 3 2 2 3 2 2" xfId="26050"/>
    <cellStyle name="Comma 2 3 3 2 2 3 3" xfId="23662"/>
    <cellStyle name="Comma 2 3 3 2 2 4" xfId="19231"/>
    <cellStyle name="Comma 2 3 3 2 2 4 2" xfId="21645"/>
    <cellStyle name="Comma 2 3 3 2 2 4 2 2" xfId="26446"/>
    <cellStyle name="Comma 2 3 3 2 2 4 3" xfId="24058"/>
    <cellStyle name="Comma 2 3 3 2 2 5" xfId="19627"/>
    <cellStyle name="Comma 2 3 3 2 2 5 2" xfId="22041"/>
    <cellStyle name="Comma 2 3 3 2 2 5 2 2" xfId="26842"/>
    <cellStyle name="Comma 2 3 3 2 2 5 3" xfId="24454"/>
    <cellStyle name="Comma 2 3 3 2 2 6" xfId="20023"/>
    <cellStyle name="Comma 2 3 3 2 2 6 2" xfId="22437"/>
    <cellStyle name="Comma 2 3 3 2 2 6 2 2" xfId="27238"/>
    <cellStyle name="Comma 2 3 3 2 2 6 3" xfId="24850"/>
    <cellStyle name="Comma 2 3 3 2 2 7" xfId="20458"/>
    <cellStyle name="Comma 2 3 3 2 2 7 2" xfId="25258"/>
    <cellStyle name="Comma 2 3 3 2 2 8" xfId="22870"/>
    <cellStyle name="Comma 2 3 3 2 3" xfId="18241"/>
    <cellStyle name="Comma 2 3 3 2 3 2" xfId="20656"/>
    <cellStyle name="Comma 2 3 3 2 3 2 2" xfId="25456"/>
    <cellStyle name="Comma 2 3 3 2 3 3" xfId="23068"/>
    <cellStyle name="Comma 2 3 3 2 4" xfId="18637"/>
    <cellStyle name="Comma 2 3 3 2 4 2" xfId="21051"/>
    <cellStyle name="Comma 2 3 3 2 4 2 2" xfId="25852"/>
    <cellStyle name="Comma 2 3 3 2 4 3" xfId="23464"/>
    <cellStyle name="Comma 2 3 3 2 5" xfId="19033"/>
    <cellStyle name="Comma 2 3 3 2 5 2" xfId="21447"/>
    <cellStyle name="Comma 2 3 3 2 5 2 2" xfId="26248"/>
    <cellStyle name="Comma 2 3 3 2 5 3" xfId="23860"/>
    <cellStyle name="Comma 2 3 3 2 6" xfId="19429"/>
    <cellStyle name="Comma 2 3 3 2 6 2" xfId="21843"/>
    <cellStyle name="Comma 2 3 3 2 6 2 2" xfId="26644"/>
    <cellStyle name="Comma 2 3 3 2 6 3" xfId="24256"/>
    <cellStyle name="Comma 2 3 3 2 7" xfId="19825"/>
    <cellStyle name="Comma 2 3 3 2 7 2" xfId="22239"/>
    <cellStyle name="Comma 2 3 3 2 7 2 2" xfId="27040"/>
    <cellStyle name="Comma 2 3 3 2 7 3" xfId="24652"/>
    <cellStyle name="Comma 2 3 3 2 8" xfId="20260"/>
    <cellStyle name="Comma 2 3 3 2 8 2" xfId="25060"/>
    <cellStyle name="Comma 2 3 3 2 9" xfId="22672"/>
    <cellStyle name="Comma 2 3 3 3" xfId="9079"/>
    <cellStyle name="Comma 2 3 3 3 2" xfId="18109"/>
    <cellStyle name="Comma 2 3 3 3 2 2" xfId="18505"/>
    <cellStyle name="Comma 2 3 3 3 2 2 2" xfId="20919"/>
    <cellStyle name="Comma 2 3 3 3 2 2 2 2" xfId="25720"/>
    <cellStyle name="Comma 2 3 3 3 2 2 3" xfId="23332"/>
    <cellStyle name="Comma 2 3 3 3 2 3" xfId="18901"/>
    <cellStyle name="Comma 2 3 3 3 2 3 2" xfId="21315"/>
    <cellStyle name="Comma 2 3 3 3 2 3 2 2" xfId="26116"/>
    <cellStyle name="Comma 2 3 3 3 2 3 3" xfId="23728"/>
    <cellStyle name="Comma 2 3 3 3 2 4" xfId="19297"/>
    <cellStyle name="Comma 2 3 3 3 2 4 2" xfId="21711"/>
    <cellStyle name="Comma 2 3 3 3 2 4 2 2" xfId="26512"/>
    <cellStyle name="Comma 2 3 3 3 2 4 3" xfId="24124"/>
    <cellStyle name="Comma 2 3 3 3 2 5" xfId="19693"/>
    <cellStyle name="Comma 2 3 3 3 2 5 2" xfId="22107"/>
    <cellStyle name="Comma 2 3 3 3 2 5 2 2" xfId="26908"/>
    <cellStyle name="Comma 2 3 3 3 2 5 3" xfId="24520"/>
    <cellStyle name="Comma 2 3 3 3 2 6" xfId="20089"/>
    <cellStyle name="Comma 2 3 3 3 2 6 2" xfId="22503"/>
    <cellStyle name="Comma 2 3 3 3 2 6 2 2" xfId="27304"/>
    <cellStyle name="Comma 2 3 3 3 2 6 3" xfId="24916"/>
    <cellStyle name="Comma 2 3 3 3 2 7" xfId="20524"/>
    <cellStyle name="Comma 2 3 3 3 2 7 2" xfId="25324"/>
    <cellStyle name="Comma 2 3 3 3 2 8" xfId="22936"/>
    <cellStyle name="Comma 2 3 3 3 3" xfId="18307"/>
    <cellStyle name="Comma 2 3 3 3 3 2" xfId="20722"/>
    <cellStyle name="Comma 2 3 3 3 3 2 2" xfId="25522"/>
    <cellStyle name="Comma 2 3 3 3 3 3" xfId="23134"/>
    <cellStyle name="Comma 2 3 3 3 4" xfId="18703"/>
    <cellStyle name="Comma 2 3 3 3 4 2" xfId="21117"/>
    <cellStyle name="Comma 2 3 3 3 4 2 2" xfId="25918"/>
    <cellStyle name="Comma 2 3 3 3 4 3" xfId="23530"/>
    <cellStyle name="Comma 2 3 3 3 5" xfId="19099"/>
    <cellStyle name="Comma 2 3 3 3 5 2" xfId="21513"/>
    <cellStyle name="Comma 2 3 3 3 5 2 2" xfId="26314"/>
    <cellStyle name="Comma 2 3 3 3 5 3" xfId="23926"/>
    <cellStyle name="Comma 2 3 3 3 6" xfId="19495"/>
    <cellStyle name="Comma 2 3 3 3 6 2" xfId="21909"/>
    <cellStyle name="Comma 2 3 3 3 6 2 2" xfId="26710"/>
    <cellStyle name="Comma 2 3 3 3 6 3" xfId="24322"/>
    <cellStyle name="Comma 2 3 3 3 7" xfId="19891"/>
    <cellStyle name="Comma 2 3 3 3 7 2" xfId="22305"/>
    <cellStyle name="Comma 2 3 3 3 7 2 2" xfId="27106"/>
    <cellStyle name="Comma 2 3 3 3 7 3" xfId="24718"/>
    <cellStyle name="Comma 2 3 3 3 8" xfId="20326"/>
    <cellStyle name="Comma 2 3 3 3 8 2" xfId="25126"/>
    <cellStyle name="Comma 2 3 3 3 9" xfId="22738"/>
    <cellStyle name="Comma 2 3 3 4" xfId="11054"/>
    <cellStyle name="Comma 2 3 3 4 2" xfId="18373"/>
    <cellStyle name="Comma 2 3 3 4 2 2" xfId="20788"/>
    <cellStyle name="Comma 2 3 3 4 2 2 2" xfId="25588"/>
    <cellStyle name="Comma 2 3 3 4 2 3" xfId="23200"/>
    <cellStyle name="Comma 2 3 3 4 3" xfId="18769"/>
    <cellStyle name="Comma 2 3 3 4 3 2" xfId="21183"/>
    <cellStyle name="Comma 2 3 3 4 3 2 2" xfId="25984"/>
    <cellStyle name="Comma 2 3 3 4 3 3" xfId="23596"/>
    <cellStyle name="Comma 2 3 3 4 4" xfId="19165"/>
    <cellStyle name="Comma 2 3 3 4 4 2" xfId="21579"/>
    <cellStyle name="Comma 2 3 3 4 4 2 2" xfId="26380"/>
    <cellStyle name="Comma 2 3 3 4 4 3" xfId="23992"/>
    <cellStyle name="Comma 2 3 3 4 5" xfId="19561"/>
    <cellStyle name="Comma 2 3 3 4 5 2" xfId="21975"/>
    <cellStyle name="Comma 2 3 3 4 5 2 2" xfId="26776"/>
    <cellStyle name="Comma 2 3 3 4 5 3" xfId="24388"/>
    <cellStyle name="Comma 2 3 3 4 6" xfId="19957"/>
    <cellStyle name="Comma 2 3 3 4 6 2" xfId="22371"/>
    <cellStyle name="Comma 2 3 3 4 6 2 2" xfId="27172"/>
    <cellStyle name="Comma 2 3 3 4 6 3" xfId="24784"/>
    <cellStyle name="Comma 2 3 3 4 7" xfId="20392"/>
    <cellStyle name="Comma 2 3 3 4 7 2" xfId="25192"/>
    <cellStyle name="Comma 2 3 3 4 8" xfId="22804"/>
    <cellStyle name="Comma 2 3 3 5" xfId="18175"/>
    <cellStyle name="Comma 2 3 3 5 2" xfId="20590"/>
    <cellStyle name="Comma 2 3 3 5 2 2" xfId="25390"/>
    <cellStyle name="Comma 2 3 3 5 3" xfId="23002"/>
    <cellStyle name="Comma 2 3 3 6" xfId="18571"/>
    <cellStyle name="Comma 2 3 3 6 2" xfId="20985"/>
    <cellStyle name="Comma 2 3 3 6 2 2" xfId="25786"/>
    <cellStyle name="Comma 2 3 3 6 3" xfId="23398"/>
    <cellStyle name="Comma 2 3 3 7" xfId="18967"/>
    <cellStyle name="Comma 2 3 3 7 2" xfId="21381"/>
    <cellStyle name="Comma 2 3 3 7 2 2" xfId="26182"/>
    <cellStyle name="Comma 2 3 3 7 3" xfId="23794"/>
    <cellStyle name="Comma 2 3 3 8" xfId="19363"/>
    <cellStyle name="Comma 2 3 3 8 2" xfId="21777"/>
    <cellStyle name="Comma 2 3 3 8 2 2" xfId="26578"/>
    <cellStyle name="Comma 2 3 3 8 3" xfId="24190"/>
    <cellStyle name="Comma 2 3 3 9" xfId="19759"/>
    <cellStyle name="Comma 2 3 3 9 2" xfId="22173"/>
    <cellStyle name="Comma 2 3 3 9 2 2" xfId="26974"/>
    <cellStyle name="Comma 2 3 3 9 3" xfId="24586"/>
    <cellStyle name="Comma 2 3 4" xfId="3519"/>
    <cellStyle name="Comma 2 3 4 10" xfId="20216"/>
    <cellStyle name="Comma 2 3 4 10 2" xfId="25016"/>
    <cellStyle name="Comma 2 3 4 11" xfId="22628"/>
    <cellStyle name="Comma 2 3 4 2" xfId="8000"/>
    <cellStyle name="Comma 2 3 4 2 2" xfId="17030"/>
    <cellStyle name="Comma 2 3 4 2 2 2" xfId="18461"/>
    <cellStyle name="Comma 2 3 4 2 2 2 2" xfId="20876"/>
    <cellStyle name="Comma 2 3 4 2 2 2 2 2" xfId="25676"/>
    <cellStyle name="Comma 2 3 4 2 2 2 3" xfId="23288"/>
    <cellStyle name="Comma 2 3 4 2 2 3" xfId="18857"/>
    <cellStyle name="Comma 2 3 4 2 2 3 2" xfId="21271"/>
    <cellStyle name="Comma 2 3 4 2 2 3 2 2" xfId="26072"/>
    <cellStyle name="Comma 2 3 4 2 2 3 3" xfId="23684"/>
    <cellStyle name="Comma 2 3 4 2 2 4" xfId="19253"/>
    <cellStyle name="Comma 2 3 4 2 2 4 2" xfId="21667"/>
    <cellStyle name="Comma 2 3 4 2 2 4 2 2" xfId="26468"/>
    <cellStyle name="Comma 2 3 4 2 2 4 3" xfId="24080"/>
    <cellStyle name="Comma 2 3 4 2 2 5" xfId="19649"/>
    <cellStyle name="Comma 2 3 4 2 2 5 2" xfId="22063"/>
    <cellStyle name="Comma 2 3 4 2 2 5 2 2" xfId="26864"/>
    <cellStyle name="Comma 2 3 4 2 2 5 3" xfId="24476"/>
    <cellStyle name="Comma 2 3 4 2 2 6" xfId="20045"/>
    <cellStyle name="Comma 2 3 4 2 2 6 2" xfId="22459"/>
    <cellStyle name="Comma 2 3 4 2 2 6 2 2" xfId="27260"/>
    <cellStyle name="Comma 2 3 4 2 2 6 3" xfId="24872"/>
    <cellStyle name="Comma 2 3 4 2 2 7" xfId="20480"/>
    <cellStyle name="Comma 2 3 4 2 2 7 2" xfId="25280"/>
    <cellStyle name="Comma 2 3 4 2 2 8" xfId="22892"/>
    <cellStyle name="Comma 2 3 4 2 3" xfId="18263"/>
    <cellStyle name="Comma 2 3 4 2 3 2" xfId="20678"/>
    <cellStyle name="Comma 2 3 4 2 3 2 2" xfId="25478"/>
    <cellStyle name="Comma 2 3 4 2 3 3" xfId="23090"/>
    <cellStyle name="Comma 2 3 4 2 4" xfId="18659"/>
    <cellStyle name="Comma 2 3 4 2 4 2" xfId="21073"/>
    <cellStyle name="Comma 2 3 4 2 4 2 2" xfId="25874"/>
    <cellStyle name="Comma 2 3 4 2 4 3" xfId="23486"/>
    <cellStyle name="Comma 2 3 4 2 5" xfId="19055"/>
    <cellStyle name="Comma 2 3 4 2 5 2" xfId="21469"/>
    <cellStyle name="Comma 2 3 4 2 5 2 2" xfId="26270"/>
    <cellStyle name="Comma 2 3 4 2 5 3" xfId="23882"/>
    <cellStyle name="Comma 2 3 4 2 6" xfId="19451"/>
    <cellStyle name="Comma 2 3 4 2 6 2" xfId="21865"/>
    <cellStyle name="Comma 2 3 4 2 6 2 2" xfId="26666"/>
    <cellStyle name="Comma 2 3 4 2 6 3" xfId="24278"/>
    <cellStyle name="Comma 2 3 4 2 7" xfId="19847"/>
    <cellStyle name="Comma 2 3 4 2 7 2" xfId="22261"/>
    <cellStyle name="Comma 2 3 4 2 7 2 2" xfId="27062"/>
    <cellStyle name="Comma 2 3 4 2 7 3" xfId="24674"/>
    <cellStyle name="Comma 2 3 4 2 8" xfId="20282"/>
    <cellStyle name="Comma 2 3 4 2 8 2" xfId="25082"/>
    <cellStyle name="Comma 2 3 4 2 9" xfId="22694"/>
    <cellStyle name="Comma 2 3 4 3" xfId="9101"/>
    <cellStyle name="Comma 2 3 4 3 2" xfId="18131"/>
    <cellStyle name="Comma 2 3 4 3 2 2" xfId="18527"/>
    <cellStyle name="Comma 2 3 4 3 2 2 2" xfId="20941"/>
    <cellStyle name="Comma 2 3 4 3 2 2 2 2" xfId="25742"/>
    <cellStyle name="Comma 2 3 4 3 2 2 3" xfId="23354"/>
    <cellStyle name="Comma 2 3 4 3 2 3" xfId="18923"/>
    <cellStyle name="Comma 2 3 4 3 2 3 2" xfId="21337"/>
    <cellStyle name="Comma 2 3 4 3 2 3 2 2" xfId="26138"/>
    <cellStyle name="Comma 2 3 4 3 2 3 3" xfId="23750"/>
    <cellStyle name="Comma 2 3 4 3 2 4" xfId="19319"/>
    <cellStyle name="Comma 2 3 4 3 2 4 2" xfId="21733"/>
    <cellStyle name="Comma 2 3 4 3 2 4 2 2" xfId="26534"/>
    <cellStyle name="Comma 2 3 4 3 2 4 3" xfId="24146"/>
    <cellStyle name="Comma 2 3 4 3 2 5" xfId="19715"/>
    <cellStyle name="Comma 2 3 4 3 2 5 2" xfId="22129"/>
    <cellStyle name="Comma 2 3 4 3 2 5 2 2" xfId="26930"/>
    <cellStyle name="Comma 2 3 4 3 2 5 3" xfId="24542"/>
    <cellStyle name="Comma 2 3 4 3 2 6" xfId="20111"/>
    <cellStyle name="Comma 2 3 4 3 2 6 2" xfId="22525"/>
    <cellStyle name="Comma 2 3 4 3 2 6 2 2" xfId="27326"/>
    <cellStyle name="Comma 2 3 4 3 2 6 3" xfId="24938"/>
    <cellStyle name="Comma 2 3 4 3 2 7" xfId="20546"/>
    <cellStyle name="Comma 2 3 4 3 2 7 2" xfId="25346"/>
    <cellStyle name="Comma 2 3 4 3 2 8" xfId="22958"/>
    <cellStyle name="Comma 2 3 4 3 3" xfId="18329"/>
    <cellStyle name="Comma 2 3 4 3 3 2" xfId="20744"/>
    <cellStyle name="Comma 2 3 4 3 3 2 2" xfId="25544"/>
    <cellStyle name="Comma 2 3 4 3 3 3" xfId="23156"/>
    <cellStyle name="Comma 2 3 4 3 4" xfId="18725"/>
    <cellStyle name="Comma 2 3 4 3 4 2" xfId="21139"/>
    <cellStyle name="Comma 2 3 4 3 4 2 2" xfId="25940"/>
    <cellStyle name="Comma 2 3 4 3 4 3" xfId="23552"/>
    <cellStyle name="Comma 2 3 4 3 5" xfId="19121"/>
    <cellStyle name="Comma 2 3 4 3 5 2" xfId="21535"/>
    <cellStyle name="Comma 2 3 4 3 5 2 2" xfId="26336"/>
    <cellStyle name="Comma 2 3 4 3 5 3" xfId="23948"/>
    <cellStyle name="Comma 2 3 4 3 6" xfId="19517"/>
    <cellStyle name="Comma 2 3 4 3 6 2" xfId="21931"/>
    <cellStyle name="Comma 2 3 4 3 6 2 2" xfId="26732"/>
    <cellStyle name="Comma 2 3 4 3 6 3" xfId="24344"/>
    <cellStyle name="Comma 2 3 4 3 7" xfId="19913"/>
    <cellStyle name="Comma 2 3 4 3 7 2" xfId="22327"/>
    <cellStyle name="Comma 2 3 4 3 7 2 2" xfId="27128"/>
    <cellStyle name="Comma 2 3 4 3 7 3" xfId="24740"/>
    <cellStyle name="Comma 2 3 4 3 8" xfId="20348"/>
    <cellStyle name="Comma 2 3 4 3 8 2" xfId="25148"/>
    <cellStyle name="Comma 2 3 4 3 9" xfId="22760"/>
    <cellStyle name="Comma 2 3 4 4" xfId="12548"/>
    <cellStyle name="Comma 2 3 4 4 2" xfId="18395"/>
    <cellStyle name="Comma 2 3 4 4 2 2" xfId="20810"/>
    <cellStyle name="Comma 2 3 4 4 2 2 2" xfId="25610"/>
    <cellStyle name="Comma 2 3 4 4 2 3" xfId="23222"/>
    <cellStyle name="Comma 2 3 4 4 3" xfId="18791"/>
    <cellStyle name="Comma 2 3 4 4 3 2" xfId="21205"/>
    <cellStyle name="Comma 2 3 4 4 3 2 2" xfId="26006"/>
    <cellStyle name="Comma 2 3 4 4 3 3" xfId="23618"/>
    <cellStyle name="Comma 2 3 4 4 4" xfId="19187"/>
    <cellStyle name="Comma 2 3 4 4 4 2" xfId="21601"/>
    <cellStyle name="Comma 2 3 4 4 4 2 2" xfId="26402"/>
    <cellStyle name="Comma 2 3 4 4 4 3" xfId="24014"/>
    <cellStyle name="Comma 2 3 4 4 5" xfId="19583"/>
    <cellStyle name="Comma 2 3 4 4 5 2" xfId="21997"/>
    <cellStyle name="Comma 2 3 4 4 5 2 2" xfId="26798"/>
    <cellStyle name="Comma 2 3 4 4 5 3" xfId="24410"/>
    <cellStyle name="Comma 2 3 4 4 6" xfId="19979"/>
    <cellStyle name="Comma 2 3 4 4 6 2" xfId="22393"/>
    <cellStyle name="Comma 2 3 4 4 6 2 2" xfId="27194"/>
    <cellStyle name="Comma 2 3 4 4 6 3" xfId="24806"/>
    <cellStyle name="Comma 2 3 4 4 7" xfId="20414"/>
    <cellStyle name="Comma 2 3 4 4 7 2" xfId="25214"/>
    <cellStyle name="Comma 2 3 4 4 8" xfId="22826"/>
    <cellStyle name="Comma 2 3 4 5" xfId="18197"/>
    <cellStyle name="Comma 2 3 4 5 2" xfId="20612"/>
    <cellStyle name="Comma 2 3 4 5 2 2" xfId="25412"/>
    <cellStyle name="Comma 2 3 4 5 3" xfId="23024"/>
    <cellStyle name="Comma 2 3 4 6" xfId="18593"/>
    <cellStyle name="Comma 2 3 4 6 2" xfId="21007"/>
    <cellStyle name="Comma 2 3 4 6 2 2" xfId="25808"/>
    <cellStyle name="Comma 2 3 4 6 3" xfId="23420"/>
    <cellStyle name="Comma 2 3 4 7" xfId="18989"/>
    <cellStyle name="Comma 2 3 4 7 2" xfId="21403"/>
    <cellStyle name="Comma 2 3 4 7 2 2" xfId="26204"/>
    <cellStyle name="Comma 2 3 4 7 3" xfId="23816"/>
    <cellStyle name="Comma 2 3 4 8" xfId="19385"/>
    <cellStyle name="Comma 2 3 4 8 2" xfId="21799"/>
    <cellStyle name="Comma 2 3 4 8 2 2" xfId="26600"/>
    <cellStyle name="Comma 2 3 4 8 3" xfId="24212"/>
    <cellStyle name="Comma 2 3 4 9" xfId="19781"/>
    <cellStyle name="Comma 2 3 4 9 2" xfId="22195"/>
    <cellStyle name="Comma 2 3 4 9 2 2" xfId="26996"/>
    <cellStyle name="Comma 2 3 4 9 3" xfId="24608"/>
    <cellStyle name="Comma 2 3 5" xfId="5013"/>
    <cellStyle name="Comma 2 3 5 2" xfId="14042"/>
    <cellStyle name="Comma 2 3 5 2 2" xfId="18417"/>
    <cellStyle name="Comma 2 3 5 2 2 2" xfId="20832"/>
    <cellStyle name="Comma 2 3 5 2 2 2 2" xfId="25632"/>
    <cellStyle name="Comma 2 3 5 2 2 3" xfId="23244"/>
    <cellStyle name="Comma 2 3 5 2 3" xfId="18813"/>
    <cellStyle name="Comma 2 3 5 2 3 2" xfId="21227"/>
    <cellStyle name="Comma 2 3 5 2 3 2 2" xfId="26028"/>
    <cellStyle name="Comma 2 3 5 2 3 3" xfId="23640"/>
    <cellStyle name="Comma 2 3 5 2 4" xfId="19209"/>
    <cellStyle name="Comma 2 3 5 2 4 2" xfId="21623"/>
    <cellStyle name="Comma 2 3 5 2 4 2 2" xfId="26424"/>
    <cellStyle name="Comma 2 3 5 2 4 3" xfId="24036"/>
    <cellStyle name="Comma 2 3 5 2 5" xfId="19605"/>
    <cellStyle name="Comma 2 3 5 2 5 2" xfId="22019"/>
    <cellStyle name="Comma 2 3 5 2 5 2 2" xfId="26820"/>
    <cellStyle name="Comma 2 3 5 2 5 3" xfId="24432"/>
    <cellStyle name="Comma 2 3 5 2 6" xfId="20001"/>
    <cellStyle name="Comma 2 3 5 2 6 2" xfId="22415"/>
    <cellStyle name="Comma 2 3 5 2 6 2 2" xfId="27216"/>
    <cellStyle name="Comma 2 3 5 2 6 3" xfId="24828"/>
    <cellStyle name="Comma 2 3 5 2 7" xfId="20436"/>
    <cellStyle name="Comma 2 3 5 2 7 2" xfId="25236"/>
    <cellStyle name="Comma 2 3 5 2 8" xfId="22848"/>
    <cellStyle name="Comma 2 3 5 3" xfId="18219"/>
    <cellStyle name="Comma 2 3 5 3 2" xfId="20634"/>
    <cellStyle name="Comma 2 3 5 3 2 2" xfId="25434"/>
    <cellStyle name="Comma 2 3 5 3 3" xfId="23046"/>
    <cellStyle name="Comma 2 3 5 4" xfId="18615"/>
    <cellStyle name="Comma 2 3 5 4 2" xfId="21029"/>
    <cellStyle name="Comma 2 3 5 4 2 2" xfId="25830"/>
    <cellStyle name="Comma 2 3 5 4 3" xfId="23442"/>
    <cellStyle name="Comma 2 3 5 5" xfId="19011"/>
    <cellStyle name="Comma 2 3 5 5 2" xfId="21425"/>
    <cellStyle name="Comma 2 3 5 5 2 2" xfId="26226"/>
    <cellStyle name="Comma 2 3 5 5 3" xfId="23838"/>
    <cellStyle name="Comma 2 3 5 6" xfId="19407"/>
    <cellStyle name="Comma 2 3 5 6 2" xfId="21821"/>
    <cellStyle name="Comma 2 3 5 6 2 2" xfId="26622"/>
    <cellStyle name="Comma 2 3 5 6 3" xfId="24234"/>
    <cellStyle name="Comma 2 3 5 7" xfId="19803"/>
    <cellStyle name="Comma 2 3 5 7 2" xfId="22217"/>
    <cellStyle name="Comma 2 3 5 7 2 2" xfId="27018"/>
    <cellStyle name="Comma 2 3 5 7 3" xfId="24630"/>
    <cellStyle name="Comma 2 3 5 8" xfId="20238"/>
    <cellStyle name="Comma 2 3 5 8 2" xfId="25038"/>
    <cellStyle name="Comma 2 3 5 9" xfId="22650"/>
    <cellStyle name="Comma 2 3 6" xfId="9057"/>
    <cellStyle name="Comma 2 3 6 2" xfId="18087"/>
    <cellStyle name="Comma 2 3 6 2 2" xfId="18483"/>
    <cellStyle name="Comma 2 3 6 2 2 2" xfId="20897"/>
    <cellStyle name="Comma 2 3 6 2 2 2 2" xfId="25698"/>
    <cellStyle name="Comma 2 3 6 2 2 3" xfId="23310"/>
    <cellStyle name="Comma 2 3 6 2 3" xfId="18879"/>
    <cellStyle name="Comma 2 3 6 2 3 2" xfId="21293"/>
    <cellStyle name="Comma 2 3 6 2 3 2 2" xfId="26094"/>
    <cellStyle name="Comma 2 3 6 2 3 3" xfId="23706"/>
    <cellStyle name="Comma 2 3 6 2 4" xfId="19275"/>
    <cellStyle name="Comma 2 3 6 2 4 2" xfId="21689"/>
    <cellStyle name="Comma 2 3 6 2 4 2 2" xfId="26490"/>
    <cellStyle name="Comma 2 3 6 2 4 3" xfId="24102"/>
    <cellStyle name="Comma 2 3 6 2 5" xfId="19671"/>
    <cellStyle name="Comma 2 3 6 2 5 2" xfId="22085"/>
    <cellStyle name="Comma 2 3 6 2 5 2 2" xfId="26886"/>
    <cellStyle name="Comma 2 3 6 2 5 3" xfId="24498"/>
    <cellStyle name="Comma 2 3 6 2 6" xfId="20067"/>
    <cellStyle name="Comma 2 3 6 2 6 2" xfId="22481"/>
    <cellStyle name="Comma 2 3 6 2 6 2 2" xfId="27282"/>
    <cellStyle name="Comma 2 3 6 2 6 3" xfId="24894"/>
    <cellStyle name="Comma 2 3 6 2 7" xfId="20502"/>
    <cellStyle name="Comma 2 3 6 2 7 2" xfId="25302"/>
    <cellStyle name="Comma 2 3 6 2 8" xfId="22914"/>
    <cellStyle name="Comma 2 3 6 3" xfId="18285"/>
    <cellStyle name="Comma 2 3 6 3 2" xfId="20700"/>
    <cellStyle name="Comma 2 3 6 3 2 2" xfId="25500"/>
    <cellStyle name="Comma 2 3 6 3 3" xfId="23112"/>
    <cellStyle name="Comma 2 3 6 4" xfId="18681"/>
    <cellStyle name="Comma 2 3 6 4 2" xfId="21095"/>
    <cellStyle name="Comma 2 3 6 4 2 2" xfId="25896"/>
    <cellStyle name="Comma 2 3 6 4 3" xfId="23508"/>
    <cellStyle name="Comma 2 3 6 5" xfId="19077"/>
    <cellStyle name="Comma 2 3 6 5 2" xfId="21491"/>
    <cellStyle name="Comma 2 3 6 5 2 2" xfId="26292"/>
    <cellStyle name="Comma 2 3 6 5 3" xfId="23904"/>
    <cellStyle name="Comma 2 3 6 6" xfId="19473"/>
    <cellStyle name="Comma 2 3 6 6 2" xfId="21887"/>
    <cellStyle name="Comma 2 3 6 6 2 2" xfId="26688"/>
    <cellStyle name="Comma 2 3 6 6 3" xfId="24300"/>
    <cellStyle name="Comma 2 3 6 7" xfId="19869"/>
    <cellStyle name="Comma 2 3 6 7 2" xfId="22283"/>
    <cellStyle name="Comma 2 3 6 7 2 2" xfId="27084"/>
    <cellStyle name="Comma 2 3 6 7 3" xfId="24696"/>
    <cellStyle name="Comma 2 3 6 8" xfId="20304"/>
    <cellStyle name="Comma 2 3 6 8 2" xfId="25104"/>
    <cellStyle name="Comma 2 3 6 9" xfId="22716"/>
    <cellStyle name="Comma 2 3 7" xfId="9560"/>
    <cellStyle name="Comma 2 3 7 2" xfId="18351"/>
    <cellStyle name="Comma 2 3 7 2 2" xfId="20766"/>
    <cellStyle name="Comma 2 3 7 2 2 2" xfId="25566"/>
    <cellStyle name="Comma 2 3 7 2 3" xfId="23178"/>
    <cellStyle name="Comma 2 3 7 3" xfId="18747"/>
    <cellStyle name="Comma 2 3 7 3 2" xfId="21161"/>
    <cellStyle name="Comma 2 3 7 3 2 2" xfId="25962"/>
    <cellStyle name="Comma 2 3 7 3 3" xfId="23574"/>
    <cellStyle name="Comma 2 3 7 4" xfId="19143"/>
    <cellStyle name="Comma 2 3 7 4 2" xfId="21557"/>
    <cellStyle name="Comma 2 3 7 4 2 2" xfId="26358"/>
    <cellStyle name="Comma 2 3 7 4 3" xfId="23970"/>
    <cellStyle name="Comma 2 3 7 5" xfId="19539"/>
    <cellStyle name="Comma 2 3 7 5 2" xfId="21953"/>
    <cellStyle name="Comma 2 3 7 5 2 2" xfId="26754"/>
    <cellStyle name="Comma 2 3 7 5 3" xfId="24366"/>
    <cellStyle name="Comma 2 3 7 6" xfId="19935"/>
    <cellStyle name="Comma 2 3 7 6 2" xfId="22349"/>
    <cellStyle name="Comma 2 3 7 6 2 2" xfId="27150"/>
    <cellStyle name="Comma 2 3 7 6 3" xfId="24762"/>
    <cellStyle name="Comma 2 3 7 7" xfId="20370"/>
    <cellStyle name="Comma 2 3 7 7 2" xfId="25170"/>
    <cellStyle name="Comma 2 3 7 8" xfId="22782"/>
    <cellStyle name="Comma 2 3 8" xfId="18153"/>
    <cellStyle name="Comma 2 3 8 2" xfId="20568"/>
    <cellStyle name="Comma 2 3 8 2 2" xfId="25368"/>
    <cellStyle name="Comma 2 3 8 3" xfId="22980"/>
    <cellStyle name="Comma 2 3 9" xfId="18549"/>
    <cellStyle name="Comma 2 3 9 2" xfId="20963"/>
    <cellStyle name="Comma 2 3 9 2 2" xfId="25764"/>
    <cellStyle name="Comma 2 3 9 3" xfId="23376"/>
    <cellStyle name="Comma 2 4" xfId="717"/>
    <cellStyle name="Comma 2 4 10" xfId="18947"/>
    <cellStyle name="Comma 2 4 10 2" xfId="21361"/>
    <cellStyle name="Comma 2 4 10 2 2" xfId="26162"/>
    <cellStyle name="Comma 2 4 10 3" xfId="23774"/>
    <cellStyle name="Comma 2 4 11" xfId="19343"/>
    <cellStyle name="Comma 2 4 11 2" xfId="21757"/>
    <cellStyle name="Comma 2 4 11 2 2" xfId="26558"/>
    <cellStyle name="Comma 2 4 11 3" xfId="24170"/>
    <cellStyle name="Comma 2 4 12" xfId="19739"/>
    <cellStyle name="Comma 2 4 12 2" xfId="22153"/>
    <cellStyle name="Comma 2 4 12 2 2" xfId="26954"/>
    <cellStyle name="Comma 2 4 12 3" xfId="24566"/>
    <cellStyle name="Comma 2 4 13" xfId="20174"/>
    <cellStyle name="Comma 2 4 13 2" xfId="24974"/>
    <cellStyle name="Comma 2 4 14" xfId="22586"/>
    <cellStyle name="Comma 2 4 2" xfId="1464"/>
    <cellStyle name="Comma 2 4 2 10" xfId="19354"/>
    <cellStyle name="Comma 2 4 2 10 2" xfId="21768"/>
    <cellStyle name="Comma 2 4 2 10 2 2" xfId="26569"/>
    <cellStyle name="Comma 2 4 2 10 3" xfId="24181"/>
    <cellStyle name="Comma 2 4 2 11" xfId="19750"/>
    <cellStyle name="Comma 2 4 2 11 2" xfId="22164"/>
    <cellStyle name="Comma 2 4 2 11 2 2" xfId="26965"/>
    <cellStyle name="Comma 2 4 2 11 3" xfId="24577"/>
    <cellStyle name="Comma 2 4 2 12" xfId="20185"/>
    <cellStyle name="Comma 2 4 2 12 2" xfId="24985"/>
    <cellStyle name="Comma 2 4 2 13" xfId="22597"/>
    <cellStyle name="Comma 2 4 2 2" xfId="2958"/>
    <cellStyle name="Comma 2 4 2 2 10" xfId="20207"/>
    <cellStyle name="Comma 2 4 2 2 10 2" xfId="25007"/>
    <cellStyle name="Comma 2 4 2 2 11" xfId="22619"/>
    <cellStyle name="Comma 2 4 2 2 2" xfId="7439"/>
    <cellStyle name="Comma 2 4 2 2 2 2" xfId="16469"/>
    <cellStyle name="Comma 2 4 2 2 2 2 2" xfId="18452"/>
    <cellStyle name="Comma 2 4 2 2 2 2 2 2" xfId="20867"/>
    <cellStyle name="Comma 2 4 2 2 2 2 2 2 2" xfId="25667"/>
    <cellStyle name="Comma 2 4 2 2 2 2 2 3" xfId="23279"/>
    <cellStyle name="Comma 2 4 2 2 2 2 3" xfId="18848"/>
    <cellStyle name="Comma 2 4 2 2 2 2 3 2" xfId="21262"/>
    <cellStyle name="Comma 2 4 2 2 2 2 3 2 2" xfId="26063"/>
    <cellStyle name="Comma 2 4 2 2 2 2 3 3" xfId="23675"/>
    <cellStyle name="Comma 2 4 2 2 2 2 4" xfId="19244"/>
    <cellStyle name="Comma 2 4 2 2 2 2 4 2" xfId="21658"/>
    <cellStyle name="Comma 2 4 2 2 2 2 4 2 2" xfId="26459"/>
    <cellStyle name="Comma 2 4 2 2 2 2 4 3" xfId="24071"/>
    <cellStyle name="Comma 2 4 2 2 2 2 5" xfId="19640"/>
    <cellStyle name="Comma 2 4 2 2 2 2 5 2" xfId="22054"/>
    <cellStyle name="Comma 2 4 2 2 2 2 5 2 2" xfId="26855"/>
    <cellStyle name="Comma 2 4 2 2 2 2 5 3" xfId="24467"/>
    <cellStyle name="Comma 2 4 2 2 2 2 6" xfId="20036"/>
    <cellStyle name="Comma 2 4 2 2 2 2 6 2" xfId="22450"/>
    <cellStyle name="Comma 2 4 2 2 2 2 6 2 2" xfId="27251"/>
    <cellStyle name="Comma 2 4 2 2 2 2 6 3" xfId="24863"/>
    <cellStyle name="Comma 2 4 2 2 2 2 7" xfId="20471"/>
    <cellStyle name="Comma 2 4 2 2 2 2 7 2" xfId="25271"/>
    <cellStyle name="Comma 2 4 2 2 2 2 8" xfId="22883"/>
    <cellStyle name="Comma 2 4 2 2 2 3" xfId="18254"/>
    <cellStyle name="Comma 2 4 2 2 2 3 2" xfId="20669"/>
    <cellStyle name="Comma 2 4 2 2 2 3 2 2" xfId="25469"/>
    <cellStyle name="Comma 2 4 2 2 2 3 3" xfId="23081"/>
    <cellStyle name="Comma 2 4 2 2 2 4" xfId="18650"/>
    <cellStyle name="Comma 2 4 2 2 2 4 2" xfId="21064"/>
    <cellStyle name="Comma 2 4 2 2 2 4 2 2" xfId="25865"/>
    <cellStyle name="Comma 2 4 2 2 2 4 3" xfId="23477"/>
    <cellStyle name="Comma 2 4 2 2 2 5" xfId="19046"/>
    <cellStyle name="Comma 2 4 2 2 2 5 2" xfId="21460"/>
    <cellStyle name="Comma 2 4 2 2 2 5 2 2" xfId="26261"/>
    <cellStyle name="Comma 2 4 2 2 2 5 3" xfId="23873"/>
    <cellStyle name="Comma 2 4 2 2 2 6" xfId="19442"/>
    <cellStyle name="Comma 2 4 2 2 2 6 2" xfId="21856"/>
    <cellStyle name="Comma 2 4 2 2 2 6 2 2" xfId="26657"/>
    <cellStyle name="Comma 2 4 2 2 2 6 3" xfId="24269"/>
    <cellStyle name="Comma 2 4 2 2 2 7" xfId="19838"/>
    <cellStyle name="Comma 2 4 2 2 2 7 2" xfId="22252"/>
    <cellStyle name="Comma 2 4 2 2 2 7 2 2" xfId="27053"/>
    <cellStyle name="Comma 2 4 2 2 2 7 3" xfId="24665"/>
    <cellStyle name="Comma 2 4 2 2 2 8" xfId="20273"/>
    <cellStyle name="Comma 2 4 2 2 2 8 2" xfId="25073"/>
    <cellStyle name="Comma 2 4 2 2 2 9" xfId="22685"/>
    <cellStyle name="Comma 2 4 2 2 3" xfId="9092"/>
    <cellStyle name="Comma 2 4 2 2 3 2" xfId="18122"/>
    <cellStyle name="Comma 2 4 2 2 3 2 2" xfId="18518"/>
    <cellStyle name="Comma 2 4 2 2 3 2 2 2" xfId="20932"/>
    <cellStyle name="Comma 2 4 2 2 3 2 2 2 2" xfId="25733"/>
    <cellStyle name="Comma 2 4 2 2 3 2 2 3" xfId="23345"/>
    <cellStyle name="Comma 2 4 2 2 3 2 3" xfId="18914"/>
    <cellStyle name="Comma 2 4 2 2 3 2 3 2" xfId="21328"/>
    <cellStyle name="Comma 2 4 2 2 3 2 3 2 2" xfId="26129"/>
    <cellStyle name="Comma 2 4 2 2 3 2 3 3" xfId="23741"/>
    <cellStyle name="Comma 2 4 2 2 3 2 4" xfId="19310"/>
    <cellStyle name="Comma 2 4 2 2 3 2 4 2" xfId="21724"/>
    <cellStyle name="Comma 2 4 2 2 3 2 4 2 2" xfId="26525"/>
    <cellStyle name="Comma 2 4 2 2 3 2 4 3" xfId="24137"/>
    <cellStyle name="Comma 2 4 2 2 3 2 5" xfId="19706"/>
    <cellStyle name="Comma 2 4 2 2 3 2 5 2" xfId="22120"/>
    <cellStyle name="Comma 2 4 2 2 3 2 5 2 2" xfId="26921"/>
    <cellStyle name="Comma 2 4 2 2 3 2 5 3" xfId="24533"/>
    <cellStyle name="Comma 2 4 2 2 3 2 6" xfId="20102"/>
    <cellStyle name="Comma 2 4 2 2 3 2 6 2" xfId="22516"/>
    <cellStyle name="Comma 2 4 2 2 3 2 6 2 2" xfId="27317"/>
    <cellStyle name="Comma 2 4 2 2 3 2 6 3" xfId="24929"/>
    <cellStyle name="Comma 2 4 2 2 3 2 7" xfId="20537"/>
    <cellStyle name="Comma 2 4 2 2 3 2 7 2" xfId="25337"/>
    <cellStyle name="Comma 2 4 2 2 3 2 8" xfId="22949"/>
    <cellStyle name="Comma 2 4 2 2 3 3" xfId="18320"/>
    <cellStyle name="Comma 2 4 2 2 3 3 2" xfId="20735"/>
    <cellStyle name="Comma 2 4 2 2 3 3 2 2" xfId="25535"/>
    <cellStyle name="Comma 2 4 2 2 3 3 3" xfId="23147"/>
    <cellStyle name="Comma 2 4 2 2 3 4" xfId="18716"/>
    <cellStyle name="Comma 2 4 2 2 3 4 2" xfId="21130"/>
    <cellStyle name="Comma 2 4 2 2 3 4 2 2" xfId="25931"/>
    <cellStyle name="Comma 2 4 2 2 3 4 3" xfId="23543"/>
    <cellStyle name="Comma 2 4 2 2 3 5" xfId="19112"/>
    <cellStyle name="Comma 2 4 2 2 3 5 2" xfId="21526"/>
    <cellStyle name="Comma 2 4 2 2 3 5 2 2" xfId="26327"/>
    <cellStyle name="Comma 2 4 2 2 3 5 3" xfId="23939"/>
    <cellStyle name="Comma 2 4 2 2 3 6" xfId="19508"/>
    <cellStyle name="Comma 2 4 2 2 3 6 2" xfId="21922"/>
    <cellStyle name="Comma 2 4 2 2 3 6 2 2" xfId="26723"/>
    <cellStyle name="Comma 2 4 2 2 3 6 3" xfId="24335"/>
    <cellStyle name="Comma 2 4 2 2 3 7" xfId="19904"/>
    <cellStyle name="Comma 2 4 2 2 3 7 2" xfId="22318"/>
    <cellStyle name="Comma 2 4 2 2 3 7 2 2" xfId="27119"/>
    <cellStyle name="Comma 2 4 2 2 3 7 3" xfId="24731"/>
    <cellStyle name="Comma 2 4 2 2 3 8" xfId="20339"/>
    <cellStyle name="Comma 2 4 2 2 3 8 2" xfId="25139"/>
    <cellStyle name="Comma 2 4 2 2 3 9" xfId="22751"/>
    <cellStyle name="Comma 2 4 2 2 4" xfId="11987"/>
    <cellStyle name="Comma 2 4 2 2 4 2" xfId="18386"/>
    <cellStyle name="Comma 2 4 2 2 4 2 2" xfId="20801"/>
    <cellStyle name="Comma 2 4 2 2 4 2 2 2" xfId="25601"/>
    <cellStyle name="Comma 2 4 2 2 4 2 3" xfId="23213"/>
    <cellStyle name="Comma 2 4 2 2 4 3" xfId="18782"/>
    <cellStyle name="Comma 2 4 2 2 4 3 2" xfId="21196"/>
    <cellStyle name="Comma 2 4 2 2 4 3 2 2" xfId="25997"/>
    <cellStyle name="Comma 2 4 2 2 4 3 3" xfId="23609"/>
    <cellStyle name="Comma 2 4 2 2 4 4" xfId="19178"/>
    <cellStyle name="Comma 2 4 2 2 4 4 2" xfId="21592"/>
    <cellStyle name="Comma 2 4 2 2 4 4 2 2" xfId="26393"/>
    <cellStyle name="Comma 2 4 2 2 4 4 3" xfId="24005"/>
    <cellStyle name="Comma 2 4 2 2 4 5" xfId="19574"/>
    <cellStyle name="Comma 2 4 2 2 4 5 2" xfId="21988"/>
    <cellStyle name="Comma 2 4 2 2 4 5 2 2" xfId="26789"/>
    <cellStyle name="Comma 2 4 2 2 4 5 3" xfId="24401"/>
    <cellStyle name="Comma 2 4 2 2 4 6" xfId="19970"/>
    <cellStyle name="Comma 2 4 2 2 4 6 2" xfId="22384"/>
    <cellStyle name="Comma 2 4 2 2 4 6 2 2" xfId="27185"/>
    <cellStyle name="Comma 2 4 2 2 4 6 3" xfId="24797"/>
    <cellStyle name="Comma 2 4 2 2 4 7" xfId="20405"/>
    <cellStyle name="Comma 2 4 2 2 4 7 2" xfId="25205"/>
    <cellStyle name="Comma 2 4 2 2 4 8" xfId="22817"/>
    <cellStyle name="Comma 2 4 2 2 5" xfId="18188"/>
    <cellStyle name="Comma 2 4 2 2 5 2" xfId="20603"/>
    <cellStyle name="Comma 2 4 2 2 5 2 2" xfId="25403"/>
    <cellStyle name="Comma 2 4 2 2 5 3" xfId="23015"/>
    <cellStyle name="Comma 2 4 2 2 6" xfId="18584"/>
    <cellStyle name="Comma 2 4 2 2 6 2" xfId="20998"/>
    <cellStyle name="Comma 2 4 2 2 6 2 2" xfId="25799"/>
    <cellStyle name="Comma 2 4 2 2 6 3" xfId="23411"/>
    <cellStyle name="Comma 2 4 2 2 7" xfId="18980"/>
    <cellStyle name="Comma 2 4 2 2 7 2" xfId="21394"/>
    <cellStyle name="Comma 2 4 2 2 7 2 2" xfId="26195"/>
    <cellStyle name="Comma 2 4 2 2 7 3" xfId="23807"/>
    <cellStyle name="Comma 2 4 2 2 8" xfId="19376"/>
    <cellStyle name="Comma 2 4 2 2 8 2" xfId="21790"/>
    <cellStyle name="Comma 2 4 2 2 8 2 2" xfId="26591"/>
    <cellStyle name="Comma 2 4 2 2 8 3" xfId="24203"/>
    <cellStyle name="Comma 2 4 2 2 9" xfId="19772"/>
    <cellStyle name="Comma 2 4 2 2 9 2" xfId="22186"/>
    <cellStyle name="Comma 2 4 2 2 9 2 2" xfId="26987"/>
    <cellStyle name="Comma 2 4 2 2 9 3" xfId="24599"/>
    <cellStyle name="Comma 2 4 2 3" xfId="4452"/>
    <cellStyle name="Comma 2 4 2 3 10" xfId="20229"/>
    <cellStyle name="Comma 2 4 2 3 10 2" xfId="25029"/>
    <cellStyle name="Comma 2 4 2 3 11" xfId="22641"/>
    <cellStyle name="Comma 2 4 2 3 2" xfId="8933"/>
    <cellStyle name="Comma 2 4 2 3 2 2" xfId="17963"/>
    <cellStyle name="Comma 2 4 2 3 2 2 2" xfId="18474"/>
    <cellStyle name="Comma 2 4 2 3 2 2 2 2" xfId="20889"/>
    <cellStyle name="Comma 2 4 2 3 2 2 2 2 2" xfId="25689"/>
    <cellStyle name="Comma 2 4 2 3 2 2 2 3" xfId="23301"/>
    <cellStyle name="Comma 2 4 2 3 2 2 3" xfId="18870"/>
    <cellStyle name="Comma 2 4 2 3 2 2 3 2" xfId="21284"/>
    <cellStyle name="Comma 2 4 2 3 2 2 3 2 2" xfId="26085"/>
    <cellStyle name="Comma 2 4 2 3 2 2 3 3" xfId="23697"/>
    <cellStyle name="Comma 2 4 2 3 2 2 4" xfId="19266"/>
    <cellStyle name="Comma 2 4 2 3 2 2 4 2" xfId="21680"/>
    <cellStyle name="Comma 2 4 2 3 2 2 4 2 2" xfId="26481"/>
    <cellStyle name="Comma 2 4 2 3 2 2 4 3" xfId="24093"/>
    <cellStyle name="Comma 2 4 2 3 2 2 5" xfId="19662"/>
    <cellStyle name="Comma 2 4 2 3 2 2 5 2" xfId="22076"/>
    <cellStyle name="Comma 2 4 2 3 2 2 5 2 2" xfId="26877"/>
    <cellStyle name="Comma 2 4 2 3 2 2 5 3" xfId="24489"/>
    <cellStyle name="Comma 2 4 2 3 2 2 6" xfId="20058"/>
    <cellStyle name="Comma 2 4 2 3 2 2 6 2" xfId="22472"/>
    <cellStyle name="Comma 2 4 2 3 2 2 6 2 2" xfId="27273"/>
    <cellStyle name="Comma 2 4 2 3 2 2 6 3" xfId="24885"/>
    <cellStyle name="Comma 2 4 2 3 2 2 7" xfId="20493"/>
    <cellStyle name="Comma 2 4 2 3 2 2 7 2" xfId="25293"/>
    <cellStyle name="Comma 2 4 2 3 2 2 8" xfId="22905"/>
    <cellStyle name="Comma 2 4 2 3 2 3" xfId="18276"/>
    <cellStyle name="Comma 2 4 2 3 2 3 2" xfId="20691"/>
    <cellStyle name="Comma 2 4 2 3 2 3 2 2" xfId="25491"/>
    <cellStyle name="Comma 2 4 2 3 2 3 3" xfId="23103"/>
    <cellStyle name="Comma 2 4 2 3 2 4" xfId="18672"/>
    <cellStyle name="Comma 2 4 2 3 2 4 2" xfId="21086"/>
    <cellStyle name="Comma 2 4 2 3 2 4 2 2" xfId="25887"/>
    <cellStyle name="Comma 2 4 2 3 2 4 3" xfId="23499"/>
    <cellStyle name="Comma 2 4 2 3 2 5" xfId="19068"/>
    <cellStyle name="Comma 2 4 2 3 2 5 2" xfId="21482"/>
    <cellStyle name="Comma 2 4 2 3 2 5 2 2" xfId="26283"/>
    <cellStyle name="Comma 2 4 2 3 2 5 3" xfId="23895"/>
    <cellStyle name="Comma 2 4 2 3 2 6" xfId="19464"/>
    <cellStyle name="Comma 2 4 2 3 2 6 2" xfId="21878"/>
    <cellStyle name="Comma 2 4 2 3 2 6 2 2" xfId="26679"/>
    <cellStyle name="Comma 2 4 2 3 2 6 3" xfId="24291"/>
    <cellStyle name="Comma 2 4 2 3 2 7" xfId="19860"/>
    <cellStyle name="Comma 2 4 2 3 2 7 2" xfId="22274"/>
    <cellStyle name="Comma 2 4 2 3 2 7 2 2" xfId="27075"/>
    <cellStyle name="Comma 2 4 2 3 2 7 3" xfId="24687"/>
    <cellStyle name="Comma 2 4 2 3 2 8" xfId="20295"/>
    <cellStyle name="Comma 2 4 2 3 2 8 2" xfId="25095"/>
    <cellStyle name="Comma 2 4 2 3 2 9" xfId="22707"/>
    <cellStyle name="Comma 2 4 2 3 3" xfId="9114"/>
    <cellStyle name="Comma 2 4 2 3 3 2" xfId="18144"/>
    <cellStyle name="Comma 2 4 2 3 3 2 2" xfId="18540"/>
    <cellStyle name="Comma 2 4 2 3 3 2 2 2" xfId="20954"/>
    <cellStyle name="Comma 2 4 2 3 3 2 2 2 2" xfId="25755"/>
    <cellStyle name="Comma 2 4 2 3 3 2 2 3" xfId="23367"/>
    <cellStyle name="Comma 2 4 2 3 3 2 3" xfId="18936"/>
    <cellStyle name="Comma 2 4 2 3 3 2 3 2" xfId="21350"/>
    <cellStyle name="Comma 2 4 2 3 3 2 3 2 2" xfId="26151"/>
    <cellStyle name="Comma 2 4 2 3 3 2 3 3" xfId="23763"/>
    <cellStyle name="Comma 2 4 2 3 3 2 4" xfId="19332"/>
    <cellStyle name="Comma 2 4 2 3 3 2 4 2" xfId="21746"/>
    <cellStyle name="Comma 2 4 2 3 3 2 4 2 2" xfId="26547"/>
    <cellStyle name="Comma 2 4 2 3 3 2 4 3" xfId="24159"/>
    <cellStyle name="Comma 2 4 2 3 3 2 5" xfId="19728"/>
    <cellStyle name="Comma 2 4 2 3 3 2 5 2" xfId="22142"/>
    <cellStyle name="Comma 2 4 2 3 3 2 5 2 2" xfId="26943"/>
    <cellStyle name="Comma 2 4 2 3 3 2 5 3" xfId="24555"/>
    <cellStyle name="Comma 2 4 2 3 3 2 6" xfId="20124"/>
    <cellStyle name="Comma 2 4 2 3 3 2 6 2" xfId="22538"/>
    <cellStyle name="Comma 2 4 2 3 3 2 6 2 2" xfId="27339"/>
    <cellStyle name="Comma 2 4 2 3 3 2 6 3" xfId="24951"/>
    <cellStyle name="Comma 2 4 2 3 3 2 7" xfId="20559"/>
    <cellStyle name="Comma 2 4 2 3 3 2 7 2" xfId="25359"/>
    <cellStyle name="Comma 2 4 2 3 3 2 8" xfId="22971"/>
    <cellStyle name="Comma 2 4 2 3 3 3" xfId="18342"/>
    <cellStyle name="Comma 2 4 2 3 3 3 2" xfId="20757"/>
    <cellStyle name="Comma 2 4 2 3 3 3 2 2" xfId="25557"/>
    <cellStyle name="Comma 2 4 2 3 3 3 3" xfId="23169"/>
    <cellStyle name="Comma 2 4 2 3 3 4" xfId="18738"/>
    <cellStyle name="Comma 2 4 2 3 3 4 2" xfId="21152"/>
    <cellStyle name="Comma 2 4 2 3 3 4 2 2" xfId="25953"/>
    <cellStyle name="Comma 2 4 2 3 3 4 3" xfId="23565"/>
    <cellStyle name="Comma 2 4 2 3 3 5" xfId="19134"/>
    <cellStyle name="Comma 2 4 2 3 3 5 2" xfId="21548"/>
    <cellStyle name="Comma 2 4 2 3 3 5 2 2" xfId="26349"/>
    <cellStyle name="Comma 2 4 2 3 3 5 3" xfId="23961"/>
    <cellStyle name="Comma 2 4 2 3 3 6" xfId="19530"/>
    <cellStyle name="Comma 2 4 2 3 3 6 2" xfId="21944"/>
    <cellStyle name="Comma 2 4 2 3 3 6 2 2" xfId="26745"/>
    <cellStyle name="Comma 2 4 2 3 3 6 3" xfId="24357"/>
    <cellStyle name="Comma 2 4 2 3 3 7" xfId="19926"/>
    <cellStyle name="Comma 2 4 2 3 3 7 2" xfId="22340"/>
    <cellStyle name="Comma 2 4 2 3 3 7 2 2" xfId="27141"/>
    <cellStyle name="Comma 2 4 2 3 3 7 3" xfId="24753"/>
    <cellStyle name="Comma 2 4 2 3 3 8" xfId="20361"/>
    <cellStyle name="Comma 2 4 2 3 3 8 2" xfId="25161"/>
    <cellStyle name="Comma 2 4 2 3 3 9" xfId="22773"/>
    <cellStyle name="Comma 2 4 2 3 4" xfId="13481"/>
    <cellStyle name="Comma 2 4 2 3 4 2" xfId="18408"/>
    <cellStyle name="Comma 2 4 2 3 4 2 2" xfId="20823"/>
    <cellStyle name="Comma 2 4 2 3 4 2 2 2" xfId="25623"/>
    <cellStyle name="Comma 2 4 2 3 4 2 3" xfId="23235"/>
    <cellStyle name="Comma 2 4 2 3 4 3" xfId="18804"/>
    <cellStyle name="Comma 2 4 2 3 4 3 2" xfId="21218"/>
    <cellStyle name="Comma 2 4 2 3 4 3 2 2" xfId="26019"/>
    <cellStyle name="Comma 2 4 2 3 4 3 3" xfId="23631"/>
    <cellStyle name="Comma 2 4 2 3 4 4" xfId="19200"/>
    <cellStyle name="Comma 2 4 2 3 4 4 2" xfId="21614"/>
    <cellStyle name="Comma 2 4 2 3 4 4 2 2" xfId="26415"/>
    <cellStyle name="Comma 2 4 2 3 4 4 3" xfId="24027"/>
    <cellStyle name="Comma 2 4 2 3 4 5" xfId="19596"/>
    <cellStyle name="Comma 2 4 2 3 4 5 2" xfId="22010"/>
    <cellStyle name="Comma 2 4 2 3 4 5 2 2" xfId="26811"/>
    <cellStyle name="Comma 2 4 2 3 4 5 3" xfId="24423"/>
    <cellStyle name="Comma 2 4 2 3 4 6" xfId="19992"/>
    <cellStyle name="Comma 2 4 2 3 4 6 2" xfId="22406"/>
    <cellStyle name="Comma 2 4 2 3 4 6 2 2" xfId="27207"/>
    <cellStyle name="Comma 2 4 2 3 4 6 3" xfId="24819"/>
    <cellStyle name="Comma 2 4 2 3 4 7" xfId="20427"/>
    <cellStyle name="Comma 2 4 2 3 4 7 2" xfId="25227"/>
    <cellStyle name="Comma 2 4 2 3 4 8" xfId="22839"/>
    <cellStyle name="Comma 2 4 2 3 5" xfId="18210"/>
    <cellStyle name="Comma 2 4 2 3 5 2" xfId="20625"/>
    <cellStyle name="Comma 2 4 2 3 5 2 2" xfId="25425"/>
    <cellStyle name="Comma 2 4 2 3 5 3" xfId="23037"/>
    <cellStyle name="Comma 2 4 2 3 6" xfId="18606"/>
    <cellStyle name="Comma 2 4 2 3 6 2" xfId="21020"/>
    <cellStyle name="Comma 2 4 2 3 6 2 2" xfId="25821"/>
    <cellStyle name="Comma 2 4 2 3 6 3" xfId="23433"/>
    <cellStyle name="Comma 2 4 2 3 7" xfId="19002"/>
    <cellStyle name="Comma 2 4 2 3 7 2" xfId="21416"/>
    <cellStyle name="Comma 2 4 2 3 7 2 2" xfId="26217"/>
    <cellStyle name="Comma 2 4 2 3 7 3" xfId="23829"/>
    <cellStyle name="Comma 2 4 2 3 8" xfId="19398"/>
    <cellStyle name="Comma 2 4 2 3 8 2" xfId="21812"/>
    <cellStyle name="Comma 2 4 2 3 8 2 2" xfId="26613"/>
    <cellStyle name="Comma 2 4 2 3 8 3" xfId="24225"/>
    <cellStyle name="Comma 2 4 2 3 9" xfId="19794"/>
    <cellStyle name="Comma 2 4 2 3 9 2" xfId="22208"/>
    <cellStyle name="Comma 2 4 2 3 9 2 2" xfId="27009"/>
    <cellStyle name="Comma 2 4 2 3 9 3" xfId="24621"/>
    <cellStyle name="Comma 2 4 2 4" xfId="5945"/>
    <cellStyle name="Comma 2 4 2 4 2" xfId="14975"/>
    <cellStyle name="Comma 2 4 2 4 2 2" xfId="18430"/>
    <cellStyle name="Comma 2 4 2 4 2 2 2" xfId="20845"/>
    <cellStyle name="Comma 2 4 2 4 2 2 2 2" xfId="25645"/>
    <cellStyle name="Comma 2 4 2 4 2 2 3" xfId="23257"/>
    <cellStyle name="Comma 2 4 2 4 2 3" xfId="18826"/>
    <cellStyle name="Comma 2 4 2 4 2 3 2" xfId="21240"/>
    <cellStyle name="Comma 2 4 2 4 2 3 2 2" xfId="26041"/>
    <cellStyle name="Comma 2 4 2 4 2 3 3" xfId="23653"/>
    <cellStyle name="Comma 2 4 2 4 2 4" xfId="19222"/>
    <cellStyle name="Comma 2 4 2 4 2 4 2" xfId="21636"/>
    <cellStyle name="Comma 2 4 2 4 2 4 2 2" xfId="26437"/>
    <cellStyle name="Comma 2 4 2 4 2 4 3" xfId="24049"/>
    <cellStyle name="Comma 2 4 2 4 2 5" xfId="19618"/>
    <cellStyle name="Comma 2 4 2 4 2 5 2" xfId="22032"/>
    <cellStyle name="Comma 2 4 2 4 2 5 2 2" xfId="26833"/>
    <cellStyle name="Comma 2 4 2 4 2 5 3" xfId="24445"/>
    <cellStyle name="Comma 2 4 2 4 2 6" xfId="20014"/>
    <cellStyle name="Comma 2 4 2 4 2 6 2" xfId="22428"/>
    <cellStyle name="Comma 2 4 2 4 2 6 2 2" xfId="27229"/>
    <cellStyle name="Comma 2 4 2 4 2 6 3" xfId="24841"/>
    <cellStyle name="Comma 2 4 2 4 2 7" xfId="20449"/>
    <cellStyle name="Comma 2 4 2 4 2 7 2" xfId="25249"/>
    <cellStyle name="Comma 2 4 2 4 2 8" xfId="22861"/>
    <cellStyle name="Comma 2 4 2 4 3" xfId="18232"/>
    <cellStyle name="Comma 2 4 2 4 3 2" xfId="20647"/>
    <cellStyle name="Comma 2 4 2 4 3 2 2" xfId="25447"/>
    <cellStyle name="Comma 2 4 2 4 3 3" xfId="23059"/>
    <cellStyle name="Comma 2 4 2 4 4" xfId="18628"/>
    <cellStyle name="Comma 2 4 2 4 4 2" xfId="21042"/>
    <cellStyle name="Comma 2 4 2 4 4 2 2" xfId="25843"/>
    <cellStyle name="Comma 2 4 2 4 4 3" xfId="23455"/>
    <cellStyle name="Comma 2 4 2 4 5" xfId="19024"/>
    <cellStyle name="Comma 2 4 2 4 5 2" xfId="21438"/>
    <cellStyle name="Comma 2 4 2 4 5 2 2" xfId="26239"/>
    <cellStyle name="Comma 2 4 2 4 5 3" xfId="23851"/>
    <cellStyle name="Comma 2 4 2 4 6" xfId="19420"/>
    <cellStyle name="Comma 2 4 2 4 6 2" xfId="21834"/>
    <cellStyle name="Comma 2 4 2 4 6 2 2" xfId="26635"/>
    <cellStyle name="Comma 2 4 2 4 6 3" xfId="24247"/>
    <cellStyle name="Comma 2 4 2 4 7" xfId="19816"/>
    <cellStyle name="Comma 2 4 2 4 7 2" xfId="22230"/>
    <cellStyle name="Comma 2 4 2 4 7 2 2" xfId="27031"/>
    <cellStyle name="Comma 2 4 2 4 7 3" xfId="24643"/>
    <cellStyle name="Comma 2 4 2 4 8" xfId="20251"/>
    <cellStyle name="Comma 2 4 2 4 8 2" xfId="25051"/>
    <cellStyle name="Comma 2 4 2 4 9" xfId="22663"/>
    <cellStyle name="Comma 2 4 2 5" xfId="9070"/>
    <cellStyle name="Comma 2 4 2 5 2" xfId="18100"/>
    <cellStyle name="Comma 2 4 2 5 2 2" xfId="18496"/>
    <cellStyle name="Comma 2 4 2 5 2 2 2" xfId="20910"/>
    <cellStyle name="Comma 2 4 2 5 2 2 2 2" xfId="25711"/>
    <cellStyle name="Comma 2 4 2 5 2 2 3" xfId="23323"/>
    <cellStyle name="Comma 2 4 2 5 2 3" xfId="18892"/>
    <cellStyle name="Comma 2 4 2 5 2 3 2" xfId="21306"/>
    <cellStyle name="Comma 2 4 2 5 2 3 2 2" xfId="26107"/>
    <cellStyle name="Comma 2 4 2 5 2 3 3" xfId="23719"/>
    <cellStyle name="Comma 2 4 2 5 2 4" xfId="19288"/>
    <cellStyle name="Comma 2 4 2 5 2 4 2" xfId="21702"/>
    <cellStyle name="Comma 2 4 2 5 2 4 2 2" xfId="26503"/>
    <cellStyle name="Comma 2 4 2 5 2 4 3" xfId="24115"/>
    <cellStyle name="Comma 2 4 2 5 2 5" xfId="19684"/>
    <cellStyle name="Comma 2 4 2 5 2 5 2" xfId="22098"/>
    <cellStyle name="Comma 2 4 2 5 2 5 2 2" xfId="26899"/>
    <cellStyle name="Comma 2 4 2 5 2 5 3" xfId="24511"/>
    <cellStyle name="Comma 2 4 2 5 2 6" xfId="20080"/>
    <cellStyle name="Comma 2 4 2 5 2 6 2" xfId="22494"/>
    <cellStyle name="Comma 2 4 2 5 2 6 2 2" xfId="27295"/>
    <cellStyle name="Comma 2 4 2 5 2 6 3" xfId="24907"/>
    <cellStyle name="Comma 2 4 2 5 2 7" xfId="20515"/>
    <cellStyle name="Comma 2 4 2 5 2 7 2" xfId="25315"/>
    <cellStyle name="Comma 2 4 2 5 2 8" xfId="22927"/>
    <cellStyle name="Comma 2 4 2 5 3" xfId="18298"/>
    <cellStyle name="Comma 2 4 2 5 3 2" xfId="20713"/>
    <cellStyle name="Comma 2 4 2 5 3 2 2" xfId="25513"/>
    <cellStyle name="Comma 2 4 2 5 3 3" xfId="23125"/>
    <cellStyle name="Comma 2 4 2 5 4" xfId="18694"/>
    <cellStyle name="Comma 2 4 2 5 4 2" xfId="21108"/>
    <cellStyle name="Comma 2 4 2 5 4 2 2" xfId="25909"/>
    <cellStyle name="Comma 2 4 2 5 4 3" xfId="23521"/>
    <cellStyle name="Comma 2 4 2 5 5" xfId="19090"/>
    <cellStyle name="Comma 2 4 2 5 5 2" xfId="21504"/>
    <cellStyle name="Comma 2 4 2 5 5 2 2" xfId="26305"/>
    <cellStyle name="Comma 2 4 2 5 5 3" xfId="23917"/>
    <cellStyle name="Comma 2 4 2 5 6" xfId="19486"/>
    <cellStyle name="Comma 2 4 2 5 6 2" xfId="21900"/>
    <cellStyle name="Comma 2 4 2 5 6 2 2" xfId="26701"/>
    <cellStyle name="Comma 2 4 2 5 6 3" xfId="24313"/>
    <cellStyle name="Comma 2 4 2 5 7" xfId="19882"/>
    <cellStyle name="Comma 2 4 2 5 7 2" xfId="22296"/>
    <cellStyle name="Comma 2 4 2 5 7 2 2" xfId="27097"/>
    <cellStyle name="Comma 2 4 2 5 7 3" xfId="24709"/>
    <cellStyle name="Comma 2 4 2 5 8" xfId="20317"/>
    <cellStyle name="Comma 2 4 2 5 8 2" xfId="25117"/>
    <cellStyle name="Comma 2 4 2 5 9" xfId="22729"/>
    <cellStyle name="Comma 2 4 2 6" xfId="10493"/>
    <cellStyle name="Comma 2 4 2 6 2" xfId="18364"/>
    <cellStyle name="Comma 2 4 2 6 2 2" xfId="20779"/>
    <cellStyle name="Comma 2 4 2 6 2 2 2" xfId="25579"/>
    <cellStyle name="Comma 2 4 2 6 2 3" xfId="23191"/>
    <cellStyle name="Comma 2 4 2 6 3" xfId="18760"/>
    <cellStyle name="Comma 2 4 2 6 3 2" xfId="21174"/>
    <cellStyle name="Comma 2 4 2 6 3 2 2" xfId="25975"/>
    <cellStyle name="Comma 2 4 2 6 3 3" xfId="23587"/>
    <cellStyle name="Comma 2 4 2 6 4" xfId="19156"/>
    <cellStyle name="Comma 2 4 2 6 4 2" xfId="21570"/>
    <cellStyle name="Comma 2 4 2 6 4 2 2" xfId="26371"/>
    <cellStyle name="Comma 2 4 2 6 4 3" xfId="23983"/>
    <cellStyle name="Comma 2 4 2 6 5" xfId="19552"/>
    <cellStyle name="Comma 2 4 2 6 5 2" xfId="21966"/>
    <cellStyle name="Comma 2 4 2 6 5 2 2" xfId="26767"/>
    <cellStyle name="Comma 2 4 2 6 5 3" xfId="24379"/>
    <cellStyle name="Comma 2 4 2 6 6" xfId="19948"/>
    <cellStyle name="Comma 2 4 2 6 6 2" xfId="22362"/>
    <cellStyle name="Comma 2 4 2 6 6 2 2" xfId="27163"/>
    <cellStyle name="Comma 2 4 2 6 6 3" xfId="24775"/>
    <cellStyle name="Comma 2 4 2 6 7" xfId="20383"/>
    <cellStyle name="Comma 2 4 2 6 7 2" xfId="25183"/>
    <cellStyle name="Comma 2 4 2 6 8" xfId="22795"/>
    <cellStyle name="Comma 2 4 2 7" xfId="18166"/>
    <cellStyle name="Comma 2 4 2 7 2" xfId="20581"/>
    <cellStyle name="Comma 2 4 2 7 2 2" xfId="25381"/>
    <cellStyle name="Comma 2 4 2 7 3" xfId="22993"/>
    <cellStyle name="Comma 2 4 2 8" xfId="18562"/>
    <cellStyle name="Comma 2 4 2 8 2" xfId="20976"/>
    <cellStyle name="Comma 2 4 2 8 2 2" xfId="25777"/>
    <cellStyle name="Comma 2 4 2 8 3" xfId="23389"/>
    <cellStyle name="Comma 2 4 2 9" xfId="18958"/>
    <cellStyle name="Comma 2 4 2 9 2" xfId="21372"/>
    <cellStyle name="Comma 2 4 2 9 2 2" xfId="26173"/>
    <cellStyle name="Comma 2 4 2 9 3" xfId="23785"/>
    <cellStyle name="Comma 2 4 3" xfId="2211"/>
    <cellStyle name="Comma 2 4 3 10" xfId="20196"/>
    <cellStyle name="Comma 2 4 3 10 2" xfId="24996"/>
    <cellStyle name="Comma 2 4 3 11" xfId="22608"/>
    <cellStyle name="Comma 2 4 3 2" xfId="6692"/>
    <cellStyle name="Comma 2 4 3 2 2" xfId="15722"/>
    <cellStyle name="Comma 2 4 3 2 2 2" xfId="18441"/>
    <cellStyle name="Comma 2 4 3 2 2 2 2" xfId="20856"/>
    <cellStyle name="Comma 2 4 3 2 2 2 2 2" xfId="25656"/>
    <cellStyle name="Comma 2 4 3 2 2 2 3" xfId="23268"/>
    <cellStyle name="Comma 2 4 3 2 2 3" xfId="18837"/>
    <cellStyle name="Comma 2 4 3 2 2 3 2" xfId="21251"/>
    <cellStyle name="Comma 2 4 3 2 2 3 2 2" xfId="26052"/>
    <cellStyle name="Comma 2 4 3 2 2 3 3" xfId="23664"/>
    <cellStyle name="Comma 2 4 3 2 2 4" xfId="19233"/>
    <cellStyle name="Comma 2 4 3 2 2 4 2" xfId="21647"/>
    <cellStyle name="Comma 2 4 3 2 2 4 2 2" xfId="26448"/>
    <cellStyle name="Comma 2 4 3 2 2 4 3" xfId="24060"/>
    <cellStyle name="Comma 2 4 3 2 2 5" xfId="19629"/>
    <cellStyle name="Comma 2 4 3 2 2 5 2" xfId="22043"/>
    <cellStyle name="Comma 2 4 3 2 2 5 2 2" xfId="26844"/>
    <cellStyle name="Comma 2 4 3 2 2 5 3" xfId="24456"/>
    <cellStyle name="Comma 2 4 3 2 2 6" xfId="20025"/>
    <cellStyle name="Comma 2 4 3 2 2 6 2" xfId="22439"/>
    <cellStyle name="Comma 2 4 3 2 2 6 2 2" xfId="27240"/>
    <cellStyle name="Comma 2 4 3 2 2 6 3" xfId="24852"/>
    <cellStyle name="Comma 2 4 3 2 2 7" xfId="20460"/>
    <cellStyle name="Comma 2 4 3 2 2 7 2" xfId="25260"/>
    <cellStyle name="Comma 2 4 3 2 2 8" xfId="22872"/>
    <cellStyle name="Comma 2 4 3 2 3" xfId="18243"/>
    <cellStyle name="Comma 2 4 3 2 3 2" xfId="20658"/>
    <cellStyle name="Comma 2 4 3 2 3 2 2" xfId="25458"/>
    <cellStyle name="Comma 2 4 3 2 3 3" xfId="23070"/>
    <cellStyle name="Comma 2 4 3 2 4" xfId="18639"/>
    <cellStyle name="Comma 2 4 3 2 4 2" xfId="21053"/>
    <cellStyle name="Comma 2 4 3 2 4 2 2" xfId="25854"/>
    <cellStyle name="Comma 2 4 3 2 4 3" xfId="23466"/>
    <cellStyle name="Comma 2 4 3 2 5" xfId="19035"/>
    <cellStyle name="Comma 2 4 3 2 5 2" xfId="21449"/>
    <cellStyle name="Comma 2 4 3 2 5 2 2" xfId="26250"/>
    <cellStyle name="Comma 2 4 3 2 5 3" xfId="23862"/>
    <cellStyle name="Comma 2 4 3 2 6" xfId="19431"/>
    <cellStyle name="Comma 2 4 3 2 6 2" xfId="21845"/>
    <cellStyle name="Comma 2 4 3 2 6 2 2" xfId="26646"/>
    <cellStyle name="Comma 2 4 3 2 6 3" xfId="24258"/>
    <cellStyle name="Comma 2 4 3 2 7" xfId="19827"/>
    <cellStyle name="Comma 2 4 3 2 7 2" xfId="22241"/>
    <cellStyle name="Comma 2 4 3 2 7 2 2" xfId="27042"/>
    <cellStyle name="Comma 2 4 3 2 7 3" xfId="24654"/>
    <cellStyle name="Comma 2 4 3 2 8" xfId="20262"/>
    <cellStyle name="Comma 2 4 3 2 8 2" xfId="25062"/>
    <cellStyle name="Comma 2 4 3 2 9" xfId="22674"/>
    <cellStyle name="Comma 2 4 3 3" xfId="9081"/>
    <cellStyle name="Comma 2 4 3 3 2" xfId="18111"/>
    <cellStyle name="Comma 2 4 3 3 2 2" xfId="18507"/>
    <cellStyle name="Comma 2 4 3 3 2 2 2" xfId="20921"/>
    <cellStyle name="Comma 2 4 3 3 2 2 2 2" xfId="25722"/>
    <cellStyle name="Comma 2 4 3 3 2 2 3" xfId="23334"/>
    <cellStyle name="Comma 2 4 3 3 2 3" xfId="18903"/>
    <cellStyle name="Comma 2 4 3 3 2 3 2" xfId="21317"/>
    <cellStyle name="Comma 2 4 3 3 2 3 2 2" xfId="26118"/>
    <cellStyle name="Comma 2 4 3 3 2 3 3" xfId="23730"/>
    <cellStyle name="Comma 2 4 3 3 2 4" xfId="19299"/>
    <cellStyle name="Comma 2 4 3 3 2 4 2" xfId="21713"/>
    <cellStyle name="Comma 2 4 3 3 2 4 2 2" xfId="26514"/>
    <cellStyle name="Comma 2 4 3 3 2 4 3" xfId="24126"/>
    <cellStyle name="Comma 2 4 3 3 2 5" xfId="19695"/>
    <cellStyle name="Comma 2 4 3 3 2 5 2" xfId="22109"/>
    <cellStyle name="Comma 2 4 3 3 2 5 2 2" xfId="26910"/>
    <cellStyle name="Comma 2 4 3 3 2 5 3" xfId="24522"/>
    <cellStyle name="Comma 2 4 3 3 2 6" xfId="20091"/>
    <cellStyle name="Comma 2 4 3 3 2 6 2" xfId="22505"/>
    <cellStyle name="Comma 2 4 3 3 2 6 2 2" xfId="27306"/>
    <cellStyle name="Comma 2 4 3 3 2 6 3" xfId="24918"/>
    <cellStyle name="Comma 2 4 3 3 2 7" xfId="20526"/>
    <cellStyle name="Comma 2 4 3 3 2 7 2" xfId="25326"/>
    <cellStyle name="Comma 2 4 3 3 2 8" xfId="22938"/>
    <cellStyle name="Comma 2 4 3 3 3" xfId="18309"/>
    <cellStyle name="Comma 2 4 3 3 3 2" xfId="20724"/>
    <cellStyle name="Comma 2 4 3 3 3 2 2" xfId="25524"/>
    <cellStyle name="Comma 2 4 3 3 3 3" xfId="23136"/>
    <cellStyle name="Comma 2 4 3 3 4" xfId="18705"/>
    <cellStyle name="Comma 2 4 3 3 4 2" xfId="21119"/>
    <cellStyle name="Comma 2 4 3 3 4 2 2" xfId="25920"/>
    <cellStyle name="Comma 2 4 3 3 4 3" xfId="23532"/>
    <cellStyle name="Comma 2 4 3 3 5" xfId="19101"/>
    <cellStyle name="Comma 2 4 3 3 5 2" xfId="21515"/>
    <cellStyle name="Comma 2 4 3 3 5 2 2" xfId="26316"/>
    <cellStyle name="Comma 2 4 3 3 5 3" xfId="23928"/>
    <cellStyle name="Comma 2 4 3 3 6" xfId="19497"/>
    <cellStyle name="Comma 2 4 3 3 6 2" xfId="21911"/>
    <cellStyle name="Comma 2 4 3 3 6 2 2" xfId="26712"/>
    <cellStyle name="Comma 2 4 3 3 6 3" xfId="24324"/>
    <cellStyle name="Comma 2 4 3 3 7" xfId="19893"/>
    <cellStyle name="Comma 2 4 3 3 7 2" xfId="22307"/>
    <cellStyle name="Comma 2 4 3 3 7 2 2" xfId="27108"/>
    <cellStyle name="Comma 2 4 3 3 7 3" xfId="24720"/>
    <cellStyle name="Comma 2 4 3 3 8" xfId="20328"/>
    <cellStyle name="Comma 2 4 3 3 8 2" xfId="25128"/>
    <cellStyle name="Comma 2 4 3 3 9" xfId="22740"/>
    <cellStyle name="Comma 2 4 3 4" xfId="11240"/>
    <cellStyle name="Comma 2 4 3 4 2" xfId="18375"/>
    <cellStyle name="Comma 2 4 3 4 2 2" xfId="20790"/>
    <cellStyle name="Comma 2 4 3 4 2 2 2" xfId="25590"/>
    <cellStyle name="Comma 2 4 3 4 2 3" xfId="23202"/>
    <cellStyle name="Comma 2 4 3 4 3" xfId="18771"/>
    <cellStyle name="Comma 2 4 3 4 3 2" xfId="21185"/>
    <cellStyle name="Comma 2 4 3 4 3 2 2" xfId="25986"/>
    <cellStyle name="Comma 2 4 3 4 3 3" xfId="23598"/>
    <cellStyle name="Comma 2 4 3 4 4" xfId="19167"/>
    <cellStyle name="Comma 2 4 3 4 4 2" xfId="21581"/>
    <cellStyle name="Comma 2 4 3 4 4 2 2" xfId="26382"/>
    <cellStyle name="Comma 2 4 3 4 4 3" xfId="23994"/>
    <cellStyle name="Comma 2 4 3 4 5" xfId="19563"/>
    <cellStyle name="Comma 2 4 3 4 5 2" xfId="21977"/>
    <cellStyle name="Comma 2 4 3 4 5 2 2" xfId="26778"/>
    <cellStyle name="Comma 2 4 3 4 5 3" xfId="24390"/>
    <cellStyle name="Comma 2 4 3 4 6" xfId="19959"/>
    <cellStyle name="Comma 2 4 3 4 6 2" xfId="22373"/>
    <cellStyle name="Comma 2 4 3 4 6 2 2" xfId="27174"/>
    <cellStyle name="Comma 2 4 3 4 6 3" xfId="24786"/>
    <cellStyle name="Comma 2 4 3 4 7" xfId="20394"/>
    <cellStyle name="Comma 2 4 3 4 7 2" xfId="25194"/>
    <cellStyle name="Comma 2 4 3 4 8" xfId="22806"/>
    <cellStyle name="Comma 2 4 3 5" xfId="18177"/>
    <cellStyle name="Comma 2 4 3 5 2" xfId="20592"/>
    <cellStyle name="Comma 2 4 3 5 2 2" xfId="25392"/>
    <cellStyle name="Comma 2 4 3 5 3" xfId="23004"/>
    <cellStyle name="Comma 2 4 3 6" xfId="18573"/>
    <cellStyle name="Comma 2 4 3 6 2" xfId="20987"/>
    <cellStyle name="Comma 2 4 3 6 2 2" xfId="25788"/>
    <cellStyle name="Comma 2 4 3 6 3" xfId="23400"/>
    <cellStyle name="Comma 2 4 3 7" xfId="18969"/>
    <cellStyle name="Comma 2 4 3 7 2" xfId="21383"/>
    <cellStyle name="Comma 2 4 3 7 2 2" xfId="26184"/>
    <cellStyle name="Comma 2 4 3 7 3" xfId="23796"/>
    <cellStyle name="Comma 2 4 3 8" xfId="19365"/>
    <cellStyle name="Comma 2 4 3 8 2" xfId="21779"/>
    <cellStyle name="Comma 2 4 3 8 2 2" xfId="26580"/>
    <cellStyle name="Comma 2 4 3 8 3" xfId="24192"/>
    <cellStyle name="Comma 2 4 3 9" xfId="19761"/>
    <cellStyle name="Comma 2 4 3 9 2" xfId="22175"/>
    <cellStyle name="Comma 2 4 3 9 2 2" xfId="26976"/>
    <cellStyle name="Comma 2 4 3 9 3" xfId="24588"/>
    <cellStyle name="Comma 2 4 4" xfId="3705"/>
    <cellStyle name="Comma 2 4 4 10" xfId="20218"/>
    <cellStyle name="Comma 2 4 4 10 2" xfId="25018"/>
    <cellStyle name="Comma 2 4 4 11" xfId="22630"/>
    <cellStyle name="Comma 2 4 4 2" xfId="8186"/>
    <cellStyle name="Comma 2 4 4 2 2" xfId="17216"/>
    <cellStyle name="Comma 2 4 4 2 2 2" xfId="18463"/>
    <cellStyle name="Comma 2 4 4 2 2 2 2" xfId="20878"/>
    <cellStyle name="Comma 2 4 4 2 2 2 2 2" xfId="25678"/>
    <cellStyle name="Comma 2 4 4 2 2 2 3" xfId="23290"/>
    <cellStyle name="Comma 2 4 4 2 2 3" xfId="18859"/>
    <cellStyle name="Comma 2 4 4 2 2 3 2" xfId="21273"/>
    <cellStyle name="Comma 2 4 4 2 2 3 2 2" xfId="26074"/>
    <cellStyle name="Comma 2 4 4 2 2 3 3" xfId="23686"/>
    <cellStyle name="Comma 2 4 4 2 2 4" xfId="19255"/>
    <cellStyle name="Comma 2 4 4 2 2 4 2" xfId="21669"/>
    <cellStyle name="Comma 2 4 4 2 2 4 2 2" xfId="26470"/>
    <cellStyle name="Comma 2 4 4 2 2 4 3" xfId="24082"/>
    <cellStyle name="Comma 2 4 4 2 2 5" xfId="19651"/>
    <cellStyle name="Comma 2 4 4 2 2 5 2" xfId="22065"/>
    <cellStyle name="Comma 2 4 4 2 2 5 2 2" xfId="26866"/>
    <cellStyle name="Comma 2 4 4 2 2 5 3" xfId="24478"/>
    <cellStyle name="Comma 2 4 4 2 2 6" xfId="20047"/>
    <cellStyle name="Comma 2 4 4 2 2 6 2" xfId="22461"/>
    <cellStyle name="Comma 2 4 4 2 2 6 2 2" xfId="27262"/>
    <cellStyle name="Comma 2 4 4 2 2 6 3" xfId="24874"/>
    <cellStyle name="Comma 2 4 4 2 2 7" xfId="20482"/>
    <cellStyle name="Comma 2 4 4 2 2 7 2" xfId="25282"/>
    <cellStyle name="Comma 2 4 4 2 2 8" xfId="22894"/>
    <cellStyle name="Comma 2 4 4 2 3" xfId="18265"/>
    <cellStyle name="Comma 2 4 4 2 3 2" xfId="20680"/>
    <cellStyle name="Comma 2 4 4 2 3 2 2" xfId="25480"/>
    <cellStyle name="Comma 2 4 4 2 3 3" xfId="23092"/>
    <cellStyle name="Comma 2 4 4 2 4" xfId="18661"/>
    <cellStyle name="Comma 2 4 4 2 4 2" xfId="21075"/>
    <cellStyle name="Comma 2 4 4 2 4 2 2" xfId="25876"/>
    <cellStyle name="Comma 2 4 4 2 4 3" xfId="23488"/>
    <cellStyle name="Comma 2 4 4 2 5" xfId="19057"/>
    <cellStyle name="Comma 2 4 4 2 5 2" xfId="21471"/>
    <cellStyle name="Comma 2 4 4 2 5 2 2" xfId="26272"/>
    <cellStyle name="Comma 2 4 4 2 5 3" xfId="23884"/>
    <cellStyle name="Comma 2 4 4 2 6" xfId="19453"/>
    <cellStyle name="Comma 2 4 4 2 6 2" xfId="21867"/>
    <cellStyle name="Comma 2 4 4 2 6 2 2" xfId="26668"/>
    <cellStyle name="Comma 2 4 4 2 6 3" xfId="24280"/>
    <cellStyle name="Comma 2 4 4 2 7" xfId="19849"/>
    <cellStyle name="Comma 2 4 4 2 7 2" xfId="22263"/>
    <cellStyle name="Comma 2 4 4 2 7 2 2" xfId="27064"/>
    <cellStyle name="Comma 2 4 4 2 7 3" xfId="24676"/>
    <cellStyle name="Comma 2 4 4 2 8" xfId="20284"/>
    <cellStyle name="Comma 2 4 4 2 8 2" xfId="25084"/>
    <cellStyle name="Comma 2 4 4 2 9" xfId="22696"/>
    <cellStyle name="Comma 2 4 4 3" xfId="9103"/>
    <cellStyle name="Comma 2 4 4 3 2" xfId="18133"/>
    <cellStyle name="Comma 2 4 4 3 2 2" xfId="18529"/>
    <cellStyle name="Comma 2 4 4 3 2 2 2" xfId="20943"/>
    <cellStyle name="Comma 2 4 4 3 2 2 2 2" xfId="25744"/>
    <cellStyle name="Comma 2 4 4 3 2 2 3" xfId="23356"/>
    <cellStyle name="Comma 2 4 4 3 2 3" xfId="18925"/>
    <cellStyle name="Comma 2 4 4 3 2 3 2" xfId="21339"/>
    <cellStyle name="Comma 2 4 4 3 2 3 2 2" xfId="26140"/>
    <cellStyle name="Comma 2 4 4 3 2 3 3" xfId="23752"/>
    <cellStyle name="Comma 2 4 4 3 2 4" xfId="19321"/>
    <cellStyle name="Comma 2 4 4 3 2 4 2" xfId="21735"/>
    <cellStyle name="Comma 2 4 4 3 2 4 2 2" xfId="26536"/>
    <cellStyle name="Comma 2 4 4 3 2 4 3" xfId="24148"/>
    <cellStyle name="Comma 2 4 4 3 2 5" xfId="19717"/>
    <cellStyle name="Comma 2 4 4 3 2 5 2" xfId="22131"/>
    <cellStyle name="Comma 2 4 4 3 2 5 2 2" xfId="26932"/>
    <cellStyle name="Comma 2 4 4 3 2 5 3" xfId="24544"/>
    <cellStyle name="Comma 2 4 4 3 2 6" xfId="20113"/>
    <cellStyle name="Comma 2 4 4 3 2 6 2" xfId="22527"/>
    <cellStyle name="Comma 2 4 4 3 2 6 2 2" xfId="27328"/>
    <cellStyle name="Comma 2 4 4 3 2 6 3" xfId="24940"/>
    <cellStyle name="Comma 2 4 4 3 2 7" xfId="20548"/>
    <cellStyle name="Comma 2 4 4 3 2 7 2" xfId="25348"/>
    <cellStyle name="Comma 2 4 4 3 2 8" xfId="22960"/>
    <cellStyle name="Comma 2 4 4 3 3" xfId="18331"/>
    <cellStyle name="Comma 2 4 4 3 3 2" xfId="20746"/>
    <cellStyle name="Comma 2 4 4 3 3 2 2" xfId="25546"/>
    <cellStyle name="Comma 2 4 4 3 3 3" xfId="23158"/>
    <cellStyle name="Comma 2 4 4 3 4" xfId="18727"/>
    <cellStyle name="Comma 2 4 4 3 4 2" xfId="21141"/>
    <cellStyle name="Comma 2 4 4 3 4 2 2" xfId="25942"/>
    <cellStyle name="Comma 2 4 4 3 4 3" xfId="23554"/>
    <cellStyle name="Comma 2 4 4 3 5" xfId="19123"/>
    <cellStyle name="Comma 2 4 4 3 5 2" xfId="21537"/>
    <cellStyle name="Comma 2 4 4 3 5 2 2" xfId="26338"/>
    <cellStyle name="Comma 2 4 4 3 5 3" xfId="23950"/>
    <cellStyle name="Comma 2 4 4 3 6" xfId="19519"/>
    <cellStyle name="Comma 2 4 4 3 6 2" xfId="21933"/>
    <cellStyle name="Comma 2 4 4 3 6 2 2" xfId="26734"/>
    <cellStyle name="Comma 2 4 4 3 6 3" xfId="24346"/>
    <cellStyle name="Comma 2 4 4 3 7" xfId="19915"/>
    <cellStyle name="Comma 2 4 4 3 7 2" xfId="22329"/>
    <cellStyle name="Comma 2 4 4 3 7 2 2" xfId="27130"/>
    <cellStyle name="Comma 2 4 4 3 7 3" xfId="24742"/>
    <cellStyle name="Comma 2 4 4 3 8" xfId="20350"/>
    <cellStyle name="Comma 2 4 4 3 8 2" xfId="25150"/>
    <cellStyle name="Comma 2 4 4 3 9" xfId="22762"/>
    <cellStyle name="Comma 2 4 4 4" xfId="12734"/>
    <cellStyle name="Comma 2 4 4 4 2" xfId="18397"/>
    <cellStyle name="Comma 2 4 4 4 2 2" xfId="20812"/>
    <cellStyle name="Comma 2 4 4 4 2 2 2" xfId="25612"/>
    <cellStyle name="Comma 2 4 4 4 2 3" xfId="23224"/>
    <cellStyle name="Comma 2 4 4 4 3" xfId="18793"/>
    <cellStyle name="Comma 2 4 4 4 3 2" xfId="21207"/>
    <cellStyle name="Comma 2 4 4 4 3 2 2" xfId="26008"/>
    <cellStyle name="Comma 2 4 4 4 3 3" xfId="23620"/>
    <cellStyle name="Comma 2 4 4 4 4" xfId="19189"/>
    <cellStyle name="Comma 2 4 4 4 4 2" xfId="21603"/>
    <cellStyle name="Comma 2 4 4 4 4 2 2" xfId="26404"/>
    <cellStyle name="Comma 2 4 4 4 4 3" xfId="24016"/>
    <cellStyle name="Comma 2 4 4 4 5" xfId="19585"/>
    <cellStyle name="Comma 2 4 4 4 5 2" xfId="21999"/>
    <cellStyle name="Comma 2 4 4 4 5 2 2" xfId="26800"/>
    <cellStyle name="Comma 2 4 4 4 5 3" xfId="24412"/>
    <cellStyle name="Comma 2 4 4 4 6" xfId="19981"/>
    <cellStyle name="Comma 2 4 4 4 6 2" xfId="22395"/>
    <cellStyle name="Comma 2 4 4 4 6 2 2" xfId="27196"/>
    <cellStyle name="Comma 2 4 4 4 6 3" xfId="24808"/>
    <cellStyle name="Comma 2 4 4 4 7" xfId="20416"/>
    <cellStyle name="Comma 2 4 4 4 7 2" xfId="25216"/>
    <cellStyle name="Comma 2 4 4 4 8" xfId="22828"/>
    <cellStyle name="Comma 2 4 4 5" xfId="18199"/>
    <cellStyle name="Comma 2 4 4 5 2" xfId="20614"/>
    <cellStyle name="Comma 2 4 4 5 2 2" xfId="25414"/>
    <cellStyle name="Comma 2 4 4 5 3" xfId="23026"/>
    <cellStyle name="Comma 2 4 4 6" xfId="18595"/>
    <cellStyle name="Comma 2 4 4 6 2" xfId="21009"/>
    <cellStyle name="Comma 2 4 4 6 2 2" xfId="25810"/>
    <cellStyle name="Comma 2 4 4 6 3" xfId="23422"/>
    <cellStyle name="Comma 2 4 4 7" xfId="18991"/>
    <cellStyle name="Comma 2 4 4 7 2" xfId="21405"/>
    <cellStyle name="Comma 2 4 4 7 2 2" xfId="26206"/>
    <cellStyle name="Comma 2 4 4 7 3" xfId="23818"/>
    <cellStyle name="Comma 2 4 4 8" xfId="19387"/>
    <cellStyle name="Comma 2 4 4 8 2" xfId="21801"/>
    <cellStyle name="Comma 2 4 4 8 2 2" xfId="26602"/>
    <cellStyle name="Comma 2 4 4 8 3" xfId="24214"/>
    <cellStyle name="Comma 2 4 4 9" xfId="19783"/>
    <cellStyle name="Comma 2 4 4 9 2" xfId="22197"/>
    <cellStyle name="Comma 2 4 4 9 2 2" xfId="26998"/>
    <cellStyle name="Comma 2 4 4 9 3" xfId="24610"/>
    <cellStyle name="Comma 2 4 5" xfId="5199"/>
    <cellStyle name="Comma 2 4 5 2" xfId="14228"/>
    <cellStyle name="Comma 2 4 5 2 2" xfId="18419"/>
    <cellStyle name="Comma 2 4 5 2 2 2" xfId="20834"/>
    <cellStyle name="Comma 2 4 5 2 2 2 2" xfId="25634"/>
    <cellStyle name="Comma 2 4 5 2 2 3" xfId="23246"/>
    <cellStyle name="Comma 2 4 5 2 3" xfId="18815"/>
    <cellStyle name="Comma 2 4 5 2 3 2" xfId="21229"/>
    <cellStyle name="Comma 2 4 5 2 3 2 2" xfId="26030"/>
    <cellStyle name="Comma 2 4 5 2 3 3" xfId="23642"/>
    <cellStyle name="Comma 2 4 5 2 4" xfId="19211"/>
    <cellStyle name="Comma 2 4 5 2 4 2" xfId="21625"/>
    <cellStyle name="Comma 2 4 5 2 4 2 2" xfId="26426"/>
    <cellStyle name="Comma 2 4 5 2 4 3" xfId="24038"/>
    <cellStyle name="Comma 2 4 5 2 5" xfId="19607"/>
    <cellStyle name="Comma 2 4 5 2 5 2" xfId="22021"/>
    <cellStyle name="Comma 2 4 5 2 5 2 2" xfId="26822"/>
    <cellStyle name="Comma 2 4 5 2 5 3" xfId="24434"/>
    <cellStyle name="Comma 2 4 5 2 6" xfId="20003"/>
    <cellStyle name="Comma 2 4 5 2 6 2" xfId="22417"/>
    <cellStyle name="Comma 2 4 5 2 6 2 2" xfId="27218"/>
    <cellStyle name="Comma 2 4 5 2 6 3" xfId="24830"/>
    <cellStyle name="Comma 2 4 5 2 7" xfId="20438"/>
    <cellStyle name="Comma 2 4 5 2 7 2" xfId="25238"/>
    <cellStyle name="Comma 2 4 5 2 8" xfId="22850"/>
    <cellStyle name="Comma 2 4 5 3" xfId="18221"/>
    <cellStyle name="Comma 2 4 5 3 2" xfId="20636"/>
    <cellStyle name="Comma 2 4 5 3 2 2" xfId="25436"/>
    <cellStyle name="Comma 2 4 5 3 3" xfId="23048"/>
    <cellStyle name="Comma 2 4 5 4" xfId="18617"/>
    <cellStyle name="Comma 2 4 5 4 2" xfId="21031"/>
    <cellStyle name="Comma 2 4 5 4 2 2" xfId="25832"/>
    <cellStyle name="Comma 2 4 5 4 3" xfId="23444"/>
    <cellStyle name="Comma 2 4 5 5" xfId="19013"/>
    <cellStyle name="Comma 2 4 5 5 2" xfId="21427"/>
    <cellStyle name="Comma 2 4 5 5 2 2" xfId="26228"/>
    <cellStyle name="Comma 2 4 5 5 3" xfId="23840"/>
    <cellStyle name="Comma 2 4 5 6" xfId="19409"/>
    <cellStyle name="Comma 2 4 5 6 2" xfId="21823"/>
    <cellStyle name="Comma 2 4 5 6 2 2" xfId="26624"/>
    <cellStyle name="Comma 2 4 5 6 3" xfId="24236"/>
    <cellStyle name="Comma 2 4 5 7" xfId="19805"/>
    <cellStyle name="Comma 2 4 5 7 2" xfId="22219"/>
    <cellStyle name="Comma 2 4 5 7 2 2" xfId="27020"/>
    <cellStyle name="Comma 2 4 5 7 3" xfId="24632"/>
    <cellStyle name="Comma 2 4 5 8" xfId="20240"/>
    <cellStyle name="Comma 2 4 5 8 2" xfId="25040"/>
    <cellStyle name="Comma 2 4 5 9" xfId="22652"/>
    <cellStyle name="Comma 2 4 6" xfId="9059"/>
    <cellStyle name="Comma 2 4 6 2" xfId="18089"/>
    <cellStyle name="Comma 2 4 6 2 2" xfId="18485"/>
    <cellStyle name="Comma 2 4 6 2 2 2" xfId="20899"/>
    <cellStyle name="Comma 2 4 6 2 2 2 2" xfId="25700"/>
    <cellStyle name="Comma 2 4 6 2 2 3" xfId="23312"/>
    <cellStyle name="Comma 2 4 6 2 3" xfId="18881"/>
    <cellStyle name="Comma 2 4 6 2 3 2" xfId="21295"/>
    <cellStyle name="Comma 2 4 6 2 3 2 2" xfId="26096"/>
    <cellStyle name="Comma 2 4 6 2 3 3" xfId="23708"/>
    <cellStyle name="Comma 2 4 6 2 4" xfId="19277"/>
    <cellStyle name="Comma 2 4 6 2 4 2" xfId="21691"/>
    <cellStyle name="Comma 2 4 6 2 4 2 2" xfId="26492"/>
    <cellStyle name="Comma 2 4 6 2 4 3" xfId="24104"/>
    <cellStyle name="Comma 2 4 6 2 5" xfId="19673"/>
    <cellStyle name="Comma 2 4 6 2 5 2" xfId="22087"/>
    <cellStyle name="Comma 2 4 6 2 5 2 2" xfId="26888"/>
    <cellStyle name="Comma 2 4 6 2 5 3" xfId="24500"/>
    <cellStyle name="Comma 2 4 6 2 6" xfId="20069"/>
    <cellStyle name="Comma 2 4 6 2 6 2" xfId="22483"/>
    <cellStyle name="Comma 2 4 6 2 6 2 2" xfId="27284"/>
    <cellStyle name="Comma 2 4 6 2 6 3" xfId="24896"/>
    <cellStyle name="Comma 2 4 6 2 7" xfId="20504"/>
    <cellStyle name="Comma 2 4 6 2 7 2" xfId="25304"/>
    <cellStyle name="Comma 2 4 6 2 8" xfId="22916"/>
    <cellStyle name="Comma 2 4 6 3" xfId="18287"/>
    <cellStyle name="Comma 2 4 6 3 2" xfId="20702"/>
    <cellStyle name="Comma 2 4 6 3 2 2" xfId="25502"/>
    <cellStyle name="Comma 2 4 6 3 3" xfId="23114"/>
    <cellStyle name="Comma 2 4 6 4" xfId="18683"/>
    <cellStyle name="Comma 2 4 6 4 2" xfId="21097"/>
    <cellStyle name="Comma 2 4 6 4 2 2" xfId="25898"/>
    <cellStyle name="Comma 2 4 6 4 3" xfId="23510"/>
    <cellStyle name="Comma 2 4 6 5" xfId="19079"/>
    <cellStyle name="Comma 2 4 6 5 2" xfId="21493"/>
    <cellStyle name="Comma 2 4 6 5 2 2" xfId="26294"/>
    <cellStyle name="Comma 2 4 6 5 3" xfId="23906"/>
    <cellStyle name="Comma 2 4 6 6" xfId="19475"/>
    <cellStyle name="Comma 2 4 6 6 2" xfId="21889"/>
    <cellStyle name="Comma 2 4 6 6 2 2" xfId="26690"/>
    <cellStyle name="Comma 2 4 6 6 3" xfId="24302"/>
    <cellStyle name="Comma 2 4 6 7" xfId="19871"/>
    <cellStyle name="Comma 2 4 6 7 2" xfId="22285"/>
    <cellStyle name="Comma 2 4 6 7 2 2" xfId="27086"/>
    <cellStyle name="Comma 2 4 6 7 3" xfId="24698"/>
    <cellStyle name="Comma 2 4 6 8" xfId="20306"/>
    <cellStyle name="Comma 2 4 6 8 2" xfId="25106"/>
    <cellStyle name="Comma 2 4 6 9" xfId="22718"/>
    <cellStyle name="Comma 2 4 7" xfId="9746"/>
    <cellStyle name="Comma 2 4 7 2" xfId="18353"/>
    <cellStyle name="Comma 2 4 7 2 2" xfId="20768"/>
    <cellStyle name="Comma 2 4 7 2 2 2" xfId="25568"/>
    <cellStyle name="Comma 2 4 7 2 3" xfId="23180"/>
    <cellStyle name="Comma 2 4 7 3" xfId="18749"/>
    <cellStyle name="Comma 2 4 7 3 2" xfId="21163"/>
    <cellStyle name="Comma 2 4 7 3 2 2" xfId="25964"/>
    <cellStyle name="Comma 2 4 7 3 3" xfId="23576"/>
    <cellStyle name="Comma 2 4 7 4" xfId="19145"/>
    <cellStyle name="Comma 2 4 7 4 2" xfId="21559"/>
    <cellStyle name="Comma 2 4 7 4 2 2" xfId="26360"/>
    <cellStyle name="Comma 2 4 7 4 3" xfId="23972"/>
    <cellStyle name="Comma 2 4 7 5" xfId="19541"/>
    <cellStyle name="Comma 2 4 7 5 2" xfId="21955"/>
    <cellStyle name="Comma 2 4 7 5 2 2" xfId="26756"/>
    <cellStyle name="Comma 2 4 7 5 3" xfId="24368"/>
    <cellStyle name="Comma 2 4 7 6" xfId="19937"/>
    <cellStyle name="Comma 2 4 7 6 2" xfId="22351"/>
    <cellStyle name="Comma 2 4 7 6 2 2" xfId="27152"/>
    <cellStyle name="Comma 2 4 7 6 3" xfId="24764"/>
    <cellStyle name="Comma 2 4 7 7" xfId="20372"/>
    <cellStyle name="Comma 2 4 7 7 2" xfId="25172"/>
    <cellStyle name="Comma 2 4 7 8" xfId="22784"/>
    <cellStyle name="Comma 2 4 8" xfId="18155"/>
    <cellStyle name="Comma 2 4 8 2" xfId="20570"/>
    <cellStyle name="Comma 2 4 8 2 2" xfId="25370"/>
    <cellStyle name="Comma 2 4 8 3" xfId="22982"/>
    <cellStyle name="Comma 2 4 9" xfId="18551"/>
    <cellStyle name="Comma 2 4 9 2" xfId="20965"/>
    <cellStyle name="Comma 2 4 9 2 2" xfId="25766"/>
    <cellStyle name="Comma 2 4 9 3" xfId="23378"/>
    <cellStyle name="Comma 2 5" xfId="904"/>
    <cellStyle name="Comma 2 5 10" xfId="18950"/>
    <cellStyle name="Comma 2 5 10 2" xfId="21364"/>
    <cellStyle name="Comma 2 5 10 2 2" xfId="26165"/>
    <cellStyle name="Comma 2 5 10 3" xfId="23777"/>
    <cellStyle name="Comma 2 5 11" xfId="19346"/>
    <cellStyle name="Comma 2 5 11 2" xfId="21760"/>
    <cellStyle name="Comma 2 5 11 2 2" xfId="26561"/>
    <cellStyle name="Comma 2 5 11 3" xfId="24173"/>
    <cellStyle name="Comma 2 5 12" xfId="19742"/>
    <cellStyle name="Comma 2 5 12 2" xfId="22156"/>
    <cellStyle name="Comma 2 5 12 2 2" xfId="26957"/>
    <cellStyle name="Comma 2 5 12 3" xfId="24569"/>
    <cellStyle name="Comma 2 5 13" xfId="20177"/>
    <cellStyle name="Comma 2 5 13 2" xfId="24977"/>
    <cellStyle name="Comma 2 5 14" xfId="22589"/>
    <cellStyle name="Comma 2 5 2" xfId="1582"/>
    <cellStyle name="Comma 2 5 2 10" xfId="19357"/>
    <cellStyle name="Comma 2 5 2 10 2" xfId="21771"/>
    <cellStyle name="Comma 2 5 2 10 2 2" xfId="26572"/>
    <cellStyle name="Comma 2 5 2 10 3" xfId="24184"/>
    <cellStyle name="Comma 2 5 2 11" xfId="19753"/>
    <cellStyle name="Comma 2 5 2 11 2" xfId="22167"/>
    <cellStyle name="Comma 2 5 2 11 2 2" xfId="26968"/>
    <cellStyle name="Comma 2 5 2 11 3" xfId="24580"/>
    <cellStyle name="Comma 2 5 2 12" xfId="20188"/>
    <cellStyle name="Comma 2 5 2 12 2" xfId="24988"/>
    <cellStyle name="Comma 2 5 2 13" xfId="22600"/>
    <cellStyle name="Comma 2 5 2 2" xfId="3076"/>
    <cellStyle name="Comma 2 5 2 2 10" xfId="20210"/>
    <cellStyle name="Comma 2 5 2 2 10 2" xfId="25010"/>
    <cellStyle name="Comma 2 5 2 2 11" xfId="22622"/>
    <cellStyle name="Comma 2 5 2 2 2" xfId="7557"/>
    <cellStyle name="Comma 2 5 2 2 2 2" xfId="16587"/>
    <cellStyle name="Comma 2 5 2 2 2 2 2" xfId="18455"/>
    <cellStyle name="Comma 2 5 2 2 2 2 2 2" xfId="20870"/>
    <cellStyle name="Comma 2 5 2 2 2 2 2 2 2" xfId="25670"/>
    <cellStyle name="Comma 2 5 2 2 2 2 2 3" xfId="23282"/>
    <cellStyle name="Comma 2 5 2 2 2 2 3" xfId="18851"/>
    <cellStyle name="Comma 2 5 2 2 2 2 3 2" xfId="21265"/>
    <cellStyle name="Comma 2 5 2 2 2 2 3 2 2" xfId="26066"/>
    <cellStyle name="Comma 2 5 2 2 2 2 3 3" xfId="23678"/>
    <cellStyle name="Comma 2 5 2 2 2 2 4" xfId="19247"/>
    <cellStyle name="Comma 2 5 2 2 2 2 4 2" xfId="21661"/>
    <cellStyle name="Comma 2 5 2 2 2 2 4 2 2" xfId="26462"/>
    <cellStyle name="Comma 2 5 2 2 2 2 4 3" xfId="24074"/>
    <cellStyle name="Comma 2 5 2 2 2 2 5" xfId="19643"/>
    <cellStyle name="Comma 2 5 2 2 2 2 5 2" xfId="22057"/>
    <cellStyle name="Comma 2 5 2 2 2 2 5 2 2" xfId="26858"/>
    <cellStyle name="Comma 2 5 2 2 2 2 5 3" xfId="24470"/>
    <cellStyle name="Comma 2 5 2 2 2 2 6" xfId="20039"/>
    <cellStyle name="Comma 2 5 2 2 2 2 6 2" xfId="22453"/>
    <cellStyle name="Comma 2 5 2 2 2 2 6 2 2" xfId="27254"/>
    <cellStyle name="Comma 2 5 2 2 2 2 6 3" xfId="24866"/>
    <cellStyle name="Comma 2 5 2 2 2 2 7" xfId="20474"/>
    <cellStyle name="Comma 2 5 2 2 2 2 7 2" xfId="25274"/>
    <cellStyle name="Comma 2 5 2 2 2 2 8" xfId="22886"/>
    <cellStyle name="Comma 2 5 2 2 2 3" xfId="18257"/>
    <cellStyle name="Comma 2 5 2 2 2 3 2" xfId="20672"/>
    <cellStyle name="Comma 2 5 2 2 2 3 2 2" xfId="25472"/>
    <cellStyle name="Comma 2 5 2 2 2 3 3" xfId="23084"/>
    <cellStyle name="Comma 2 5 2 2 2 4" xfId="18653"/>
    <cellStyle name="Comma 2 5 2 2 2 4 2" xfId="21067"/>
    <cellStyle name="Comma 2 5 2 2 2 4 2 2" xfId="25868"/>
    <cellStyle name="Comma 2 5 2 2 2 4 3" xfId="23480"/>
    <cellStyle name="Comma 2 5 2 2 2 5" xfId="19049"/>
    <cellStyle name="Comma 2 5 2 2 2 5 2" xfId="21463"/>
    <cellStyle name="Comma 2 5 2 2 2 5 2 2" xfId="26264"/>
    <cellStyle name="Comma 2 5 2 2 2 5 3" xfId="23876"/>
    <cellStyle name="Comma 2 5 2 2 2 6" xfId="19445"/>
    <cellStyle name="Comma 2 5 2 2 2 6 2" xfId="21859"/>
    <cellStyle name="Comma 2 5 2 2 2 6 2 2" xfId="26660"/>
    <cellStyle name="Comma 2 5 2 2 2 6 3" xfId="24272"/>
    <cellStyle name="Comma 2 5 2 2 2 7" xfId="19841"/>
    <cellStyle name="Comma 2 5 2 2 2 7 2" xfId="22255"/>
    <cellStyle name="Comma 2 5 2 2 2 7 2 2" xfId="27056"/>
    <cellStyle name="Comma 2 5 2 2 2 7 3" xfId="24668"/>
    <cellStyle name="Comma 2 5 2 2 2 8" xfId="20276"/>
    <cellStyle name="Comma 2 5 2 2 2 8 2" xfId="25076"/>
    <cellStyle name="Comma 2 5 2 2 2 9" xfId="22688"/>
    <cellStyle name="Comma 2 5 2 2 3" xfId="9095"/>
    <cellStyle name="Comma 2 5 2 2 3 2" xfId="18125"/>
    <cellStyle name="Comma 2 5 2 2 3 2 2" xfId="18521"/>
    <cellStyle name="Comma 2 5 2 2 3 2 2 2" xfId="20935"/>
    <cellStyle name="Comma 2 5 2 2 3 2 2 2 2" xfId="25736"/>
    <cellStyle name="Comma 2 5 2 2 3 2 2 3" xfId="23348"/>
    <cellStyle name="Comma 2 5 2 2 3 2 3" xfId="18917"/>
    <cellStyle name="Comma 2 5 2 2 3 2 3 2" xfId="21331"/>
    <cellStyle name="Comma 2 5 2 2 3 2 3 2 2" xfId="26132"/>
    <cellStyle name="Comma 2 5 2 2 3 2 3 3" xfId="23744"/>
    <cellStyle name="Comma 2 5 2 2 3 2 4" xfId="19313"/>
    <cellStyle name="Comma 2 5 2 2 3 2 4 2" xfId="21727"/>
    <cellStyle name="Comma 2 5 2 2 3 2 4 2 2" xfId="26528"/>
    <cellStyle name="Comma 2 5 2 2 3 2 4 3" xfId="24140"/>
    <cellStyle name="Comma 2 5 2 2 3 2 5" xfId="19709"/>
    <cellStyle name="Comma 2 5 2 2 3 2 5 2" xfId="22123"/>
    <cellStyle name="Comma 2 5 2 2 3 2 5 2 2" xfId="26924"/>
    <cellStyle name="Comma 2 5 2 2 3 2 5 3" xfId="24536"/>
    <cellStyle name="Comma 2 5 2 2 3 2 6" xfId="20105"/>
    <cellStyle name="Comma 2 5 2 2 3 2 6 2" xfId="22519"/>
    <cellStyle name="Comma 2 5 2 2 3 2 6 2 2" xfId="27320"/>
    <cellStyle name="Comma 2 5 2 2 3 2 6 3" xfId="24932"/>
    <cellStyle name="Comma 2 5 2 2 3 2 7" xfId="20540"/>
    <cellStyle name="Comma 2 5 2 2 3 2 7 2" xfId="25340"/>
    <cellStyle name="Comma 2 5 2 2 3 2 8" xfId="22952"/>
    <cellStyle name="Comma 2 5 2 2 3 3" xfId="18323"/>
    <cellStyle name="Comma 2 5 2 2 3 3 2" xfId="20738"/>
    <cellStyle name="Comma 2 5 2 2 3 3 2 2" xfId="25538"/>
    <cellStyle name="Comma 2 5 2 2 3 3 3" xfId="23150"/>
    <cellStyle name="Comma 2 5 2 2 3 4" xfId="18719"/>
    <cellStyle name="Comma 2 5 2 2 3 4 2" xfId="21133"/>
    <cellStyle name="Comma 2 5 2 2 3 4 2 2" xfId="25934"/>
    <cellStyle name="Comma 2 5 2 2 3 4 3" xfId="23546"/>
    <cellStyle name="Comma 2 5 2 2 3 5" xfId="19115"/>
    <cellStyle name="Comma 2 5 2 2 3 5 2" xfId="21529"/>
    <cellStyle name="Comma 2 5 2 2 3 5 2 2" xfId="26330"/>
    <cellStyle name="Comma 2 5 2 2 3 5 3" xfId="23942"/>
    <cellStyle name="Comma 2 5 2 2 3 6" xfId="19511"/>
    <cellStyle name="Comma 2 5 2 2 3 6 2" xfId="21925"/>
    <cellStyle name="Comma 2 5 2 2 3 6 2 2" xfId="26726"/>
    <cellStyle name="Comma 2 5 2 2 3 6 3" xfId="24338"/>
    <cellStyle name="Comma 2 5 2 2 3 7" xfId="19907"/>
    <cellStyle name="Comma 2 5 2 2 3 7 2" xfId="22321"/>
    <cellStyle name="Comma 2 5 2 2 3 7 2 2" xfId="27122"/>
    <cellStyle name="Comma 2 5 2 2 3 7 3" xfId="24734"/>
    <cellStyle name="Comma 2 5 2 2 3 8" xfId="20342"/>
    <cellStyle name="Comma 2 5 2 2 3 8 2" xfId="25142"/>
    <cellStyle name="Comma 2 5 2 2 3 9" xfId="22754"/>
    <cellStyle name="Comma 2 5 2 2 4" xfId="12105"/>
    <cellStyle name="Comma 2 5 2 2 4 2" xfId="18389"/>
    <cellStyle name="Comma 2 5 2 2 4 2 2" xfId="20804"/>
    <cellStyle name="Comma 2 5 2 2 4 2 2 2" xfId="25604"/>
    <cellStyle name="Comma 2 5 2 2 4 2 3" xfId="23216"/>
    <cellStyle name="Comma 2 5 2 2 4 3" xfId="18785"/>
    <cellStyle name="Comma 2 5 2 2 4 3 2" xfId="21199"/>
    <cellStyle name="Comma 2 5 2 2 4 3 2 2" xfId="26000"/>
    <cellStyle name="Comma 2 5 2 2 4 3 3" xfId="23612"/>
    <cellStyle name="Comma 2 5 2 2 4 4" xfId="19181"/>
    <cellStyle name="Comma 2 5 2 2 4 4 2" xfId="21595"/>
    <cellStyle name="Comma 2 5 2 2 4 4 2 2" xfId="26396"/>
    <cellStyle name="Comma 2 5 2 2 4 4 3" xfId="24008"/>
    <cellStyle name="Comma 2 5 2 2 4 5" xfId="19577"/>
    <cellStyle name="Comma 2 5 2 2 4 5 2" xfId="21991"/>
    <cellStyle name="Comma 2 5 2 2 4 5 2 2" xfId="26792"/>
    <cellStyle name="Comma 2 5 2 2 4 5 3" xfId="24404"/>
    <cellStyle name="Comma 2 5 2 2 4 6" xfId="19973"/>
    <cellStyle name="Comma 2 5 2 2 4 6 2" xfId="22387"/>
    <cellStyle name="Comma 2 5 2 2 4 6 2 2" xfId="27188"/>
    <cellStyle name="Comma 2 5 2 2 4 6 3" xfId="24800"/>
    <cellStyle name="Comma 2 5 2 2 4 7" xfId="20408"/>
    <cellStyle name="Comma 2 5 2 2 4 7 2" xfId="25208"/>
    <cellStyle name="Comma 2 5 2 2 4 8" xfId="22820"/>
    <cellStyle name="Comma 2 5 2 2 5" xfId="18191"/>
    <cellStyle name="Comma 2 5 2 2 5 2" xfId="20606"/>
    <cellStyle name="Comma 2 5 2 2 5 2 2" xfId="25406"/>
    <cellStyle name="Comma 2 5 2 2 5 3" xfId="23018"/>
    <cellStyle name="Comma 2 5 2 2 6" xfId="18587"/>
    <cellStyle name="Comma 2 5 2 2 6 2" xfId="21001"/>
    <cellStyle name="Comma 2 5 2 2 6 2 2" xfId="25802"/>
    <cellStyle name="Comma 2 5 2 2 6 3" xfId="23414"/>
    <cellStyle name="Comma 2 5 2 2 7" xfId="18983"/>
    <cellStyle name="Comma 2 5 2 2 7 2" xfId="21397"/>
    <cellStyle name="Comma 2 5 2 2 7 2 2" xfId="26198"/>
    <cellStyle name="Comma 2 5 2 2 7 3" xfId="23810"/>
    <cellStyle name="Comma 2 5 2 2 8" xfId="19379"/>
    <cellStyle name="Comma 2 5 2 2 8 2" xfId="21793"/>
    <cellStyle name="Comma 2 5 2 2 8 2 2" xfId="26594"/>
    <cellStyle name="Comma 2 5 2 2 8 3" xfId="24206"/>
    <cellStyle name="Comma 2 5 2 2 9" xfId="19775"/>
    <cellStyle name="Comma 2 5 2 2 9 2" xfId="22189"/>
    <cellStyle name="Comma 2 5 2 2 9 2 2" xfId="26990"/>
    <cellStyle name="Comma 2 5 2 2 9 3" xfId="24602"/>
    <cellStyle name="Comma 2 5 2 3" xfId="4570"/>
    <cellStyle name="Comma 2 5 2 3 10" xfId="20232"/>
    <cellStyle name="Comma 2 5 2 3 10 2" xfId="25032"/>
    <cellStyle name="Comma 2 5 2 3 11" xfId="22644"/>
    <cellStyle name="Comma 2 5 2 3 2" xfId="9051"/>
    <cellStyle name="Comma 2 5 2 3 2 2" xfId="18081"/>
    <cellStyle name="Comma 2 5 2 3 2 2 2" xfId="18477"/>
    <cellStyle name="Comma 2 5 2 3 2 2 2 2" xfId="20892"/>
    <cellStyle name="Comma 2 5 2 3 2 2 2 2 2" xfId="25692"/>
    <cellStyle name="Comma 2 5 2 3 2 2 2 3" xfId="23304"/>
    <cellStyle name="Comma 2 5 2 3 2 2 3" xfId="18873"/>
    <cellStyle name="Comma 2 5 2 3 2 2 3 2" xfId="21287"/>
    <cellStyle name="Comma 2 5 2 3 2 2 3 2 2" xfId="26088"/>
    <cellStyle name="Comma 2 5 2 3 2 2 3 3" xfId="23700"/>
    <cellStyle name="Comma 2 5 2 3 2 2 4" xfId="19269"/>
    <cellStyle name="Comma 2 5 2 3 2 2 4 2" xfId="21683"/>
    <cellStyle name="Comma 2 5 2 3 2 2 4 2 2" xfId="26484"/>
    <cellStyle name="Comma 2 5 2 3 2 2 4 3" xfId="24096"/>
    <cellStyle name="Comma 2 5 2 3 2 2 5" xfId="19665"/>
    <cellStyle name="Comma 2 5 2 3 2 2 5 2" xfId="22079"/>
    <cellStyle name="Comma 2 5 2 3 2 2 5 2 2" xfId="26880"/>
    <cellStyle name="Comma 2 5 2 3 2 2 5 3" xfId="24492"/>
    <cellStyle name="Comma 2 5 2 3 2 2 6" xfId="20061"/>
    <cellStyle name="Comma 2 5 2 3 2 2 6 2" xfId="22475"/>
    <cellStyle name="Comma 2 5 2 3 2 2 6 2 2" xfId="27276"/>
    <cellStyle name="Comma 2 5 2 3 2 2 6 3" xfId="24888"/>
    <cellStyle name="Comma 2 5 2 3 2 2 7" xfId="20496"/>
    <cellStyle name="Comma 2 5 2 3 2 2 7 2" xfId="25296"/>
    <cellStyle name="Comma 2 5 2 3 2 2 8" xfId="22908"/>
    <cellStyle name="Comma 2 5 2 3 2 3" xfId="18279"/>
    <cellStyle name="Comma 2 5 2 3 2 3 2" xfId="20694"/>
    <cellStyle name="Comma 2 5 2 3 2 3 2 2" xfId="25494"/>
    <cellStyle name="Comma 2 5 2 3 2 3 3" xfId="23106"/>
    <cellStyle name="Comma 2 5 2 3 2 4" xfId="18675"/>
    <cellStyle name="Comma 2 5 2 3 2 4 2" xfId="21089"/>
    <cellStyle name="Comma 2 5 2 3 2 4 2 2" xfId="25890"/>
    <cellStyle name="Comma 2 5 2 3 2 4 3" xfId="23502"/>
    <cellStyle name="Comma 2 5 2 3 2 5" xfId="19071"/>
    <cellStyle name="Comma 2 5 2 3 2 5 2" xfId="21485"/>
    <cellStyle name="Comma 2 5 2 3 2 5 2 2" xfId="26286"/>
    <cellStyle name="Comma 2 5 2 3 2 5 3" xfId="23898"/>
    <cellStyle name="Comma 2 5 2 3 2 6" xfId="19467"/>
    <cellStyle name="Comma 2 5 2 3 2 6 2" xfId="21881"/>
    <cellStyle name="Comma 2 5 2 3 2 6 2 2" xfId="26682"/>
    <cellStyle name="Comma 2 5 2 3 2 6 3" xfId="24294"/>
    <cellStyle name="Comma 2 5 2 3 2 7" xfId="19863"/>
    <cellStyle name="Comma 2 5 2 3 2 7 2" xfId="22277"/>
    <cellStyle name="Comma 2 5 2 3 2 7 2 2" xfId="27078"/>
    <cellStyle name="Comma 2 5 2 3 2 7 3" xfId="24690"/>
    <cellStyle name="Comma 2 5 2 3 2 8" xfId="20298"/>
    <cellStyle name="Comma 2 5 2 3 2 8 2" xfId="25098"/>
    <cellStyle name="Comma 2 5 2 3 2 9" xfId="22710"/>
    <cellStyle name="Comma 2 5 2 3 3" xfId="9117"/>
    <cellStyle name="Comma 2 5 2 3 3 2" xfId="18147"/>
    <cellStyle name="Comma 2 5 2 3 3 2 2" xfId="18543"/>
    <cellStyle name="Comma 2 5 2 3 3 2 2 2" xfId="20957"/>
    <cellStyle name="Comma 2 5 2 3 3 2 2 2 2" xfId="25758"/>
    <cellStyle name="Comma 2 5 2 3 3 2 2 3" xfId="23370"/>
    <cellStyle name="Comma 2 5 2 3 3 2 3" xfId="18939"/>
    <cellStyle name="Comma 2 5 2 3 3 2 3 2" xfId="21353"/>
    <cellStyle name="Comma 2 5 2 3 3 2 3 2 2" xfId="26154"/>
    <cellStyle name="Comma 2 5 2 3 3 2 3 3" xfId="23766"/>
    <cellStyle name="Comma 2 5 2 3 3 2 4" xfId="19335"/>
    <cellStyle name="Comma 2 5 2 3 3 2 4 2" xfId="21749"/>
    <cellStyle name="Comma 2 5 2 3 3 2 4 2 2" xfId="26550"/>
    <cellStyle name="Comma 2 5 2 3 3 2 4 3" xfId="24162"/>
    <cellStyle name="Comma 2 5 2 3 3 2 5" xfId="19731"/>
    <cellStyle name="Comma 2 5 2 3 3 2 5 2" xfId="22145"/>
    <cellStyle name="Comma 2 5 2 3 3 2 5 2 2" xfId="26946"/>
    <cellStyle name="Comma 2 5 2 3 3 2 5 3" xfId="24558"/>
    <cellStyle name="Comma 2 5 2 3 3 2 6" xfId="20127"/>
    <cellStyle name="Comma 2 5 2 3 3 2 6 2" xfId="22541"/>
    <cellStyle name="Comma 2 5 2 3 3 2 6 2 2" xfId="27342"/>
    <cellStyle name="Comma 2 5 2 3 3 2 6 3" xfId="24954"/>
    <cellStyle name="Comma 2 5 2 3 3 2 7" xfId="20562"/>
    <cellStyle name="Comma 2 5 2 3 3 2 7 2" xfId="25362"/>
    <cellStyle name="Comma 2 5 2 3 3 2 8" xfId="22974"/>
    <cellStyle name="Comma 2 5 2 3 3 3" xfId="18345"/>
    <cellStyle name="Comma 2 5 2 3 3 3 2" xfId="20760"/>
    <cellStyle name="Comma 2 5 2 3 3 3 2 2" xfId="25560"/>
    <cellStyle name="Comma 2 5 2 3 3 3 3" xfId="23172"/>
    <cellStyle name="Comma 2 5 2 3 3 4" xfId="18741"/>
    <cellStyle name="Comma 2 5 2 3 3 4 2" xfId="21155"/>
    <cellStyle name="Comma 2 5 2 3 3 4 2 2" xfId="25956"/>
    <cellStyle name="Comma 2 5 2 3 3 4 3" xfId="23568"/>
    <cellStyle name="Comma 2 5 2 3 3 5" xfId="19137"/>
    <cellStyle name="Comma 2 5 2 3 3 5 2" xfId="21551"/>
    <cellStyle name="Comma 2 5 2 3 3 5 2 2" xfId="26352"/>
    <cellStyle name="Comma 2 5 2 3 3 5 3" xfId="23964"/>
    <cellStyle name="Comma 2 5 2 3 3 6" xfId="19533"/>
    <cellStyle name="Comma 2 5 2 3 3 6 2" xfId="21947"/>
    <cellStyle name="Comma 2 5 2 3 3 6 2 2" xfId="26748"/>
    <cellStyle name="Comma 2 5 2 3 3 6 3" xfId="24360"/>
    <cellStyle name="Comma 2 5 2 3 3 7" xfId="19929"/>
    <cellStyle name="Comma 2 5 2 3 3 7 2" xfId="22343"/>
    <cellStyle name="Comma 2 5 2 3 3 7 2 2" xfId="27144"/>
    <cellStyle name="Comma 2 5 2 3 3 7 3" xfId="24756"/>
    <cellStyle name="Comma 2 5 2 3 3 8" xfId="20364"/>
    <cellStyle name="Comma 2 5 2 3 3 8 2" xfId="25164"/>
    <cellStyle name="Comma 2 5 2 3 3 9" xfId="22776"/>
    <cellStyle name="Comma 2 5 2 3 4" xfId="13599"/>
    <cellStyle name="Comma 2 5 2 3 4 2" xfId="18411"/>
    <cellStyle name="Comma 2 5 2 3 4 2 2" xfId="20826"/>
    <cellStyle name="Comma 2 5 2 3 4 2 2 2" xfId="25626"/>
    <cellStyle name="Comma 2 5 2 3 4 2 3" xfId="23238"/>
    <cellStyle name="Comma 2 5 2 3 4 3" xfId="18807"/>
    <cellStyle name="Comma 2 5 2 3 4 3 2" xfId="21221"/>
    <cellStyle name="Comma 2 5 2 3 4 3 2 2" xfId="26022"/>
    <cellStyle name="Comma 2 5 2 3 4 3 3" xfId="23634"/>
    <cellStyle name="Comma 2 5 2 3 4 4" xfId="19203"/>
    <cellStyle name="Comma 2 5 2 3 4 4 2" xfId="21617"/>
    <cellStyle name="Comma 2 5 2 3 4 4 2 2" xfId="26418"/>
    <cellStyle name="Comma 2 5 2 3 4 4 3" xfId="24030"/>
    <cellStyle name="Comma 2 5 2 3 4 5" xfId="19599"/>
    <cellStyle name="Comma 2 5 2 3 4 5 2" xfId="22013"/>
    <cellStyle name="Comma 2 5 2 3 4 5 2 2" xfId="26814"/>
    <cellStyle name="Comma 2 5 2 3 4 5 3" xfId="24426"/>
    <cellStyle name="Comma 2 5 2 3 4 6" xfId="19995"/>
    <cellStyle name="Comma 2 5 2 3 4 6 2" xfId="22409"/>
    <cellStyle name="Comma 2 5 2 3 4 6 2 2" xfId="27210"/>
    <cellStyle name="Comma 2 5 2 3 4 6 3" xfId="24822"/>
    <cellStyle name="Comma 2 5 2 3 4 7" xfId="20430"/>
    <cellStyle name="Comma 2 5 2 3 4 7 2" xfId="25230"/>
    <cellStyle name="Comma 2 5 2 3 4 8" xfId="22842"/>
    <cellStyle name="Comma 2 5 2 3 5" xfId="18213"/>
    <cellStyle name="Comma 2 5 2 3 5 2" xfId="20628"/>
    <cellStyle name="Comma 2 5 2 3 5 2 2" xfId="25428"/>
    <cellStyle name="Comma 2 5 2 3 5 3" xfId="23040"/>
    <cellStyle name="Comma 2 5 2 3 6" xfId="18609"/>
    <cellStyle name="Comma 2 5 2 3 6 2" xfId="21023"/>
    <cellStyle name="Comma 2 5 2 3 6 2 2" xfId="25824"/>
    <cellStyle name="Comma 2 5 2 3 6 3" xfId="23436"/>
    <cellStyle name="Comma 2 5 2 3 7" xfId="19005"/>
    <cellStyle name="Comma 2 5 2 3 7 2" xfId="21419"/>
    <cellStyle name="Comma 2 5 2 3 7 2 2" xfId="26220"/>
    <cellStyle name="Comma 2 5 2 3 7 3" xfId="23832"/>
    <cellStyle name="Comma 2 5 2 3 8" xfId="19401"/>
    <cellStyle name="Comma 2 5 2 3 8 2" xfId="21815"/>
    <cellStyle name="Comma 2 5 2 3 8 2 2" xfId="26616"/>
    <cellStyle name="Comma 2 5 2 3 8 3" xfId="24228"/>
    <cellStyle name="Comma 2 5 2 3 9" xfId="19797"/>
    <cellStyle name="Comma 2 5 2 3 9 2" xfId="22211"/>
    <cellStyle name="Comma 2 5 2 3 9 2 2" xfId="27012"/>
    <cellStyle name="Comma 2 5 2 3 9 3" xfId="24624"/>
    <cellStyle name="Comma 2 5 2 4" xfId="6063"/>
    <cellStyle name="Comma 2 5 2 4 2" xfId="15093"/>
    <cellStyle name="Comma 2 5 2 4 2 2" xfId="18433"/>
    <cellStyle name="Comma 2 5 2 4 2 2 2" xfId="20848"/>
    <cellStyle name="Comma 2 5 2 4 2 2 2 2" xfId="25648"/>
    <cellStyle name="Comma 2 5 2 4 2 2 3" xfId="23260"/>
    <cellStyle name="Comma 2 5 2 4 2 3" xfId="18829"/>
    <cellStyle name="Comma 2 5 2 4 2 3 2" xfId="21243"/>
    <cellStyle name="Comma 2 5 2 4 2 3 2 2" xfId="26044"/>
    <cellStyle name="Comma 2 5 2 4 2 3 3" xfId="23656"/>
    <cellStyle name="Comma 2 5 2 4 2 4" xfId="19225"/>
    <cellStyle name="Comma 2 5 2 4 2 4 2" xfId="21639"/>
    <cellStyle name="Comma 2 5 2 4 2 4 2 2" xfId="26440"/>
    <cellStyle name="Comma 2 5 2 4 2 4 3" xfId="24052"/>
    <cellStyle name="Comma 2 5 2 4 2 5" xfId="19621"/>
    <cellStyle name="Comma 2 5 2 4 2 5 2" xfId="22035"/>
    <cellStyle name="Comma 2 5 2 4 2 5 2 2" xfId="26836"/>
    <cellStyle name="Comma 2 5 2 4 2 5 3" xfId="24448"/>
    <cellStyle name="Comma 2 5 2 4 2 6" xfId="20017"/>
    <cellStyle name="Comma 2 5 2 4 2 6 2" xfId="22431"/>
    <cellStyle name="Comma 2 5 2 4 2 6 2 2" xfId="27232"/>
    <cellStyle name="Comma 2 5 2 4 2 6 3" xfId="24844"/>
    <cellStyle name="Comma 2 5 2 4 2 7" xfId="7"/>
    <cellStyle name="Comma 2 5 2 4 2 7 2" xfId="20452"/>
    <cellStyle name="Comma 2 5 2 4 2 7 2 2" xfId="25252"/>
    <cellStyle name="Comma 2 5 2 4 2 7 3" xfId="22566"/>
    <cellStyle name="Comma 2 5 2 4 2 8" xfId="22864"/>
    <cellStyle name="Comma 2 5 2 4 3" xfId="18235"/>
    <cellStyle name="Comma 2 5 2 4 3 2" xfId="20650"/>
    <cellStyle name="Comma 2 5 2 4 3 2 2" xfId="25450"/>
    <cellStyle name="Comma 2 5 2 4 3 3" xfId="23062"/>
    <cellStyle name="Comma 2 5 2 4 4" xfId="18631"/>
    <cellStyle name="Comma 2 5 2 4 4 2" xfId="21045"/>
    <cellStyle name="Comma 2 5 2 4 4 2 2" xfId="25846"/>
    <cellStyle name="Comma 2 5 2 4 4 3" xfId="23458"/>
    <cellStyle name="Comma 2 5 2 4 5" xfId="19027"/>
    <cellStyle name="Comma 2 5 2 4 5 2" xfId="21441"/>
    <cellStyle name="Comma 2 5 2 4 5 2 2" xfId="26242"/>
    <cellStyle name="Comma 2 5 2 4 5 3" xfId="23854"/>
    <cellStyle name="Comma 2 5 2 4 6" xfId="19423"/>
    <cellStyle name="Comma 2 5 2 4 6 2" xfId="21837"/>
    <cellStyle name="Comma 2 5 2 4 6 2 2" xfId="26638"/>
    <cellStyle name="Comma 2 5 2 4 6 3" xfId="24250"/>
    <cellStyle name="Comma 2 5 2 4 7" xfId="19819"/>
    <cellStyle name="Comma 2 5 2 4 7 2" xfId="22233"/>
    <cellStyle name="Comma 2 5 2 4 7 2 2" xfId="27034"/>
    <cellStyle name="Comma 2 5 2 4 7 3" xfId="24646"/>
    <cellStyle name="Comma 2 5 2 4 8" xfId="20254"/>
    <cellStyle name="Comma 2 5 2 4 8 2" xfId="25054"/>
    <cellStyle name="Comma 2 5 2 4 9" xfId="22666"/>
    <cellStyle name="Comma 2 5 2 5" xfId="9073"/>
    <cellStyle name="Comma 2 5 2 5 2" xfId="18103"/>
    <cellStyle name="Comma 2 5 2 5 2 2" xfId="18499"/>
    <cellStyle name="Comma 2 5 2 5 2 2 2" xfId="20913"/>
    <cellStyle name="Comma 2 5 2 5 2 2 2 2" xfId="25714"/>
    <cellStyle name="Comma 2 5 2 5 2 2 3" xfId="23326"/>
    <cellStyle name="Comma 2 5 2 5 2 3" xfId="18895"/>
    <cellStyle name="Comma 2 5 2 5 2 3 2" xfId="21309"/>
    <cellStyle name="Comma 2 5 2 5 2 3 2 2" xfId="26110"/>
    <cellStyle name="Comma 2 5 2 5 2 3 3" xfId="23722"/>
    <cellStyle name="Comma 2 5 2 5 2 4" xfId="19291"/>
    <cellStyle name="Comma 2 5 2 5 2 4 2" xfId="21705"/>
    <cellStyle name="Comma 2 5 2 5 2 4 2 2" xfId="26506"/>
    <cellStyle name="Comma 2 5 2 5 2 4 3" xfId="24118"/>
    <cellStyle name="Comma 2 5 2 5 2 5" xfId="19687"/>
    <cellStyle name="Comma 2 5 2 5 2 5 2" xfId="22101"/>
    <cellStyle name="Comma 2 5 2 5 2 5 2 2" xfId="26902"/>
    <cellStyle name="Comma 2 5 2 5 2 5 3" xfId="24514"/>
    <cellStyle name="Comma 2 5 2 5 2 6" xfId="20083"/>
    <cellStyle name="Comma 2 5 2 5 2 6 2" xfId="22497"/>
    <cellStyle name="Comma 2 5 2 5 2 6 2 2" xfId="27298"/>
    <cellStyle name="Comma 2 5 2 5 2 6 3" xfId="24910"/>
    <cellStyle name="Comma 2 5 2 5 2 7" xfId="20518"/>
    <cellStyle name="Comma 2 5 2 5 2 7 2" xfId="25318"/>
    <cellStyle name="Comma 2 5 2 5 2 8" xfId="22930"/>
    <cellStyle name="Comma 2 5 2 5 3" xfId="18301"/>
    <cellStyle name="Comma 2 5 2 5 3 2" xfId="20716"/>
    <cellStyle name="Comma 2 5 2 5 3 2 2" xfId="25516"/>
    <cellStyle name="Comma 2 5 2 5 3 3" xfId="23128"/>
    <cellStyle name="Comma 2 5 2 5 4" xfId="18697"/>
    <cellStyle name="Comma 2 5 2 5 4 2" xfId="21111"/>
    <cellStyle name="Comma 2 5 2 5 4 2 2" xfId="25912"/>
    <cellStyle name="Comma 2 5 2 5 4 3" xfId="23524"/>
    <cellStyle name="Comma 2 5 2 5 5" xfId="19093"/>
    <cellStyle name="Comma 2 5 2 5 5 2" xfId="21507"/>
    <cellStyle name="Comma 2 5 2 5 5 2 2" xfId="26308"/>
    <cellStyle name="Comma 2 5 2 5 5 3" xfId="23920"/>
    <cellStyle name="Comma 2 5 2 5 6" xfId="19489"/>
    <cellStyle name="Comma 2 5 2 5 6 2" xfId="21903"/>
    <cellStyle name="Comma 2 5 2 5 6 2 2" xfId="26704"/>
    <cellStyle name="Comma 2 5 2 5 6 3" xfId="24316"/>
    <cellStyle name="Comma 2 5 2 5 7" xfId="19885"/>
    <cellStyle name="Comma 2 5 2 5 7 2" xfId="22299"/>
    <cellStyle name="Comma 2 5 2 5 7 2 2" xfId="27100"/>
    <cellStyle name="Comma 2 5 2 5 7 3" xfId="24712"/>
    <cellStyle name="Comma 2 5 2 5 8" xfId="20320"/>
    <cellStyle name="Comma 2 5 2 5 8 2" xfId="25120"/>
    <cellStyle name="Comma 2 5 2 5 9" xfId="22732"/>
    <cellStyle name="Comma 2 5 2 6" xfId="10611"/>
    <cellStyle name="Comma 2 5 2 6 2" xfId="18367"/>
    <cellStyle name="Comma 2 5 2 6 2 2" xfId="20782"/>
    <cellStyle name="Comma 2 5 2 6 2 2 2" xfId="25582"/>
    <cellStyle name="Comma 2 5 2 6 2 3" xfId="23194"/>
    <cellStyle name="Comma 2 5 2 6 3" xfId="18763"/>
    <cellStyle name="Comma 2 5 2 6 3 2" xfId="21177"/>
    <cellStyle name="Comma 2 5 2 6 3 2 2" xfId="25978"/>
    <cellStyle name="Comma 2 5 2 6 3 3" xfId="23590"/>
    <cellStyle name="Comma 2 5 2 6 4" xfId="19159"/>
    <cellStyle name="Comma 2 5 2 6 4 2" xfId="21573"/>
    <cellStyle name="Comma 2 5 2 6 4 2 2" xfId="26374"/>
    <cellStyle name="Comma 2 5 2 6 4 3" xfId="23986"/>
    <cellStyle name="Comma 2 5 2 6 5" xfId="19555"/>
    <cellStyle name="Comma 2 5 2 6 5 2" xfId="21969"/>
    <cellStyle name="Comma 2 5 2 6 5 2 2" xfId="26770"/>
    <cellStyle name="Comma 2 5 2 6 5 3" xfId="24382"/>
    <cellStyle name="Comma 2 5 2 6 6" xfId="19951"/>
    <cellStyle name="Comma 2 5 2 6 6 2" xfId="22365"/>
    <cellStyle name="Comma 2 5 2 6 6 2 2" xfId="27166"/>
    <cellStyle name="Comma 2 5 2 6 6 3" xfId="24778"/>
    <cellStyle name="Comma 2 5 2 6 7" xfId="20386"/>
    <cellStyle name="Comma 2 5 2 6 7 2" xfId="25186"/>
    <cellStyle name="Comma 2 5 2 6 8" xfId="22798"/>
    <cellStyle name="Comma 2 5 2 7" xfId="18169"/>
    <cellStyle name="Comma 2 5 2 7 2" xfId="20584"/>
    <cellStyle name="Comma 2 5 2 7 2 2" xfId="25384"/>
    <cellStyle name="Comma 2 5 2 7 3" xfId="22996"/>
    <cellStyle name="Comma 2 5 2 8" xfId="18565"/>
    <cellStyle name="Comma 2 5 2 8 2" xfId="20979"/>
    <cellStyle name="Comma 2 5 2 8 2 2" xfId="25780"/>
    <cellStyle name="Comma 2 5 2 8 3" xfId="23392"/>
    <cellStyle name="Comma 2 5 2 9" xfId="18961"/>
    <cellStyle name="Comma 2 5 2 9 2" xfId="21375"/>
    <cellStyle name="Comma 2 5 2 9 2 2" xfId="26176"/>
    <cellStyle name="Comma 2 5 2 9 3" xfId="23788"/>
    <cellStyle name="Comma 2 5 3" xfId="2398"/>
    <cellStyle name="Comma 2 5 3 10" xfId="20199"/>
    <cellStyle name="Comma 2 5 3 10 2" xfId="24999"/>
    <cellStyle name="Comma 2 5 3 11" xfId="22611"/>
    <cellStyle name="Comma 2 5 3 2" xfId="6879"/>
    <cellStyle name="Comma 2 5 3 2 2" xfId="15909"/>
    <cellStyle name="Comma 2 5 3 2 2 2" xfId="18444"/>
    <cellStyle name="Comma 2 5 3 2 2 2 2" xfId="20859"/>
    <cellStyle name="Comma 2 5 3 2 2 2 2 2" xfId="25659"/>
    <cellStyle name="Comma 2 5 3 2 2 2 3" xfId="23271"/>
    <cellStyle name="Comma 2 5 3 2 2 3" xfId="18840"/>
    <cellStyle name="Comma 2 5 3 2 2 3 2" xfId="21254"/>
    <cellStyle name="Comma 2 5 3 2 2 3 2 2" xfId="26055"/>
    <cellStyle name="Comma 2 5 3 2 2 3 3" xfId="23667"/>
    <cellStyle name="Comma 2 5 3 2 2 4" xfId="19236"/>
    <cellStyle name="Comma 2 5 3 2 2 4 2" xfId="21650"/>
    <cellStyle name="Comma 2 5 3 2 2 4 2 2" xfId="26451"/>
    <cellStyle name="Comma 2 5 3 2 2 4 3" xfId="24063"/>
    <cellStyle name="Comma 2 5 3 2 2 5" xfId="19632"/>
    <cellStyle name="Comma 2 5 3 2 2 5 2" xfId="22046"/>
    <cellStyle name="Comma 2 5 3 2 2 5 2 2" xfId="26847"/>
    <cellStyle name="Comma 2 5 3 2 2 5 3" xfId="24459"/>
    <cellStyle name="Comma 2 5 3 2 2 6" xfId="20028"/>
    <cellStyle name="Comma 2 5 3 2 2 6 2" xfId="22442"/>
    <cellStyle name="Comma 2 5 3 2 2 6 2 2" xfId="27243"/>
    <cellStyle name="Comma 2 5 3 2 2 6 3" xfId="24855"/>
    <cellStyle name="Comma 2 5 3 2 2 7" xfId="20463"/>
    <cellStyle name="Comma 2 5 3 2 2 7 2" xfId="25263"/>
    <cellStyle name="Comma 2 5 3 2 2 8" xfId="22875"/>
    <cellStyle name="Comma 2 5 3 2 3" xfId="18246"/>
    <cellStyle name="Comma 2 5 3 2 3 2" xfId="20661"/>
    <cellStyle name="Comma 2 5 3 2 3 2 2" xfId="25461"/>
    <cellStyle name="Comma 2 5 3 2 3 3" xfId="23073"/>
    <cellStyle name="Comma 2 5 3 2 4" xfId="18642"/>
    <cellStyle name="Comma 2 5 3 2 4 2" xfId="21056"/>
    <cellStyle name="Comma 2 5 3 2 4 2 2" xfId="25857"/>
    <cellStyle name="Comma 2 5 3 2 4 3" xfId="23469"/>
    <cellStyle name="Comma 2 5 3 2 5" xfId="19038"/>
    <cellStyle name="Comma 2 5 3 2 5 2" xfId="21452"/>
    <cellStyle name="Comma 2 5 3 2 5 2 2" xfId="26253"/>
    <cellStyle name="Comma 2 5 3 2 5 3" xfId="23865"/>
    <cellStyle name="Comma 2 5 3 2 6" xfId="19434"/>
    <cellStyle name="Comma 2 5 3 2 6 2" xfId="21848"/>
    <cellStyle name="Comma 2 5 3 2 6 2 2" xfId="26649"/>
    <cellStyle name="Comma 2 5 3 2 6 3" xfId="24261"/>
    <cellStyle name="Comma 2 5 3 2 7" xfId="19830"/>
    <cellStyle name="Comma 2 5 3 2 7 2" xfId="22244"/>
    <cellStyle name="Comma 2 5 3 2 7 2 2" xfId="27045"/>
    <cellStyle name="Comma 2 5 3 2 7 3" xfId="24657"/>
    <cellStyle name="Comma 2 5 3 2 8" xfId="20265"/>
    <cellStyle name="Comma 2 5 3 2 8 2" xfId="25065"/>
    <cellStyle name="Comma 2 5 3 2 9" xfId="22677"/>
    <cellStyle name="Comma 2 5 3 3" xfId="9084"/>
    <cellStyle name="Comma 2 5 3 3 2" xfId="18114"/>
    <cellStyle name="Comma 2 5 3 3 2 2" xfId="18510"/>
    <cellStyle name="Comma 2 5 3 3 2 2 2" xfId="20924"/>
    <cellStyle name="Comma 2 5 3 3 2 2 2 2" xfId="25725"/>
    <cellStyle name="Comma 2 5 3 3 2 2 3" xfId="23337"/>
    <cellStyle name="Comma 2 5 3 3 2 3" xfId="18906"/>
    <cellStyle name="Comma 2 5 3 3 2 3 2" xfId="21320"/>
    <cellStyle name="Comma 2 5 3 3 2 3 2 2" xfId="26121"/>
    <cellStyle name="Comma 2 5 3 3 2 3 3" xfId="23733"/>
    <cellStyle name="Comma 2 5 3 3 2 4" xfId="19302"/>
    <cellStyle name="Comma 2 5 3 3 2 4 2" xfId="21716"/>
    <cellStyle name="Comma 2 5 3 3 2 4 2 2" xfId="26517"/>
    <cellStyle name="Comma 2 5 3 3 2 4 3" xfId="24129"/>
    <cellStyle name="Comma 2 5 3 3 2 5" xfId="19698"/>
    <cellStyle name="Comma 2 5 3 3 2 5 2" xfId="22112"/>
    <cellStyle name="Comma 2 5 3 3 2 5 2 2" xfId="26913"/>
    <cellStyle name="Comma 2 5 3 3 2 5 3" xfId="24525"/>
    <cellStyle name="Comma 2 5 3 3 2 6" xfId="20094"/>
    <cellStyle name="Comma 2 5 3 3 2 6 2" xfId="22508"/>
    <cellStyle name="Comma 2 5 3 3 2 6 2 2" xfId="27309"/>
    <cellStyle name="Comma 2 5 3 3 2 6 3" xfId="24921"/>
    <cellStyle name="Comma 2 5 3 3 2 7" xfId="20529"/>
    <cellStyle name="Comma 2 5 3 3 2 7 2" xfId="25329"/>
    <cellStyle name="Comma 2 5 3 3 2 8" xfId="22941"/>
    <cellStyle name="Comma 2 5 3 3 3" xfId="18312"/>
    <cellStyle name="Comma 2 5 3 3 3 2" xfId="20727"/>
    <cellStyle name="Comma 2 5 3 3 3 2 2" xfId="25527"/>
    <cellStyle name="Comma 2 5 3 3 3 3" xfId="23139"/>
    <cellStyle name="Comma 2 5 3 3 4" xfId="18708"/>
    <cellStyle name="Comma 2 5 3 3 4 2" xfId="21122"/>
    <cellStyle name="Comma 2 5 3 3 4 2 2" xfId="25923"/>
    <cellStyle name="Comma 2 5 3 3 4 3" xfId="23535"/>
    <cellStyle name="Comma 2 5 3 3 5" xfId="19104"/>
    <cellStyle name="Comma 2 5 3 3 5 2" xfId="21518"/>
    <cellStyle name="Comma 2 5 3 3 5 2 2" xfId="26319"/>
    <cellStyle name="Comma 2 5 3 3 5 3" xfId="23931"/>
    <cellStyle name="Comma 2 5 3 3 6" xfId="19500"/>
    <cellStyle name="Comma 2 5 3 3 6 2" xfId="21914"/>
    <cellStyle name="Comma 2 5 3 3 6 2 2" xfId="26715"/>
    <cellStyle name="Comma 2 5 3 3 6 3" xfId="24327"/>
    <cellStyle name="Comma 2 5 3 3 7" xfId="19896"/>
    <cellStyle name="Comma 2 5 3 3 7 2" xfId="22310"/>
    <cellStyle name="Comma 2 5 3 3 7 2 2" xfId="27111"/>
    <cellStyle name="Comma 2 5 3 3 7 3" xfId="24723"/>
    <cellStyle name="Comma 2 5 3 3 8" xfId="20331"/>
    <cellStyle name="Comma 2 5 3 3 8 2" xfId="25131"/>
    <cellStyle name="Comma 2 5 3 3 9" xfId="22743"/>
    <cellStyle name="Comma 2 5 3 4" xfId="11427"/>
    <cellStyle name="Comma 2 5 3 4 2" xfId="18378"/>
    <cellStyle name="Comma 2 5 3 4 2 2" xfId="20793"/>
    <cellStyle name="Comma 2 5 3 4 2 2 2" xfId="25593"/>
    <cellStyle name="Comma 2 5 3 4 2 3" xfId="23205"/>
    <cellStyle name="Comma 2 5 3 4 3" xfId="18774"/>
    <cellStyle name="Comma 2 5 3 4 3 2" xfId="21188"/>
    <cellStyle name="Comma 2 5 3 4 3 2 2" xfId="25989"/>
    <cellStyle name="Comma 2 5 3 4 3 3" xfId="23601"/>
    <cellStyle name="Comma 2 5 3 4 4" xfId="19170"/>
    <cellStyle name="Comma 2 5 3 4 4 2" xfId="21584"/>
    <cellStyle name="Comma 2 5 3 4 4 2 2" xfId="26385"/>
    <cellStyle name="Comma 2 5 3 4 4 3" xfId="23997"/>
    <cellStyle name="Comma 2 5 3 4 5" xfId="19566"/>
    <cellStyle name="Comma 2 5 3 4 5 2" xfId="21980"/>
    <cellStyle name="Comma 2 5 3 4 5 2 2" xfId="26781"/>
    <cellStyle name="Comma 2 5 3 4 5 3" xfId="24393"/>
    <cellStyle name="Comma 2 5 3 4 6" xfId="19962"/>
    <cellStyle name="Comma 2 5 3 4 6 2" xfId="22376"/>
    <cellStyle name="Comma 2 5 3 4 6 2 2" xfId="27177"/>
    <cellStyle name="Comma 2 5 3 4 6 3" xfId="24789"/>
    <cellStyle name="Comma 2 5 3 4 7" xfId="20397"/>
    <cellStyle name="Comma 2 5 3 4 7 2" xfId="25197"/>
    <cellStyle name="Comma 2 5 3 4 8" xfId="22809"/>
    <cellStyle name="Comma 2 5 3 5" xfId="18180"/>
    <cellStyle name="Comma 2 5 3 5 2" xfId="20595"/>
    <cellStyle name="Comma 2 5 3 5 2 2" xfId="25395"/>
    <cellStyle name="Comma 2 5 3 5 3" xfId="23007"/>
    <cellStyle name="Comma 2 5 3 6" xfId="18576"/>
    <cellStyle name="Comma 2 5 3 6 2" xfId="20990"/>
    <cellStyle name="Comma 2 5 3 6 2 2" xfId="25791"/>
    <cellStyle name="Comma 2 5 3 6 3" xfId="23403"/>
    <cellStyle name="Comma 2 5 3 7" xfId="18972"/>
    <cellStyle name="Comma 2 5 3 7 2" xfId="21386"/>
    <cellStyle name="Comma 2 5 3 7 2 2" xfId="26187"/>
    <cellStyle name="Comma 2 5 3 7 3" xfId="23799"/>
    <cellStyle name="Comma 2 5 3 8" xfId="19368"/>
    <cellStyle name="Comma 2 5 3 8 2" xfId="21782"/>
    <cellStyle name="Comma 2 5 3 8 2 2" xfId="26583"/>
    <cellStyle name="Comma 2 5 3 8 3" xfId="24195"/>
    <cellStyle name="Comma 2 5 3 9" xfId="19764"/>
    <cellStyle name="Comma 2 5 3 9 2" xfId="22178"/>
    <cellStyle name="Comma 2 5 3 9 2 2" xfId="26979"/>
    <cellStyle name="Comma 2 5 3 9 3" xfId="24591"/>
    <cellStyle name="Comma 2 5 4" xfId="3892"/>
    <cellStyle name="Comma 2 5 4 10" xfId="20221"/>
    <cellStyle name="Comma 2 5 4 10 2" xfId="25021"/>
    <cellStyle name="Comma 2 5 4 11" xfId="22633"/>
    <cellStyle name="Comma 2 5 4 2" xfId="8373"/>
    <cellStyle name="Comma 2 5 4 2 2" xfId="17403"/>
    <cellStyle name="Comma 2 5 4 2 2 2" xfId="18466"/>
    <cellStyle name="Comma 2 5 4 2 2 2 2" xfId="20881"/>
    <cellStyle name="Comma 2 5 4 2 2 2 2 2" xfId="25681"/>
    <cellStyle name="Comma 2 5 4 2 2 2 3" xfId="23293"/>
    <cellStyle name="Comma 2 5 4 2 2 3" xfId="18862"/>
    <cellStyle name="Comma 2 5 4 2 2 3 2" xfId="21276"/>
    <cellStyle name="Comma 2 5 4 2 2 3 2 2" xfId="26077"/>
    <cellStyle name="Comma 2 5 4 2 2 3 3" xfId="23689"/>
    <cellStyle name="Comma 2 5 4 2 2 4" xfId="19258"/>
    <cellStyle name="Comma 2 5 4 2 2 4 2" xfId="21672"/>
    <cellStyle name="Comma 2 5 4 2 2 4 2 2" xfId="26473"/>
    <cellStyle name="Comma 2 5 4 2 2 4 3" xfId="24085"/>
    <cellStyle name="Comma 2 5 4 2 2 5" xfId="19654"/>
    <cellStyle name="Comma 2 5 4 2 2 5 2" xfId="22068"/>
    <cellStyle name="Comma 2 5 4 2 2 5 2 2" xfId="26869"/>
    <cellStyle name="Comma 2 5 4 2 2 5 3" xfId="24481"/>
    <cellStyle name="Comma 2 5 4 2 2 6" xfId="20050"/>
    <cellStyle name="Comma 2 5 4 2 2 6 2" xfId="22464"/>
    <cellStyle name="Comma 2 5 4 2 2 6 2 2" xfId="27265"/>
    <cellStyle name="Comma 2 5 4 2 2 6 3" xfId="24877"/>
    <cellStyle name="Comma 2 5 4 2 2 7" xfId="20485"/>
    <cellStyle name="Comma 2 5 4 2 2 7 2" xfId="25285"/>
    <cellStyle name="Comma 2 5 4 2 2 8" xfId="22897"/>
    <cellStyle name="Comma 2 5 4 2 3" xfId="18268"/>
    <cellStyle name="Comma 2 5 4 2 3 2" xfId="20683"/>
    <cellStyle name="Comma 2 5 4 2 3 2 2" xfId="25483"/>
    <cellStyle name="Comma 2 5 4 2 3 3" xfId="23095"/>
    <cellStyle name="Comma 2 5 4 2 4" xfId="18664"/>
    <cellStyle name="Comma 2 5 4 2 4 2" xfId="21078"/>
    <cellStyle name="Comma 2 5 4 2 4 2 2" xfId="25879"/>
    <cellStyle name="Comma 2 5 4 2 4 3" xfId="23491"/>
    <cellStyle name="Comma 2 5 4 2 5" xfId="19060"/>
    <cellStyle name="Comma 2 5 4 2 5 2" xfId="21474"/>
    <cellStyle name="Comma 2 5 4 2 5 2 2" xfId="26275"/>
    <cellStyle name="Comma 2 5 4 2 5 3" xfId="23887"/>
    <cellStyle name="Comma 2 5 4 2 6" xfId="19456"/>
    <cellStyle name="Comma 2 5 4 2 6 2" xfId="21870"/>
    <cellStyle name="Comma 2 5 4 2 6 2 2" xfId="26671"/>
    <cellStyle name="Comma 2 5 4 2 6 3" xfId="24283"/>
    <cellStyle name="Comma 2 5 4 2 7" xfId="19852"/>
    <cellStyle name="Comma 2 5 4 2 7 2" xfId="22266"/>
    <cellStyle name="Comma 2 5 4 2 7 2 2" xfId="27067"/>
    <cellStyle name="Comma 2 5 4 2 7 3" xfId="24679"/>
    <cellStyle name="Comma 2 5 4 2 8" xfId="20287"/>
    <cellStyle name="Comma 2 5 4 2 8 2" xfId="25087"/>
    <cellStyle name="Comma 2 5 4 2 9" xfId="22699"/>
    <cellStyle name="Comma 2 5 4 3" xfId="9106"/>
    <cellStyle name="Comma 2 5 4 3 2" xfId="18136"/>
    <cellStyle name="Comma 2 5 4 3 2 2" xfId="18532"/>
    <cellStyle name="Comma 2 5 4 3 2 2 2" xfId="20946"/>
    <cellStyle name="Comma 2 5 4 3 2 2 2 2" xfId="25747"/>
    <cellStyle name="Comma 2 5 4 3 2 2 3" xfId="23359"/>
    <cellStyle name="Comma 2 5 4 3 2 3" xfId="18928"/>
    <cellStyle name="Comma 2 5 4 3 2 3 2" xfId="21342"/>
    <cellStyle name="Comma 2 5 4 3 2 3 2 2" xfId="26143"/>
    <cellStyle name="Comma 2 5 4 3 2 3 3" xfId="23755"/>
    <cellStyle name="Comma 2 5 4 3 2 4" xfId="19324"/>
    <cellStyle name="Comma 2 5 4 3 2 4 2" xfId="21738"/>
    <cellStyle name="Comma 2 5 4 3 2 4 2 2" xfId="26539"/>
    <cellStyle name="Comma 2 5 4 3 2 4 3" xfId="24151"/>
    <cellStyle name="Comma 2 5 4 3 2 5" xfId="19720"/>
    <cellStyle name="Comma 2 5 4 3 2 5 2" xfId="22134"/>
    <cellStyle name="Comma 2 5 4 3 2 5 2 2" xfId="26935"/>
    <cellStyle name="Comma 2 5 4 3 2 5 3" xfId="24547"/>
    <cellStyle name="Comma 2 5 4 3 2 6" xfId="20116"/>
    <cellStyle name="Comma 2 5 4 3 2 6 2" xfId="22530"/>
    <cellStyle name="Comma 2 5 4 3 2 6 2 2" xfId="27331"/>
    <cellStyle name="Comma 2 5 4 3 2 6 3" xfId="24943"/>
    <cellStyle name="Comma 2 5 4 3 2 7" xfId="20551"/>
    <cellStyle name="Comma 2 5 4 3 2 7 2" xfId="25351"/>
    <cellStyle name="Comma 2 5 4 3 2 8" xfId="22963"/>
    <cellStyle name="Comma 2 5 4 3 3" xfId="18334"/>
    <cellStyle name="Comma 2 5 4 3 3 2" xfId="20749"/>
    <cellStyle name="Comma 2 5 4 3 3 2 2" xfId="25549"/>
    <cellStyle name="Comma 2 5 4 3 3 3" xfId="23161"/>
    <cellStyle name="Comma 2 5 4 3 4" xfId="18730"/>
    <cellStyle name="Comma 2 5 4 3 4 2" xfId="21144"/>
    <cellStyle name="Comma 2 5 4 3 4 2 2" xfId="25945"/>
    <cellStyle name="Comma 2 5 4 3 4 3" xfId="23557"/>
    <cellStyle name="Comma 2 5 4 3 5" xfId="19126"/>
    <cellStyle name="Comma 2 5 4 3 5 2" xfId="21540"/>
    <cellStyle name="Comma 2 5 4 3 5 2 2" xfId="26341"/>
    <cellStyle name="Comma 2 5 4 3 5 3" xfId="23953"/>
    <cellStyle name="Comma 2 5 4 3 6" xfId="19522"/>
    <cellStyle name="Comma 2 5 4 3 6 2" xfId="21936"/>
    <cellStyle name="Comma 2 5 4 3 6 2 2" xfId="26737"/>
    <cellStyle name="Comma 2 5 4 3 6 3" xfId="24349"/>
    <cellStyle name="Comma 2 5 4 3 7" xfId="19918"/>
    <cellStyle name="Comma 2 5 4 3 7 2" xfId="22332"/>
    <cellStyle name="Comma 2 5 4 3 7 2 2" xfId="27133"/>
    <cellStyle name="Comma 2 5 4 3 7 3" xfId="24745"/>
    <cellStyle name="Comma 2 5 4 3 8" xfId="20353"/>
    <cellStyle name="Comma 2 5 4 3 8 2" xfId="25153"/>
    <cellStyle name="Comma 2 5 4 3 9" xfId="22765"/>
    <cellStyle name="Comma 2 5 4 4" xfId="12921"/>
    <cellStyle name="Comma 2 5 4 4 2" xfId="18400"/>
    <cellStyle name="Comma 2 5 4 4 2 2" xfId="20815"/>
    <cellStyle name="Comma 2 5 4 4 2 2 2" xfId="25615"/>
    <cellStyle name="Comma 2 5 4 4 2 3" xfId="23227"/>
    <cellStyle name="Comma 2 5 4 4 3" xfId="18796"/>
    <cellStyle name="Comma 2 5 4 4 3 2" xfId="21210"/>
    <cellStyle name="Comma 2 5 4 4 3 2 2" xfId="26011"/>
    <cellStyle name="Comma 2 5 4 4 3 3" xfId="23623"/>
    <cellStyle name="Comma 2 5 4 4 4" xfId="19192"/>
    <cellStyle name="Comma 2 5 4 4 4 2" xfId="21606"/>
    <cellStyle name="Comma 2 5 4 4 4 2 2" xfId="26407"/>
    <cellStyle name="Comma 2 5 4 4 4 3" xfId="24019"/>
    <cellStyle name="Comma 2 5 4 4 5" xfId="19588"/>
    <cellStyle name="Comma 2 5 4 4 5 2" xfId="22002"/>
    <cellStyle name="Comma 2 5 4 4 5 2 2" xfId="26803"/>
    <cellStyle name="Comma 2 5 4 4 5 3" xfId="24415"/>
    <cellStyle name="Comma 2 5 4 4 6" xfId="19984"/>
    <cellStyle name="Comma 2 5 4 4 6 2" xfId="22398"/>
    <cellStyle name="Comma 2 5 4 4 6 2 2" xfId="27199"/>
    <cellStyle name="Comma 2 5 4 4 6 3" xfId="24811"/>
    <cellStyle name="Comma 2 5 4 4 7" xfId="20419"/>
    <cellStyle name="Comma 2 5 4 4 7 2" xfId="25219"/>
    <cellStyle name="Comma 2 5 4 4 8" xfId="22831"/>
    <cellStyle name="Comma 2 5 4 5" xfId="18202"/>
    <cellStyle name="Comma 2 5 4 5 2" xfId="20617"/>
    <cellStyle name="Comma 2 5 4 5 2 2" xfId="25417"/>
    <cellStyle name="Comma 2 5 4 5 3" xfId="23029"/>
    <cellStyle name="Comma 2 5 4 6" xfId="18598"/>
    <cellStyle name="Comma 2 5 4 6 2" xfId="21012"/>
    <cellStyle name="Comma 2 5 4 6 2 2" xfId="25813"/>
    <cellStyle name="Comma 2 5 4 6 3" xfId="23425"/>
    <cellStyle name="Comma 2 5 4 7" xfId="18994"/>
    <cellStyle name="Comma 2 5 4 7 2" xfId="21408"/>
    <cellStyle name="Comma 2 5 4 7 2 2" xfId="26209"/>
    <cellStyle name="Comma 2 5 4 7 3" xfId="23821"/>
    <cellStyle name="Comma 2 5 4 8" xfId="19390"/>
    <cellStyle name="Comma 2 5 4 8 2" xfId="21804"/>
    <cellStyle name="Comma 2 5 4 8 2 2" xfId="26605"/>
    <cellStyle name="Comma 2 5 4 8 3" xfId="24217"/>
    <cellStyle name="Comma 2 5 4 9" xfId="19786"/>
    <cellStyle name="Comma 2 5 4 9 2" xfId="22200"/>
    <cellStyle name="Comma 2 5 4 9 2 2" xfId="27001"/>
    <cellStyle name="Comma 2 5 4 9 3" xfId="24613"/>
    <cellStyle name="Comma 2 5 5" xfId="5386"/>
    <cellStyle name="Comma 2 5 5 2" xfId="14415"/>
    <cellStyle name="Comma 2 5 5 2 2" xfId="18422"/>
    <cellStyle name="Comma 2 5 5 2 2 2" xfId="20837"/>
    <cellStyle name="Comma 2 5 5 2 2 2 2" xfId="25637"/>
    <cellStyle name="Comma 2 5 5 2 2 3" xfId="23249"/>
    <cellStyle name="Comma 2 5 5 2 3" xfId="18818"/>
    <cellStyle name="Comma 2 5 5 2 3 2" xfId="21232"/>
    <cellStyle name="Comma 2 5 5 2 3 2 2" xfId="26033"/>
    <cellStyle name="Comma 2 5 5 2 3 3" xfId="23645"/>
    <cellStyle name="Comma 2 5 5 2 4" xfId="19214"/>
    <cellStyle name="Comma 2 5 5 2 4 2" xfId="21628"/>
    <cellStyle name="Comma 2 5 5 2 4 2 2" xfId="26429"/>
    <cellStyle name="Comma 2 5 5 2 4 3" xfId="24041"/>
    <cellStyle name="Comma 2 5 5 2 5" xfId="19610"/>
    <cellStyle name="Comma 2 5 5 2 5 2" xfId="22024"/>
    <cellStyle name="Comma 2 5 5 2 5 2 2" xfId="26825"/>
    <cellStyle name="Comma 2 5 5 2 5 3" xfId="24437"/>
    <cellStyle name="Comma 2 5 5 2 6" xfId="20006"/>
    <cellStyle name="Comma 2 5 5 2 6 2" xfId="22420"/>
    <cellStyle name="Comma 2 5 5 2 6 2 2" xfId="27221"/>
    <cellStyle name="Comma 2 5 5 2 6 3" xfId="24833"/>
    <cellStyle name="Comma 2 5 5 2 7" xfId="20441"/>
    <cellStyle name="Comma 2 5 5 2 7 2" xfId="25241"/>
    <cellStyle name="Comma 2 5 5 2 8" xfId="22853"/>
    <cellStyle name="Comma 2 5 5 3" xfId="18224"/>
    <cellStyle name="Comma 2 5 5 3 2" xfId="20639"/>
    <cellStyle name="Comma 2 5 5 3 2 2" xfId="25439"/>
    <cellStyle name="Comma 2 5 5 3 3" xfId="23051"/>
    <cellStyle name="Comma 2 5 5 4" xfId="18620"/>
    <cellStyle name="Comma 2 5 5 4 2" xfId="21034"/>
    <cellStyle name="Comma 2 5 5 4 2 2" xfId="25835"/>
    <cellStyle name="Comma 2 5 5 4 3" xfId="23447"/>
    <cellStyle name="Comma 2 5 5 5" xfId="19016"/>
    <cellStyle name="Comma 2 5 5 5 2" xfId="21430"/>
    <cellStyle name="Comma 2 5 5 5 2 2" xfId="26231"/>
    <cellStyle name="Comma 2 5 5 5 3" xfId="23843"/>
    <cellStyle name="Comma 2 5 5 6" xfId="19412"/>
    <cellStyle name="Comma 2 5 5 6 2" xfId="21826"/>
    <cellStyle name="Comma 2 5 5 6 2 2" xfId="26627"/>
    <cellStyle name="Comma 2 5 5 6 3" xfId="24239"/>
    <cellStyle name="Comma 2 5 5 7" xfId="19808"/>
    <cellStyle name="Comma 2 5 5 7 2" xfId="22222"/>
    <cellStyle name="Comma 2 5 5 7 2 2" xfId="27023"/>
    <cellStyle name="Comma 2 5 5 7 3" xfId="24635"/>
    <cellStyle name="Comma 2 5 5 8" xfId="20243"/>
    <cellStyle name="Comma 2 5 5 8 2" xfId="25043"/>
    <cellStyle name="Comma 2 5 5 9" xfId="22655"/>
    <cellStyle name="Comma 2 5 6" xfId="9062"/>
    <cellStyle name="Comma 2 5 6 2" xfId="18092"/>
    <cellStyle name="Comma 2 5 6 2 2" xfId="18488"/>
    <cellStyle name="Comma 2 5 6 2 2 2" xfId="20902"/>
    <cellStyle name="Comma 2 5 6 2 2 2 2" xfId="25703"/>
    <cellStyle name="Comma 2 5 6 2 2 3" xfId="23315"/>
    <cellStyle name="Comma 2 5 6 2 3" xfId="18884"/>
    <cellStyle name="Comma 2 5 6 2 3 2" xfId="21298"/>
    <cellStyle name="Comma 2 5 6 2 3 2 2" xfId="26099"/>
    <cellStyle name="Comma 2 5 6 2 3 3" xfId="23711"/>
    <cellStyle name="Comma 2 5 6 2 4" xfId="19280"/>
    <cellStyle name="Comma 2 5 6 2 4 2" xfId="21694"/>
    <cellStyle name="Comma 2 5 6 2 4 2 2" xfId="26495"/>
    <cellStyle name="Comma 2 5 6 2 4 3" xfId="24107"/>
    <cellStyle name="Comma 2 5 6 2 5" xfId="19676"/>
    <cellStyle name="Comma 2 5 6 2 5 2" xfId="22090"/>
    <cellStyle name="Comma 2 5 6 2 5 2 2" xfId="26891"/>
    <cellStyle name="Comma 2 5 6 2 5 3" xfId="24503"/>
    <cellStyle name="Comma 2 5 6 2 6" xfId="20072"/>
    <cellStyle name="Comma 2 5 6 2 6 2" xfId="22486"/>
    <cellStyle name="Comma 2 5 6 2 6 2 2" xfId="27287"/>
    <cellStyle name="Comma 2 5 6 2 6 3" xfId="24899"/>
    <cellStyle name="Comma 2 5 6 2 7" xfId="20507"/>
    <cellStyle name="Comma 2 5 6 2 7 2" xfId="25307"/>
    <cellStyle name="Comma 2 5 6 2 8" xfId="22919"/>
    <cellStyle name="Comma 2 5 6 3" xfId="18290"/>
    <cellStyle name="Comma 2 5 6 3 2" xfId="20705"/>
    <cellStyle name="Comma 2 5 6 3 2 2" xfId="25505"/>
    <cellStyle name="Comma 2 5 6 3 3" xfId="23117"/>
    <cellStyle name="Comma 2 5 6 4" xfId="18686"/>
    <cellStyle name="Comma 2 5 6 4 2" xfId="21100"/>
    <cellStyle name="Comma 2 5 6 4 2 2" xfId="25901"/>
    <cellStyle name="Comma 2 5 6 4 3" xfId="23513"/>
    <cellStyle name="Comma 2 5 6 5" xfId="19082"/>
    <cellStyle name="Comma 2 5 6 5 2" xfId="21496"/>
    <cellStyle name="Comma 2 5 6 5 2 2" xfId="26297"/>
    <cellStyle name="Comma 2 5 6 5 3" xfId="23909"/>
    <cellStyle name="Comma 2 5 6 6" xfId="19478"/>
    <cellStyle name="Comma 2 5 6 6 2" xfId="21892"/>
    <cellStyle name="Comma 2 5 6 6 2 2" xfId="26693"/>
    <cellStyle name="Comma 2 5 6 6 3" xfId="24305"/>
    <cellStyle name="Comma 2 5 6 7" xfId="19874"/>
    <cellStyle name="Comma 2 5 6 7 2" xfId="22288"/>
    <cellStyle name="Comma 2 5 6 7 2 2" xfId="27089"/>
    <cellStyle name="Comma 2 5 6 7 3" xfId="24701"/>
    <cellStyle name="Comma 2 5 6 8" xfId="20309"/>
    <cellStyle name="Comma 2 5 6 8 2" xfId="25109"/>
    <cellStyle name="Comma 2 5 6 9" xfId="22721"/>
    <cellStyle name="Comma 2 5 7" xfId="9933"/>
    <cellStyle name="Comma 2 5 7 2" xfId="18356"/>
    <cellStyle name="Comma 2 5 7 2 2" xfId="20771"/>
    <cellStyle name="Comma 2 5 7 2 2 2" xfId="25571"/>
    <cellStyle name="Comma 2 5 7 2 3" xfId="23183"/>
    <cellStyle name="Comma 2 5 7 3" xfId="18752"/>
    <cellStyle name="Comma 2 5 7 3 2" xfId="21166"/>
    <cellStyle name="Comma 2 5 7 3 2 2" xfId="25967"/>
    <cellStyle name="Comma 2 5 7 3 3" xfId="23579"/>
    <cellStyle name="Comma 2 5 7 4" xfId="19148"/>
    <cellStyle name="Comma 2 5 7 4 2" xfId="21562"/>
    <cellStyle name="Comma 2 5 7 4 2 2" xfId="26363"/>
    <cellStyle name="Comma 2 5 7 4 3" xfId="23975"/>
    <cellStyle name="Comma 2 5 7 5" xfId="19544"/>
    <cellStyle name="Comma 2 5 7 5 2" xfId="21958"/>
    <cellStyle name="Comma 2 5 7 5 2 2" xfId="26759"/>
    <cellStyle name="Comma 2 5 7 5 3" xfId="24371"/>
    <cellStyle name="Comma 2 5 7 6" xfId="19940"/>
    <cellStyle name="Comma 2 5 7 6 2" xfId="22354"/>
    <cellStyle name="Comma 2 5 7 6 2 2" xfId="27155"/>
    <cellStyle name="Comma 2 5 7 6 3" xfId="24767"/>
    <cellStyle name="Comma 2 5 7 7" xfId="20375"/>
    <cellStyle name="Comma 2 5 7 7 2" xfId="25175"/>
    <cellStyle name="Comma 2 5 7 8" xfId="22787"/>
    <cellStyle name="Comma 2 5 8" xfId="18158"/>
    <cellStyle name="Comma 2 5 8 2" xfId="20573"/>
    <cellStyle name="Comma 2 5 8 2 2" xfId="25373"/>
    <cellStyle name="Comma 2 5 8 3" xfId="22985"/>
    <cellStyle name="Comma 2 5 9" xfId="18554"/>
    <cellStyle name="Comma 2 5 9 2" xfId="20968"/>
    <cellStyle name="Comma 2 5 9 2 2" xfId="25769"/>
    <cellStyle name="Comma 2 5 9 3" xfId="23381"/>
    <cellStyle name="Comma 2 6" xfId="1205"/>
    <cellStyle name="Comma 2 6 10" xfId="19348"/>
    <cellStyle name="Comma 2 6 10 2" xfId="21762"/>
    <cellStyle name="Comma 2 6 10 2 2" xfId="26563"/>
    <cellStyle name="Comma 2 6 10 3" xfId="24175"/>
    <cellStyle name="Comma 2 6 11" xfId="19744"/>
    <cellStyle name="Comma 2 6 11 2" xfId="22158"/>
    <cellStyle name="Comma 2 6 11 2 2" xfId="26959"/>
    <cellStyle name="Comma 2 6 11 3" xfId="24571"/>
    <cellStyle name="Comma 2 6 12" xfId="20179"/>
    <cellStyle name="Comma 2 6 12 2" xfId="24979"/>
    <cellStyle name="Comma 2 6 13" xfId="22591"/>
    <cellStyle name="Comma 2 6 2" xfId="2699"/>
    <cellStyle name="Comma 2 6 2 10" xfId="20201"/>
    <cellStyle name="Comma 2 6 2 10 2" xfId="25001"/>
    <cellStyle name="Comma 2 6 2 11" xfId="22613"/>
    <cellStyle name="Comma 2 6 2 2" xfId="7180"/>
    <cellStyle name="Comma 2 6 2 2 2" xfId="16210"/>
    <cellStyle name="Comma 2 6 2 2 2 2" xfId="18446"/>
    <cellStyle name="Comma 2 6 2 2 2 2 2" xfId="20861"/>
    <cellStyle name="Comma 2 6 2 2 2 2 2 2" xfId="25661"/>
    <cellStyle name="Comma 2 6 2 2 2 2 3" xfId="23273"/>
    <cellStyle name="Comma 2 6 2 2 2 3" xfId="18842"/>
    <cellStyle name="Comma 2 6 2 2 2 3 2" xfId="21256"/>
    <cellStyle name="Comma 2 6 2 2 2 3 2 2" xfId="26057"/>
    <cellStyle name="Comma 2 6 2 2 2 3 3" xfId="23669"/>
    <cellStyle name="Comma 2 6 2 2 2 4" xfId="19238"/>
    <cellStyle name="Comma 2 6 2 2 2 4 2" xfId="21652"/>
    <cellStyle name="Comma 2 6 2 2 2 4 2 2" xfId="26453"/>
    <cellStyle name="Comma 2 6 2 2 2 4 3" xfId="24065"/>
    <cellStyle name="Comma 2 6 2 2 2 5" xfId="19634"/>
    <cellStyle name="Comma 2 6 2 2 2 5 2" xfId="22048"/>
    <cellStyle name="Comma 2 6 2 2 2 5 2 2" xfId="26849"/>
    <cellStyle name="Comma 2 6 2 2 2 5 3" xfId="24461"/>
    <cellStyle name="Comma 2 6 2 2 2 6" xfId="20030"/>
    <cellStyle name="Comma 2 6 2 2 2 6 2" xfId="22444"/>
    <cellStyle name="Comma 2 6 2 2 2 6 2 2" xfId="27245"/>
    <cellStyle name="Comma 2 6 2 2 2 6 3" xfId="24857"/>
    <cellStyle name="Comma 2 6 2 2 2 7" xfId="20465"/>
    <cellStyle name="Comma 2 6 2 2 2 7 2" xfId="25265"/>
    <cellStyle name="Comma 2 6 2 2 2 8" xfId="22877"/>
    <cellStyle name="Comma 2 6 2 2 3" xfId="18248"/>
    <cellStyle name="Comma 2 6 2 2 3 2" xfId="20663"/>
    <cellStyle name="Comma 2 6 2 2 3 2 2" xfId="25463"/>
    <cellStyle name="Comma 2 6 2 2 3 3" xfId="23075"/>
    <cellStyle name="Comma 2 6 2 2 4" xfId="18644"/>
    <cellStyle name="Comma 2 6 2 2 4 2" xfId="21058"/>
    <cellStyle name="Comma 2 6 2 2 4 2 2" xfId="25859"/>
    <cellStyle name="Comma 2 6 2 2 4 3" xfId="23471"/>
    <cellStyle name="Comma 2 6 2 2 5" xfId="19040"/>
    <cellStyle name="Comma 2 6 2 2 5 2" xfId="21454"/>
    <cellStyle name="Comma 2 6 2 2 5 2 2" xfId="26255"/>
    <cellStyle name="Comma 2 6 2 2 5 3" xfId="23867"/>
    <cellStyle name="Comma 2 6 2 2 6" xfId="19436"/>
    <cellStyle name="Comma 2 6 2 2 6 2" xfId="21850"/>
    <cellStyle name="Comma 2 6 2 2 6 2 2" xfId="26651"/>
    <cellStyle name="Comma 2 6 2 2 6 3" xfId="24263"/>
    <cellStyle name="Comma 2 6 2 2 7" xfId="19832"/>
    <cellStyle name="Comma 2 6 2 2 7 2" xfId="22246"/>
    <cellStyle name="Comma 2 6 2 2 7 2 2" xfId="27047"/>
    <cellStyle name="Comma 2 6 2 2 7 3" xfId="24659"/>
    <cellStyle name="Comma 2 6 2 2 8" xfId="20267"/>
    <cellStyle name="Comma 2 6 2 2 8 2" xfId="25067"/>
    <cellStyle name="Comma 2 6 2 2 9" xfId="22679"/>
    <cellStyle name="Comma 2 6 2 3" xfId="9086"/>
    <cellStyle name="Comma 2 6 2 3 2" xfId="18116"/>
    <cellStyle name="Comma 2 6 2 3 2 2" xfId="18512"/>
    <cellStyle name="Comma 2 6 2 3 2 2 2" xfId="20926"/>
    <cellStyle name="Comma 2 6 2 3 2 2 2 2" xfId="25727"/>
    <cellStyle name="Comma 2 6 2 3 2 2 3" xfId="23339"/>
    <cellStyle name="Comma 2 6 2 3 2 3" xfId="18908"/>
    <cellStyle name="Comma 2 6 2 3 2 3 2" xfId="21322"/>
    <cellStyle name="Comma 2 6 2 3 2 3 2 2" xfId="26123"/>
    <cellStyle name="Comma 2 6 2 3 2 3 3" xfId="23735"/>
    <cellStyle name="Comma 2 6 2 3 2 4" xfId="19304"/>
    <cellStyle name="Comma 2 6 2 3 2 4 2" xfId="21718"/>
    <cellStyle name="Comma 2 6 2 3 2 4 2 2" xfId="26519"/>
    <cellStyle name="Comma 2 6 2 3 2 4 3" xfId="24131"/>
    <cellStyle name="Comma 2 6 2 3 2 5" xfId="19700"/>
    <cellStyle name="Comma 2 6 2 3 2 5 2" xfId="22114"/>
    <cellStyle name="Comma 2 6 2 3 2 5 2 2" xfId="26915"/>
    <cellStyle name="Comma 2 6 2 3 2 5 3" xfId="24527"/>
    <cellStyle name="Comma 2 6 2 3 2 6" xfId="20096"/>
    <cellStyle name="Comma 2 6 2 3 2 6 2" xfId="22510"/>
    <cellStyle name="Comma 2 6 2 3 2 6 2 2" xfId="27311"/>
    <cellStyle name="Comma 2 6 2 3 2 6 3" xfId="24923"/>
    <cellStyle name="Comma 2 6 2 3 2 7" xfId="20531"/>
    <cellStyle name="Comma 2 6 2 3 2 7 2" xfId="25331"/>
    <cellStyle name="Comma 2 6 2 3 2 8" xfId="22943"/>
    <cellStyle name="Comma 2 6 2 3 3" xfId="18314"/>
    <cellStyle name="Comma 2 6 2 3 3 2" xfId="20729"/>
    <cellStyle name="Comma 2 6 2 3 3 2 2" xfId="25529"/>
    <cellStyle name="Comma 2 6 2 3 3 3" xfId="23141"/>
    <cellStyle name="Comma 2 6 2 3 4" xfId="18710"/>
    <cellStyle name="Comma 2 6 2 3 4 2" xfId="21124"/>
    <cellStyle name="Comma 2 6 2 3 4 2 2" xfId="25925"/>
    <cellStyle name="Comma 2 6 2 3 4 3" xfId="23537"/>
    <cellStyle name="Comma 2 6 2 3 5" xfId="19106"/>
    <cellStyle name="Comma 2 6 2 3 5 2" xfId="21520"/>
    <cellStyle name="Comma 2 6 2 3 5 2 2" xfId="26321"/>
    <cellStyle name="Comma 2 6 2 3 5 3" xfId="23933"/>
    <cellStyle name="Comma 2 6 2 3 6" xfId="19502"/>
    <cellStyle name="Comma 2 6 2 3 6 2" xfId="21916"/>
    <cellStyle name="Comma 2 6 2 3 6 2 2" xfId="26717"/>
    <cellStyle name="Comma 2 6 2 3 6 3" xfId="24329"/>
    <cellStyle name="Comma 2 6 2 3 7" xfId="19898"/>
    <cellStyle name="Comma 2 6 2 3 7 2" xfId="22312"/>
    <cellStyle name="Comma 2 6 2 3 7 2 2" xfId="27113"/>
    <cellStyle name="Comma 2 6 2 3 7 3" xfId="24725"/>
    <cellStyle name="Comma 2 6 2 3 8" xfId="20333"/>
    <cellStyle name="Comma 2 6 2 3 8 2" xfId="25133"/>
    <cellStyle name="Comma 2 6 2 3 9" xfId="22745"/>
    <cellStyle name="Comma 2 6 2 4" xfId="11728"/>
    <cellStyle name="Comma 2 6 2 4 2" xfId="18380"/>
    <cellStyle name="Comma 2 6 2 4 2 2" xfId="20795"/>
    <cellStyle name="Comma 2 6 2 4 2 2 2" xfId="25595"/>
    <cellStyle name="Comma 2 6 2 4 2 3" xfId="23207"/>
    <cellStyle name="Comma 2 6 2 4 3" xfId="18776"/>
    <cellStyle name="Comma 2 6 2 4 3 2" xfId="21190"/>
    <cellStyle name="Comma 2 6 2 4 3 2 2" xfId="25991"/>
    <cellStyle name="Comma 2 6 2 4 3 3" xfId="23603"/>
    <cellStyle name="Comma 2 6 2 4 4" xfId="19172"/>
    <cellStyle name="Comma 2 6 2 4 4 2" xfId="21586"/>
    <cellStyle name="Comma 2 6 2 4 4 2 2" xfId="26387"/>
    <cellStyle name="Comma 2 6 2 4 4 3" xfId="23999"/>
    <cellStyle name="Comma 2 6 2 4 5" xfId="19568"/>
    <cellStyle name="Comma 2 6 2 4 5 2" xfId="21982"/>
    <cellStyle name="Comma 2 6 2 4 5 2 2" xfId="26783"/>
    <cellStyle name="Comma 2 6 2 4 5 3" xfId="24395"/>
    <cellStyle name="Comma 2 6 2 4 6" xfId="19964"/>
    <cellStyle name="Comma 2 6 2 4 6 2" xfId="22378"/>
    <cellStyle name="Comma 2 6 2 4 6 2 2" xfId="27179"/>
    <cellStyle name="Comma 2 6 2 4 6 3" xfId="24791"/>
    <cellStyle name="Comma 2 6 2 4 7" xfId="20399"/>
    <cellStyle name="Comma 2 6 2 4 7 2" xfId="25199"/>
    <cellStyle name="Comma 2 6 2 4 8" xfId="22811"/>
    <cellStyle name="Comma 2 6 2 5" xfId="18182"/>
    <cellStyle name="Comma 2 6 2 5 2" xfId="20597"/>
    <cellStyle name="Comma 2 6 2 5 2 2" xfId="25397"/>
    <cellStyle name="Comma 2 6 2 5 3" xfId="23009"/>
    <cellStyle name="Comma 2 6 2 6" xfId="18578"/>
    <cellStyle name="Comma 2 6 2 6 2" xfId="20992"/>
    <cellStyle name="Comma 2 6 2 6 2 2" xfId="25793"/>
    <cellStyle name="Comma 2 6 2 6 3" xfId="23405"/>
    <cellStyle name="Comma 2 6 2 7" xfId="18974"/>
    <cellStyle name="Comma 2 6 2 7 2" xfId="21388"/>
    <cellStyle name="Comma 2 6 2 7 2 2" xfId="26189"/>
    <cellStyle name="Comma 2 6 2 7 3" xfId="23801"/>
    <cellStyle name="Comma 2 6 2 8" xfId="19370"/>
    <cellStyle name="Comma 2 6 2 8 2" xfId="21784"/>
    <cellStyle name="Comma 2 6 2 8 2 2" xfId="26585"/>
    <cellStyle name="Comma 2 6 2 8 3" xfId="24197"/>
    <cellStyle name="Comma 2 6 2 9" xfId="19766"/>
    <cellStyle name="Comma 2 6 2 9 2" xfId="22180"/>
    <cellStyle name="Comma 2 6 2 9 2 2" xfId="26981"/>
    <cellStyle name="Comma 2 6 2 9 3" xfId="24593"/>
    <cellStyle name="Comma 2 6 3" xfId="4193"/>
    <cellStyle name="Comma 2 6 3 10" xfId="20223"/>
    <cellStyle name="Comma 2 6 3 10 2" xfId="25023"/>
    <cellStyle name="Comma 2 6 3 11" xfId="22635"/>
    <cellStyle name="Comma 2 6 3 2" xfId="8674"/>
    <cellStyle name="Comma 2 6 3 2 2" xfId="17704"/>
    <cellStyle name="Comma 2 6 3 2 2 2" xfId="18468"/>
    <cellStyle name="Comma 2 6 3 2 2 2 2" xfId="20883"/>
    <cellStyle name="Comma 2 6 3 2 2 2 2 2" xfId="25683"/>
    <cellStyle name="Comma 2 6 3 2 2 2 3" xfId="23295"/>
    <cellStyle name="Comma 2 6 3 2 2 3" xfId="18864"/>
    <cellStyle name="Comma 2 6 3 2 2 3 2" xfId="21278"/>
    <cellStyle name="Comma 2 6 3 2 2 3 2 2" xfId="26079"/>
    <cellStyle name="Comma 2 6 3 2 2 3 3" xfId="23691"/>
    <cellStyle name="Comma 2 6 3 2 2 4" xfId="19260"/>
    <cellStyle name="Comma 2 6 3 2 2 4 2" xfId="21674"/>
    <cellStyle name="Comma 2 6 3 2 2 4 2 2" xfId="26475"/>
    <cellStyle name="Comma 2 6 3 2 2 4 3" xfId="24087"/>
    <cellStyle name="Comma 2 6 3 2 2 5" xfId="19656"/>
    <cellStyle name="Comma 2 6 3 2 2 5 2" xfId="22070"/>
    <cellStyle name="Comma 2 6 3 2 2 5 2 2" xfId="26871"/>
    <cellStyle name="Comma 2 6 3 2 2 5 3" xfId="24483"/>
    <cellStyle name="Comma 2 6 3 2 2 6" xfId="20052"/>
    <cellStyle name="Comma 2 6 3 2 2 6 2" xfId="22466"/>
    <cellStyle name="Comma 2 6 3 2 2 6 2 2" xfId="27267"/>
    <cellStyle name="Comma 2 6 3 2 2 6 3" xfId="24879"/>
    <cellStyle name="Comma 2 6 3 2 2 7" xfId="20487"/>
    <cellStyle name="Comma 2 6 3 2 2 7 2" xfId="25287"/>
    <cellStyle name="Comma 2 6 3 2 2 8" xfId="22899"/>
    <cellStyle name="Comma 2 6 3 2 3" xfId="18270"/>
    <cellStyle name="Comma 2 6 3 2 3 2" xfId="20685"/>
    <cellStyle name="Comma 2 6 3 2 3 2 2" xfId="25485"/>
    <cellStyle name="Comma 2 6 3 2 3 3" xfId="23097"/>
    <cellStyle name="Comma 2 6 3 2 4" xfId="18666"/>
    <cellStyle name="Comma 2 6 3 2 4 2" xfId="21080"/>
    <cellStyle name="Comma 2 6 3 2 4 2 2" xfId="25881"/>
    <cellStyle name="Comma 2 6 3 2 4 3" xfId="23493"/>
    <cellStyle name="Comma 2 6 3 2 5" xfId="19062"/>
    <cellStyle name="Comma 2 6 3 2 5 2" xfId="21476"/>
    <cellStyle name="Comma 2 6 3 2 5 2 2" xfId="26277"/>
    <cellStyle name="Comma 2 6 3 2 5 3" xfId="23889"/>
    <cellStyle name="Comma 2 6 3 2 6" xfId="19458"/>
    <cellStyle name="Comma 2 6 3 2 6 2" xfId="21872"/>
    <cellStyle name="Comma 2 6 3 2 6 2 2" xfId="26673"/>
    <cellStyle name="Comma 2 6 3 2 6 3" xfId="24285"/>
    <cellStyle name="Comma 2 6 3 2 7" xfId="19854"/>
    <cellStyle name="Comma 2 6 3 2 7 2" xfId="22268"/>
    <cellStyle name="Comma 2 6 3 2 7 2 2" xfId="27069"/>
    <cellStyle name="Comma 2 6 3 2 7 3" xfId="24681"/>
    <cellStyle name="Comma 2 6 3 2 8" xfId="20289"/>
    <cellStyle name="Comma 2 6 3 2 8 2" xfId="25089"/>
    <cellStyle name="Comma 2 6 3 2 9" xfId="22701"/>
    <cellStyle name="Comma 2 6 3 3" xfId="9108"/>
    <cellStyle name="Comma 2 6 3 3 2" xfId="18138"/>
    <cellStyle name="Comma 2 6 3 3 2 2" xfId="18534"/>
    <cellStyle name="Comma 2 6 3 3 2 2 2" xfId="20948"/>
    <cellStyle name="Comma 2 6 3 3 2 2 2 2" xfId="25749"/>
    <cellStyle name="Comma 2 6 3 3 2 2 3" xfId="23361"/>
    <cellStyle name="Comma 2 6 3 3 2 3" xfId="18930"/>
    <cellStyle name="Comma 2 6 3 3 2 3 2" xfId="21344"/>
    <cellStyle name="Comma 2 6 3 3 2 3 2 2" xfId="26145"/>
    <cellStyle name="Comma 2 6 3 3 2 3 3" xfId="23757"/>
    <cellStyle name="Comma 2 6 3 3 2 4" xfId="19326"/>
    <cellStyle name="Comma 2 6 3 3 2 4 2" xfId="21740"/>
    <cellStyle name="Comma 2 6 3 3 2 4 2 2" xfId="26541"/>
    <cellStyle name="Comma 2 6 3 3 2 4 3" xfId="24153"/>
    <cellStyle name="Comma 2 6 3 3 2 5" xfId="19722"/>
    <cellStyle name="Comma 2 6 3 3 2 5 2" xfId="22136"/>
    <cellStyle name="Comma 2 6 3 3 2 5 2 2" xfId="26937"/>
    <cellStyle name="Comma 2 6 3 3 2 5 3" xfId="24549"/>
    <cellStyle name="Comma 2 6 3 3 2 6" xfId="20118"/>
    <cellStyle name="Comma 2 6 3 3 2 6 2" xfId="22532"/>
    <cellStyle name="Comma 2 6 3 3 2 6 2 2" xfId="27333"/>
    <cellStyle name="Comma 2 6 3 3 2 6 3" xfId="24945"/>
    <cellStyle name="Comma 2 6 3 3 2 7" xfId="20553"/>
    <cellStyle name="Comma 2 6 3 3 2 7 2" xfId="25353"/>
    <cellStyle name="Comma 2 6 3 3 2 8" xfId="22965"/>
    <cellStyle name="Comma 2 6 3 3 3" xfId="18336"/>
    <cellStyle name="Comma 2 6 3 3 3 2" xfId="20751"/>
    <cellStyle name="Comma 2 6 3 3 3 2 2" xfId="25551"/>
    <cellStyle name="Comma 2 6 3 3 3 3" xfId="23163"/>
    <cellStyle name="Comma 2 6 3 3 4" xfId="18732"/>
    <cellStyle name="Comma 2 6 3 3 4 2" xfId="21146"/>
    <cellStyle name="Comma 2 6 3 3 4 2 2" xfId="25947"/>
    <cellStyle name="Comma 2 6 3 3 4 3" xfId="23559"/>
    <cellStyle name="Comma 2 6 3 3 5" xfId="19128"/>
    <cellStyle name="Comma 2 6 3 3 5 2" xfId="21542"/>
    <cellStyle name="Comma 2 6 3 3 5 2 2" xfId="26343"/>
    <cellStyle name="Comma 2 6 3 3 5 3" xfId="23955"/>
    <cellStyle name="Comma 2 6 3 3 6" xfId="19524"/>
    <cellStyle name="Comma 2 6 3 3 6 2" xfId="21938"/>
    <cellStyle name="Comma 2 6 3 3 6 2 2" xfId="26739"/>
    <cellStyle name="Comma 2 6 3 3 6 3" xfId="24351"/>
    <cellStyle name="Comma 2 6 3 3 7" xfId="19920"/>
    <cellStyle name="Comma 2 6 3 3 7 2" xfId="22334"/>
    <cellStyle name="Comma 2 6 3 3 7 2 2" xfId="27135"/>
    <cellStyle name="Comma 2 6 3 3 7 3" xfId="24747"/>
    <cellStyle name="Comma 2 6 3 3 8" xfId="20355"/>
    <cellStyle name="Comma 2 6 3 3 8 2" xfId="25155"/>
    <cellStyle name="Comma 2 6 3 3 9" xfId="22767"/>
    <cellStyle name="Comma 2 6 3 4" xfId="13222"/>
    <cellStyle name="Comma 2 6 3 4 2" xfId="18402"/>
    <cellStyle name="Comma 2 6 3 4 2 2" xfId="20817"/>
    <cellStyle name="Comma 2 6 3 4 2 2 2" xfId="25617"/>
    <cellStyle name="Comma 2 6 3 4 2 3" xfId="23229"/>
    <cellStyle name="Comma 2 6 3 4 3" xfId="18798"/>
    <cellStyle name="Comma 2 6 3 4 3 2" xfId="21212"/>
    <cellStyle name="Comma 2 6 3 4 3 2 2" xfId="26013"/>
    <cellStyle name="Comma 2 6 3 4 3 3" xfId="23625"/>
    <cellStyle name="Comma 2 6 3 4 4" xfId="19194"/>
    <cellStyle name="Comma 2 6 3 4 4 2" xfId="21608"/>
    <cellStyle name="Comma 2 6 3 4 4 2 2" xfId="26409"/>
    <cellStyle name="Comma 2 6 3 4 4 3" xfId="24021"/>
    <cellStyle name="Comma 2 6 3 4 5" xfId="19590"/>
    <cellStyle name="Comma 2 6 3 4 5 2" xfId="22004"/>
    <cellStyle name="Comma 2 6 3 4 5 2 2" xfId="26805"/>
    <cellStyle name="Comma 2 6 3 4 5 3" xfId="24417"/>
    <cellStyle name="Comma 2 6 3 4 6" xfId="19986"/>
    <cellStyle name="Comma 2 6 3 4 6 2" xfId="22400"/>
    <cellStyle name="Comma 2 6 3 4 6 2 2" xfId="27201"/>
    <cellStyle name="Comma 2 6 3 4 6 3" xfId="24813"/>
    <cellStyle name="Comma 2 6 3 4 7" xfId="20421"/>
    <cellStyle name="Comma 2 6 3 4 7 2" xfId="25221"/>
    <cellStyle name="Comma 2 6 3 4 8" xfId="22833"/>
    <cellStyle name="Comma 2 6 3 5" xfId="18204"/>
    <cellStyle name="Comma 2 6 3 5 2" xfId="20619"/>
    <cellStyle name="Comma 2 6 3 5 2 2" xfId="25419"/>
    <cellStyle name="Comma 2 6 3 5 3" xfId="23031"/>
    <cellStyle name="Comma 2 6 3 6" xfId="18600"/>
    <cellStyle name="Comma 2 6 3 6 2" xfId="21014"/>
    <cellStyle name="Comma 2 6 3 6 2 2" xfId="25815"/>
    <cellStyle name="Comma 2 6 3 6 3" xfId="23427"/>
    <cellStyle name="Comma 2 6 3 7" xfId="18996"/>
    <cellStyle name="Comma 2 6 3 7 2" xfId="21410"/>
    <cellStyle name="Comma 2 6 3 7 2 2" xfId="26211"/>
    <cellStyle name="Comma 2 6 3 7 3" xfId="23823"/>
    <cellStyle name="Comma 2 6 3 8" xfId="19392"/>
    <cellStyle name="Comma 2 6 3 8 2" xfId="21806"/>
    <cellStyle name="Comma 2 6 3 8 2 2" xfId="26607"/>
    <cellStyle name="Comma 2 6 3 8 3" xfId="24219"/>
    <cellStyle name="Comma 2 6 3 9" xfId="19788"/>
    <cellStyle name="Comma 2 6 3 9 2" xfId="22202"/>
    <cellStyle name="Comma 2 6 3 9 2 2" xfId="27003"/>
    <cellStyle name="Comma 2 6 3 9 3" xfId="24615"/>
    <cellStyle name="Comma 2 6 4" xfId="5686"/>
    <cellStyle name="Comma 2 6 4 2" xfId="14716"/>
    <cellStyle name="Comma 2 6 4 2 2" xfId="18424"/>
    <cellStyle name="Comma 2 6 4 2 2 2" xfId="20839"/>
    <cellStyle name="Comma 2 6 4 2 2 2 2" xfId="25639"/>
    <cellStyle name="Comma 2 6 4 2 2 3" xfId="23251"/>
    <cellStyle name="Comma 2 6 4 2 3" xfId="18820"/>
    <cellStyle name="Comma 2 6 4 2 3 2" xfId="21234"/>
    <cellStyle name="Comma 2 6 4 2 3 2 2" xfId="26035"/>
    <cellStyle name="Comma 2 6 4 2 3 3" xfId="23647"/>
    <cellStyle name="Comma 2 6 4 2 4" xfId="19216"/>
    <cellStyle name="Comma 2 6 4 2 4 2" xfId="21630"/>
    <cellStyle name="Comma 2 6 4 2 4 2 2" xfId="26431"/>
    <cellStyle name="Comma 2 6 4 2 4 3" xfId="24043"/>
    <cellStyle name="Comma 2 6 4 2 5" xfId="19612"/>
    <cellStyle name="Comma 2 6 4 2 5 2" xfId="22026"/>
    <cellStyle name="Comma 2 6 4 2 5 2 2" xfId="26827"/>
    <cellStyle name="Comma 2 6 4 2 5 3" xfId="24439"/>
    <cellStyle name="Comma 2 6 4 2 6" xfId="20008"/>
    <cellStyle name="Comma 2 6 4 2 6 2" xfId="22422"/>
    <cellStyle name="Comma 2 6 4 2 6 2 2" xfId="27223"/>
    <cellStyle name="Comma 2 6 4 2 6 3" xfId="24835"/>
    <cellStyle name="Comma 2 6 4 2 7" xfId="20443"/>
    <cellStyle name="Comma 2 6 4 2 7 2" xfId="25243"/>
    <cellStyle name="Comma 2 6 4 2 8" xfId="22855"/>
    <cellStyle name="Comma 2 6 4 3" xfId="18226"/>
    <cellStyle name="Comma 2 6 4 3 2" xfId="20641"/>
    <cellStyle name="Comma 2 6 4 3 2 2" xfId="25441"/>
    <cellStyle name="Comma 2 6 4 3 3" xfId="23053"/>
    <cellStyle name="Comma 2 6 4 4" xfId="18622"/>
    <cellStyle name="Comma 2 6 4 4 2" xfId="21036"/>
    <cellStyle name="Comma 2 6 4 4 2 2" xfId="25837"/>
    <cellStyle name="Comma 2 6 4 4 3" xfId="23449"/>
    <cellStyle name="Comma 2 6 4 5" xfId="19018"/>
    <cellStyle name="Comma 2 6 4 5 2" xfId="21432"/>
    <cellStyle name="Comma 2 6 4 5 2 2" xfId="26233"/>
    <cellStyle name="Comma 2 6 4 5 3" xfId="23845"/>
    <cellStyle name="Comma 2 6 4 6" xfId="19414"/>
    <cellStyle name="Comma 2 6 4 6 2" xfId="21828"/>
    <cellStyle name="Comma 2 6 4 6 2 2" xfId="26629"/>
    <cellStyle name="Comma 2 6 4 6 3" xfId="24241"/>
    <cellStyle name="Comma 2 6 4 7" xfId="19810"/>
    <cellStyle name="Comma 2 6 4 7 2" xfId="22224"/>
    <cellStyle name="Comma 2 6 4 7 2 2" xfId="27025"/>
    <cellStyle name="Comma 2 6 4 7 3" xfId="24637"/>
    <cellStyle name="Comma 2 6 4 8" xfId="20245"/>
    <cellStyle name="Comma 2 6 4 8 2" xfId="25045"/>
    <cellStyle name="Comma 2 6 4 9" xfId="22657"/>
    <cellStyle name="Comma 2 6 5" xfId="9064"/>
    <cellStyle name="Comma 2 6 5 2" xfId="18094"/>
    <cellStyle name="Comma 2 6 5 2 2" xfId="18490"/>
    <cellStyle name="Comma 2 6 5 2 2 2" xfId="20904"/>
    <cellStyle name="Comma 2 6 5 2 2 2 2" xfId="25705"/>
    <cellStyle name="Comma 2 6 5 2 2 3" xfId="23317"/>
    <cellStyle name="Comma 2 6 5 2 3" xfId="18886"/>
    <cellStyle name="Comma 2 6 5 2 3 2" xfId="21300"/>
    <cellStyle name="Comma 2 6 5 2 3 2 2" xfId="26101"/>
    <cellStyle name="Comma 2 6 5 2 3 3" xfId="23713"/>
    <cellStyle name="Comma 2 6 5 2 4" xfId="19282"/>
    <cellStyle name="Comma 2 6 5 2 4 2" xfId="21696"/>
    <cellStyle name="Comma 2 6 5 2 4 2 2" xfId="26497"/>
    <cellStyle name="Comma 2 6 5 2 4 3" xfId="24109"/>
    <cellStyle name="Comma 2 6 5 2 5" xfId="19678"/>
    <cellStyle name="Comma 2 6 5 2 5 2" xfId="22092"/>
    <cellStyle name="Comma 2 6 5 2 5 2 2" xfId="26893"/>
    <cellStyle name="Comma 2 6 5 2 5 3" xfId="24505"/>
    <cellStyle name="Comma 2 6 5 2 6" xfId="20074"/>
    <cellStyle name="Comma 2 6 5 2 6 2" xfId="22488"/>
    <cellStyle name="Comma 2 6 5 2 6 2 2" xfId="27289"/>
    <cellStyle name="Comma 2 6 5 2 6 3" xfId="24901"/>
    <cellStyle name="Comma 2 6 5 2 7" xfId="20509"/>
    <cellStyle name="Comma 2 6 5 2 7 2" xfId="25309"/>
    <cellStyle name="Comma 2 6 5 2 8" xfId="22921"/>
    <cellStyle name="Comma 2 6 5 3" xfId="18292"/>
    <cellStyle name="Comma 2 6 5 3 2" xfId="20707"/>
    <cellStyle name="Comma 2 6 5 3 2 2" xfId="25507"/>
    <cellStyle name="Comma 2 6 5 3 3" xfId="23119"/>
    <cellStyle name="Comma 2 6 5 4" xfId="18688"/>
    <cellStyle name="Comma 2 6 5 4 2" xfId="21102"/>
    <cellStyle name="Comma 2 6 5 4 2 2" xfId="25903"/>
    <cellStyle name="Comma 2 6 5 4 3" xfId="23515"/>
    <cellStyle name="Comma 2 6 5 5" xfId="19084"/>
    <cellStyle name="Comma 2 6 5 5 2" xfId="21498"/>
    <cellStyle name="Comma 2 6 5 5 2 2" xfId="26299"/>
    <cellStyle name="Comma 2 6 5 5 3" xfId="23911"/>
    <cellStyle name="Comma 2 6 5 6" xfId="19480"/>
    <cellStyle name="Comma 2 6 5 6 2" xfId="21894"/>
    <cellStyle name="Comma 2 6 5 6 2 2" xfId="26695"/>
    <cellStyle name="Comma 2 6 5 6 3" xfId="24307"/>
    <cellStyle name="Comma 2 6 5 7" xfId="19876"/>
    <cellStyle name="Comma 2 6 5 7 2" xfId="22290"/>
    <cellStyle name="Comma 2 6 5 7 2 2" xfId="27091"/>
    <cellStyle name="Comma 2 6 5 7 3" xfId="24703"/>
    <cellStyle name="Comma 2 6 5 8" xfId="20311"/>
    <cellStyle name="Comma 2 6 5 8 2" xfId="25111"/>
    <cellStyle name="Comma 2 6 5 9" xfId="22723"/>
    <cellStyle name="Comma 2 6 6" xfId="10234"/>
    <cellStyle name="Comma 2 6 6 2" xfId="18358"/>
    <cellStyle name="Comma 2 6 6 2 2" xfId="20773"/>
    <cellStyle name="Comma 2 6 6 2 2 2" xfId="25573"/>
    <cellStyle name="Comma 2 6 6 2 3" xfId="23185"/>
    <cellStyle name="Comma 2 6 6 3" xfId="18754"/>
    <cellStyle name="Comma 2 6 6 3 2" xfId="21168"/>
    <cellStyle name="Comma 2 6 6 3 2 2" xfId="25969"/>
    <cellStyle name="Comma 2 6 6 3 3" xfId="23581"/>
    <cellStyle name="Comma 2 6 6 4" xfId="19150"/>
    <cellStyle name="Comma 2 6 6 4 2" xfId="21564"/>
    <cellStyle name="Comma 2 6 6 4 2 2" xfId="26365"/>
    <cellStyle name="Comma 2 6 6 4 3" xfId="23977"/>
    <cellStyle name="Comma 2 6 6 5" xfId="19546"/>
    <cellStyle name="Comma 2 6 6 5 2" xfId="21960"/>
    <cellStyle name="Comma 2 6 6 5 2 2" xfId="26761"/>
    <cellStyle name="Comma 2 6 6 5 3" xfId="24373"/>
    <cellStyle name="Comma 2 6 6 6" xfId="19942"/>
    <cellStyle name="Comma 2 6 6 6 2" xfId="22356"/>
    <cellStyle name="Comma 2 6 6 6 2 2" xfId="27157"/>
    <cellStyle name="Comma 2 6 6 6 3" xfId="24769"/>
    <cellStyle name="Comma 2 6 6 7" xfId="20377"/>
    <cellStyle name="Comma 2 6 6 7 2" xfId="25177"/>
    <cellStyle name="Comma 2 6 6 8" xfId="22789"/>
    <cellStyle name="Comma 2 6 7" xfId="18160"/>
    <cellStyle name="Comma 2 6 7 2" xfId="20575"/>
    <cellStyle name="Comma 2 6 7 2 2" xfId="25375"/>
    <cellStyle name="Comma 2 6 7 3" xfId="22987"/>
    <cellStyle name="Comma 2 6 8" xfId="18556"/>
    <cellStyle name="Comma 2 6 8 2" xfId="20970"/>
    <cellStyle name="Comma 2 6 8 2 2" xfId="25771"/>
    <cellStyle name="Comma 2 6 8 3" xfId="23383"/>
    <cellStyle name="Comma 2 6 9" xfId="18952"/>
    <cellStyle name="Comma 2 6 9 2" xfId="21366"/>
    <cellStyle name="Comma 2 6 9 2 2" xfId="26167"/>
    <cellStyle name="Comma 2 6 9 3" xfId="23779"/>
    <cellStyle name="Comma 2 7" xfId="1653"/>
    <cellStyle name="Comma 2 7 10" xfId="20190"/>
    <cellStyle name="Comma 2 7 10 2" xfId="24990"/>
    <cellStyle name="Comma 2 7 11" xfId="22602"/>
    <cellStyle name="Comma 2 7 2" xfId="6134"/>
    <cellStyle name="Comma 2 7 2 2" xfId="15164"/>
    <cellStyle name="Comma 2 7 2 2 2" xfId="18435"/>
    <cellStyle name="Comma 2 7 2 2 2 2" xfId="20850"/>
    <cellStyle name="Comma 2 7 2 2 2 2 2" xfId="25650"/>
    <cellStyle name="Comma 2 7 2 2 2 3" xfId="23262"/>
    <cellStyle name="Comma 2 7 2 2 3" xfId="18831"/>
    <cellStyle name="Comma 2 7 2 2 3 2" xfId="21245"/>
    <cellStyle name="Comma 2 7 2 2 3 2 2" xfId="26046"/>
    <cellStyle name="Comma 2 7 2 2 3 3" xfId="23658"/>
    <cellStyle name="Comma 2 7 2 2 4" xfId="19227"/>
    <cellStyle name="Comma 2 7 2 2 4 2" xfId="21641"/>
    <cellStyle name="Comma 2 7 2 2 4 2 2" xfId="26442"/>
    <cellStyle name="Comma 2 7 2 2 4 3" xfId="24054"/>
    <cellStyle name="Comma 2 7 2 2 5" xfId="19623"/>
    <cellStyle name="Comma 2 7 2 2 5 2" xfId="22037"/>
    <cellStyle name="Comma 2 7 2 2 5 2 2" xfId="26838"/>
    <cellStyle name="Comma 2 7 2 2 5 3" xfId="24450"/>
    <cellStyle name="Comma 2 7 2 2 6" xfId="20019"/>
    <cellStyle name="Comma 2 7 2 2 6 2" xfId="22433"/>
    <cellStyle name="Comma 2 7 2 2 6 2 2" xfId="27234"/>
    <cellStyle name="Comma 2 7 2 2 6 3" xfId="24846"/>
    <cellStyle name="Comma 2 7 2 2 7" xfId="20454"/>
    <cellStyle name="Comma 2 7 2 2 7 2" xfId="25254"/>
    <cellStyle name="Comma 2 7 2 2 8" xfId="22866"/>
    <cellStyle name="Comma 2 7 2 3" xfId="18237"/>
    <cellStyle name="Comma 2 7 2 3 2" xfId="20652"/>
    <cellStyle name="Comma 2 7 2 3 2 2" xfId="25452"/>
    <cellStyle name="Comma 2 7 2 3 3" xfId="23064"/>
    <cellStyle name="Comma 2 7 2 4" xfId="18633"/>
    <cellStyle name="Comma 2 7 2 4 2" xfId="21047"/>
    <cellStyle name="Comma 2 7 2 4 2 2" xfId="25848"/>
    <cellStyle name="Comma 2 7 2 4 3" xfId="23460"/>
    <cellStyle name="Comma 2 7 2 5" xfId="19029"/>
    <cellStyle name="Comma 2 7 2 5 2" xfId="21443"/>
    <cellStyle name="Comma 2 7 2 5 2 2" xfId="26244"/>
    <cellStyle name="Comma 2 7 2 5 3" xfId="23856"/>
    <cellStyle name="Comma 2 7 2 6" xfId="19425"/>
    <cellStyle name="Comma 2 7 2 6 2" xfId="21839"/>
    <cellStyle name="Comma 2 7 2 6 2 2" xfId="26640"/>
    <cellStyle name="Comma 2 7 2 6 3" xfId="24252"/>
    <cellStyle name="Comma 2 7 2 7" xfId="19821"/>
    <cellStyle name="Comma 2 7 2 7 2" xfId="22235"/>
    <cellStyle name="Comma 2 7 2 7 2 2" xfId="27036"/>
    <cellStyle name="Comma 2 7 2 7 3" xfId="24648"/>
    <cellStyle name="Comma 2 7 2 8" xfId="20256"/>
    <cellStyle name="Comma 2 7 2 8 2" xfId="25056"/>
    <cellStyle name="Comma 2 7 2 9" xfId="22668"/>
    <cellStyle name="Comma 2 7 3" xfId="9075"/>
    <cellStyle name="Comma 2 7 3 2" xfId="18105"/>
    <cellStyle name="Comma 2 7 3 2 2" xfId="18501"/>
    <cellStyle name="Comma 2 7 3 2 2 2" xfId="20915"/>
    <cellStyle name="Comma 2 7 3 2 2 2 2" xfId="25716"/>
    <cellStyle name="Comma 2 7 3 2 2 3" xfId="23328"/>
    <cellStyle name="Comma 2 7 3 2 3" xfId="18897"/>
    <cellStyle name="Comma 2 7 3 2 3 2" xfId="21311"/>
    <cellStyle name="Comma 2 7 3 2 3 2 2" xfId="26112"/>
    <cellStyle name="Comma 2 7 3 2 3 3" xfId="23724"/>
    <cellStyle name="Comma 2 7 3 2 4" xfId="19293"/>
    <cellStyle name="Comma 2 7 3 2 4 2" xfId="21707"/>
    <cellStyle name="Comma 2 7 3 2 4 2 2" xfId="26508"/>
    <cellStyle name="Comma 2 7 3 2 4 3" xfId="24120"/>
    <cellStyle name="Comma 2 7 3 2 5" xfId="19689"/>
    <cellStyle name="Comma 2 7 3 2 5 2" xfId="22103"/>
    <cellStyle name="Comma 2 7 3 2 5 2 2" xfId="26904"/>
    <cellStyle name="Comma 2 7 3 2 5 3" xfId="24516"/>
    <cellStyle name="Comma 2 7 3 2 6" xfId="20085"/>
    <cellStyle name="Comma 2 7 3 2 6 2" xfId="22499"/>
    <cellStyle name="Comma 2 7 3 2 6 2 2" xfId="27300"/>
    <cellStyle name="Comma 2 7 3 2 6 3" xfId="24912"/>
    <cellStyle name="Comma 2 7 3 2 7" xfId="20520"/>
    <cellStyle name="Comma 2 7 3 2 7 2" xfId="25320"/>
    <cellStyle name="Comma 2 7 3 2 8" xfId="22932"/>
    <cellStyle name="Comma 2 7 3 3" xfId="18303"/>
    <cellStyle name="Comma 2 7 3 3 2" xfId="20718"/>
    <cellStyle name="Comma 2 7 3 3 2 2" xfId="25518"/>
    <cellStyle name="Comma 2 7 3 3 3" xfId="23130"/>
    <cellStyle name="Comma 2 7 3 4" xfId="18699"/>
    <cellStyle name="Comma 2 7 3 4 2" xfId="21113"/>
    <cellStyle name="Comma 2 7 3 4 2 2" xfId="25914"/>
    <cellStyle name="Comma 2 7 3 4 3" xfId="23526"/>
    <cellStyle name="Comma 2 7 3 5" xfId="19095"/>
    <cellStyle name="Comma 2 7 3 5 2" xfId="21509"/>
    <cellStyle name="Comma 2 7 3 5 2 2" xfId="26310"/>
    <cellStyle name="Comma 2 7 3 5 3" xfId="23922"/>
    <cellStyle name="Comma 2 7 3 6" xfId="19491"/>
    <cellStyle name="Comma 2 7 3 6 2" xfId="21905"/>
    <cellStyle name="Comma 2 7 3 6 2 2" xfId="26706"/>
    <cellStyle name="Comma 2 7 3 6 3" xfId="24318"/>
    <cellStyle name="Comma 2 7 3 7" xfId="19887"/>
    <cellStyle name="Comma 2 7 3 7 2" xfId="22301"/>
    <cellStyle name="Comma 2 7 3 7 2 2" xfId="27102"/>
    <cellStyle name="Comma 2 7 3 7 3" xfId="24714"/>
    <cellStyle name="Comma 2 7 3 8" xfId="20322"/>
    <cellStyle name="Comma 2 7 3 8 2" xfId="25122"/>
    <cellStyle name="Comma 2 7 3 9" xfId="22734"/>
    <cellStyle name="Comma 2 7 4" xfId="10682"/>
    <cellStyle name="Comma 2 7 4 2" xfId="18369"/>
    <cellStyle name="Comma 2 7 4 2 2" xfId="20784"/>
    <cellStyle name="Comma 2 7 4 2 2 2" xfId="25584"/>
    <cellStyle name="Comma 2 7 4 2 3" xfId="23196"/>
    <cellStyle name="Comma 2 7 4 3" xfId="18765"/>
    <cellStyle name="Comma 2 7 4 3 2" xfId="21179"/>
    <cellStyle name="Comma 2 7 4 3 2 2" xfId="25980"/>
    <cellStyle name="Comma 2 7 4 3 3" xfId="23592"/>
    <cellStyle name="Comma 2 7 4 4" xfId="19161"/>
    <cellStyle name="Comma 2 7 4 4 2" xfId="21575"/>
    <cellStyle name="Comma 2 7 4 4 2 2" xfId="26376"/>
    <cellStyle name="Comma 2 7 4 4 3" xfId="23988"/>
    <cellStyle name="Comma 2 7 4 5" xfId="19557"/>
    <cellStyle name="Comma 2 7 4 5 2" xfId="21971"/>
    <cellStyle name="Comma 2 7 4 5 2 2" xfId="26772"/>
    <cellStyle name="Comma 2 7 4 5 3" xfId="24384"/>
    <cellStyle name="Comma 2 7 4 6" xfId="19953"/>
    <cellStyle name="Comma 2 7 4 6 2" xfId="22367"/>
    <cellStyle name="Comma 2 7 4 6 2 2" xfId="27168"/>
    <cellStyle name="Comma 2 7 4 6 3" xfId="24780"/>
    <cellStyle name="Comma 2 7 4 7" xfId="20388"/>
    <cellStyle name="Comma 2 7 4 7 2" xfId="25188"/>
    <cellStyle name="Comma 2 7 4 8" xfId="22800"/>
    <cellStyle name="Comma 2 7 5" xfId="18171"/>
    <cellStyle name="Comma 2 7 5 2" xfId="20586"/>
    <cellStyle name="Comma 2 7 5 2 2" xfId="25386"/>
    <cellStyle name="Comma 2 7 5 3" xfId="22998"/>
    <cellStyle name="Comma 2 7 6" xfId="18567"/>
    <cellStyle name="Comma 2 7 6 2" xfId="20981"/>
    <cellStyle name="Comma 2 7 6 2 2" xfId="25782"/>
    <cellStyle name="Comma 2 7 6 3" xfId="23394"/>
    <cellStyle name="Comma 2 7 7" xfId="18963"/>
    <cellStyle name="Comma 2 7 7 2" xfId="21377"/>
    <cellStyle name="Comma 2 7 7 2 2" xfId="26178"/>
    <cellStyle name="Comma 2 7 7 3" xfId="23790"/>
    <cellStyle name="Comma 2 7 8" xfId="19359"/>
    <cellStyle name="Comma 2 7 8 2" xfId="21773"/>
    <cellStyle name="Comma 2 7 8 2 2" xfId="26574"/>
    <cellStyle name="Comma 2 7 8 3" xfId="24186"/>
    <cellStyle name="Comma 2 7 9" xfId="19755"/>
    <cellStyle name="Comma 2 7 9 2" xfId="22169"/>
    <cellStyle name="Comma 2 7 9 2 2" xfId="26970"/>
    <cellStyle name="Comma 2 7 9 3" xfId="24582"/>
    <cellStyle name="Comma 2 8" xfId="3147"/>
    <cellStyle name="Comma 2 8 10" xfId="20212"/>
    <cellStyle name="Comma 2 8 10 2" xfId="25012"/>
    <cellStyle name="Comma 2 8 11" xfId="22624"/>
    <cellStyle name="Comma 2 8 2" xfId="7628"/>
    <cellStyle name="Comma 2 8 2 2" xfId="16658"/>
    <cellStyle name="Comma 2 8 2 2 2" xfId="18457"/>
    <cellStyle name="Comma 2 8 2 2 2 2" xfId="20872"/>
    <cellStyle name="Comma 2 8 2 2 2 2 2" xfId="25672"/>
    <cellStyle name="Comma 2 8 2 2 2 3" xfId="23284"/>
    <cellStyle name="Comma 2 8 2 2 3" xfId="18853"/>
    <cellStyle name="Comma 2 8 2 2 3 2" xfId="21267"/>
    <cellStyle name="Comma 2 8 2 2 3 2 2" xfId="26068"/>
    <cellStyle name="Comma 2 8 2 2 3 3" xfId="23680"/>
    <cellStyle name="Comma 2 8 2 2 4" xfId="19249"/>
    <cellStyle name="Comma 2 8 2 2 4 2" xfId="21663"/>
    <cellStyle name="Comma 2 8 2 2 4 2 2" xfId="26464"/>
    <cellStyle name="Comma 2 8 2 2 4 3" xfId="24076"/>
    <cellStyle name="Comma 2 8 2 2 5" xfId="19645"/>
    <cellStyle name="Comma 2 8 2 2 5 2" xfId="22059"/>
    <cellStyle name="Comma 2 8 2 2 5 2 2" xfId="26860"/>
    <cellStyle name="Comma 2 8 2 2 5 3" xfId="24472"/>
    <cellStyle name="Comma 2 8 2 2 6" xfId="20041"/>
    <cellStyle name="Comma 2 8 2 2 6 2" xfId="22455"/>
    <cellStyle name="Comma 2 8 2 2 6 2 2" xfId="27256"/>
    <cellStyle name="Comma 2 8 2 2 6 3" xfId="24868"/>
    <cellStyle name="Comma 2 8 2 2 7" xfId="20476"/>
    <cellStyle name="Comma 2 8 2 2 7 2" xfId="25276"/>
    <cellStyle name="Comma 2 8 2 2 8" xfId="22888"/>
    <cellStyle name="Comma 2 8 2 3" xfId="18259"/>
    <cellStyle name="Comma 2 8 2 3 2" xfId="20674"/>
    <cellStyle name="Comma 2 8 2 3 2 2" xfId="25474"/>
    <cellStyle name="Comma 2 8 2 3 3" xfId="23086"/>
    <cellStyle name="Comma 2 8 2 4" xfId="18655"/>
    <cellStyle name="Comma 2 8 2 4 2" xfId="21069"/>
    <cellStyle name="Comma 2 8 2 4 2 2" xfId="25870"/>
    <cellStyle name="Comma 2 8 2 4 3" xfId="23482"/>
    <cellStyle name="Comma 2 8 2 5" xfId="19051"/>
    <cellStyle name="Comma 2 8 2 5 2" xfId="21465"/>
    <cellStyle name="Comma 2 8 2 5 2 2" xfId="26266"/>
    <cellStyle name="Comma 2 8 2 5 3" xfId="23878"/>
    <cellStyle name="Comma 2 8 2 6" xfId="19447"/>
    <cellStyle name="Comma 2 8 2 6 2" xfId="21861"/>
    <cellStyle name="Comma 2 8 2 6 2 2" xfId="26662"/>
    <cellStyle name="Comma 2 8 2 6 3" xfId="24274"/>
    <cellStyle name="Comma 2 8 2 7" xfId="19843"/>
    <cellStyle name="Comma 2 8 2 7 2" xfId="22257"/>
    <cellStyle name="Comma 2 8 2 7 2 2" xfId="27058"/>
    <cellStyle name="Comma 2 8 2 7 3" xfId="24670"/>
    <cellStyle name="Comma 2 8 2 8" xfId="20278"/>
    <cellStyle name="Comma 2 8 2 8 2" xfId="25078"/>
    <cellStyle name="Comma 2 8 2 9" xfId="22690"/>
    <cellStyle name="Comma 2 8 3" xfId="9097"/>
    <cellStyle name="Comma 2 8 3 2" xfId="18127"/>
    <cellStyle name="Comma 2 8 3 2 2" xfId="18523"/>
    <cellStyle name="Comma 2 8 3 2 2 2" xfId="20937"/>
    <cellStyle name="Comma 2 8 3 2 2 2 2" xfId="25738"/>
    <cellStyle name="Comma 2 8 3 2 2 3" xfId="23350"/>
    <cellStyle name="Comma 2 8 3 2 3" xfId="18919"/>
    <cellStyle name="Comma 2 8 3 2 3 2" xfId="21333"/>
    <cellStyle name="Comma 2 8 3 2 3 2 2" xfId="26134"/>
    <cellStyle name="Comma 2 8 3 2 3 3" xfId="23746"/>
    <cellStyle name="Comma 2 8 3 2 4" xfId="19315"/>
    <cellStyle name="Comma 2 8 3 2 4 2" xfId="21729"/>
    <cellStyle name="Comma 2 8 3 2 4 2 2" xfId="26530"/>
    <cellStyle name="Comma 2 8 3 2 4 3" xfId="24142"/>
    <cellStyle name="Comma 2 8 3 2 5" xfId="19711"/>
    <cellStyle name="Comma 2 8 3 2 5 2" xfId="22125"/>
    <cellStyle name="Comma 2 8 3 2 5 2 2" xfId="26926"/>
    <cellStyle name="Comma 2 8 3 2 5 3" xfId="24538"/>
    <cellStyle name="Comma 2 8 3 2 6" xfId="20107"/>
    <cellStyle name="Comma 2 8 3 2 6 2" xfId="22521"/>
    <cellStyle name="Comma 2 8 3 2 6 2 2" xfId="27322"/>
    <cellStyle name="Comma 2 8 3 2 6 3" xfId="24934"/>
    <cellStyle name="Comma 2 8 3 2 7" xfId="20542"/>
    <cellStyle name="Comma 2 8 3 2 7 2" xfId="25342"/>
    <cellStyle name="Comma 2 8 3 2 8" xfId="22954"/>
    <cellStyle name="Comma 2 8 3 3" xfId="18325"/>
    <cellStyle name="Comma 2 8 3 3 2" xfId="20740"/>
    <cellStyle name="Comma 2 8 3 3 2 2" xfId="25540"/>
    <cellStyle name="Comma 2 8 3 3 3" xfId="23152"/>
    <cellStyle name="Comma 2 8 3 4" xfId="18721"/>
    <cellStyle name="Comma 2 8 3 4 2" xfId="21135"/>
    <cellStyle name="Comma 2 8 3 4 2 2" xfId="25936"/>
    <cellStyle name="Comma 2 8 3 4 3" xfId="23548"/>
    <cellStyle name="Comma 2 8 3 5" xfId="19117"/>
    <cellStyle name="Comma 2 8 3 5 2" xfId="21531"/>
    <cellStyle name="Comma 2 8 3 5 2 2" xfId="26332"/>
    <cellStyle name="Comma 2 8 3 5 3" xfId="23944"/>
    <cellStyle name="Comma 2 8 3 6" xfId="19513"/>
    <cellStyle name="Comma 2 8 3 6 2" xfId="21927"/>
    <cellStyle name="Comma 2 8 3 6 2 2" xfId="26728"/>
    <cellStyle name="Comma 2 8 3 6 3" xfId="24340"/>
    <cellStyle name="Comma 2 8 3 7" xfId="19909"/>
    <cellStyle name="Comma 2 8 3 7 2" xfId="22323"/>
    <cellStyle name="Comma 2 8 3 7 2 2" xfId="27124"/>
    <cellStyle name="Comma 2 8 3 7 3" xfId="24736"/>
    <cellStyle name="Comma 2 8 3 8" xfId="20344"/>
    <cellStyle name="Comma 2 8 3 8 2" xfId="25144"/>
    <cellStyle name="Comma 2 8 3 9" xfId="22756"/>
    <cellStyle name="Comma 2 8 4" xfId="12176"/>
    <cellStyle name="Comma 2 8 4 2" xfId="18391"/>
    <cellStyle name="Comma 2 8 4 2 2" xfId="20806"/>
    <cellStyle name="Comma 2 8 4 2 2 2" xfId="25606"/>
    <cellStyle name="Comma 2 8 4 2 3" xfId="23218"/>
    <cellStyle name="Comma 2 8 4 3" xfId="18787"/>
    <cellStyle name="Comma 2 8 4 3 2" xfId="21201"/>
    <cellStyle name="Comma 2 8 4 3 2 2" xfId="26002"/>
    <cellStyle name="Comma 2 8 4 3 3" xfId="23614"/>
    <cellStyle name="Comma 2 8 4 4" xfId="19183"/>
    <cellStyle name="Comma 2 8 4 4 2" xfId="21597"/>
    <cellStyle name="Comma 2 8 4 4 2 2" xfId="26398"/>
    <cellStyle name="Comma 2 8 4 4 3" xfId="24010"/>
    <cellStyle name="Comma 2 8 4 5" xfId="19579"/>
    <cellStyle name="Comma 2 8 4 5 2" xfId="21993"/>
    <cellStyle name="Comma 2 8 4 5 2 2" xfId="26794"/>
    <cellStyle name="Comma 2 8 4 5 3" xfId="24406"/>
    <cellStyle name="Comma 2 8 4 6" xfId="19975"/>
    <cellStyle name="Comma 2 8 4 6 2" xfId="22389"/>
    <cellStyle name="Comma 2 8 4 6 2 2" xfId="27190"/>
    <cellStyle name="Comma 2 8 4 6 3" xfId="24802"/>
    <cellStyle name="Comma 2 8 4 7" xfId="20410"/>
    <cellStyle name="Comma 2 8 4 7 2" xfId="25210"/>
    <cellStyle name="Comma 2 8 4 8" xfId="22822"/>
    <cellStyle name="Comma 2 8 5" xfId="18193"/>
    <cellStyle name="Comma 2 8 5 2" xfId="20608"/>
    <cellStyle name="Comma 2 8 5 2 2" xfId="25408"/>
    <cellStyle name="Comma 2 8 5 3" xfId="23020"/>
    <cellStyle name="Comma 2 8 6" xfId="18589"/>
    <cellStyle name="Comma 2 8 6 2" xfId="21003"/>
    <cellStyle name="Comma 2 8 6 2 2" xfId="25804"/>
    <cellStyle name="Comma 2 8 6 3" xfId="23416"/>
    <cellStyle name="Comma 2 8 7" xfId="18985"/>
    <cellStyle name="Comma 2 8 7 2" xfId="21399"/>
    <cellStyle name="Comma 2 8 7 2 2" xfId="26200"/>
    <cellStyle name="Comma 2 8 7 3" xfId="23812"/>
    <cellStyle name="Comma 2 8 8" xfId="19381"/>
    <cellStyle name="Comma 2 8 8 2" xfId="21795"/>
    <cellStyle name="Comma 2 8 8 2 2" xfId="26596"/>
    <cellStyle name="Comma 2 8 8 3" xfId="24208"/>
    <cellStyle name="Comma 2 8 9" xfId="19777"/>
    <cellStyle name="Comma 2 8 9 2" xfId="22191"/>
    <cellStyle name="Comma 2 8 9 2 2" xfId="26992"/>
    <cellStyle name="Comma 2 8 9 3" xfId="24604"/>
    <cellStyle name="Comma 2 9" xfId="4641"/>
    <cellStyle name="Comma 2 9 2" xfId="13670"/>
    <cellStyle name="Comma 2 9 2 2" xfId="18413"/>
    <cellStyle name="Comma 2 9 2 2 2" xfId="20828"/>
    <cellStyle name="Comma 2 9 2 2 2 2" xfId="25628"/>
    <cellStyle name="Comma 2 9 2 2 3" xfId="23240"/>
    <cellStyle name="Comma 2 9 2 3" xfId="18809"/>
    <cellStyle name="Comma 2 9 2 3 2" xfId="21223"/>
    <cellStyle name="Comma 2 9 2 3 2 2" xfId="26024"/>
    <cellStyle name="Comma 2 9 2 3 3" xfId="23636"/>
    <cellStyle name="Comma 2 9 2 4" xfId="19205"/>
    <cellStyle name="Comma 2 9 2 4 2" xfId="21619"/>
    <cellStyle name="Comma 2 9 2 4 2 2" xfId="26420"/>
    <cellStyle name="Comma 2 9 2 4 3" xfId="24032"/>
    <cellStyle name="Comma 2 9 2 5" xfId="19601"/>
    <cellStyle name="Comma 2 9 2 5 2" xfId="22015"/>
    <cellStyle name="Comma 2 9 2 5 2 2" xfId="26816"/>
    <cellStyle name="Comma 2 9 2 5 3" xfId="24428"/>
    <cellStyle name="Comma 2 9 2 6" xfId="19997"/>
    <cellStyle name="Comma 2 9 2 6 2" xfId="22411"/>
    <cellStyle name="Comma 2 9 2 6 2 2" xfId="27212"/>
    <cellStyle name="Comma 2 9 2 6 3" xfId="24824"/>
    <cellStyle name="Comma 2 9 2 7" xfId="20432"/>
    <cellStyle name="Comma 2 9 2 7 2" xfId="25232"/>
    <cellStyle name="Comma 2 9 2 8" xfId="22844"/>
    <cellStyle name="Comma 2 9 3" xfId="18215"/>
    <cellStyle name="Comma 2 9 3 2" xfId="20630"/>
    <cellStyle name="Comma 2 9 3 2 2" xfId="25430"/>
    <cellStyle name="Comma 2 9 3 3" xfId="23042"/>
    <cellStyle name="Comma 2 9 4" xfId="18611"/>
    <cellStyle name="Comma 2 9 4 2" xfId="21025"/>
    <cellStyle name="Comma 2 9 4 2 2" xfId="25826"/>
    <cellStyle name="Comma 2 9 4 3" xfId="23438"/>
    <cellStyle name="Comma 2 9 5" xfId="19007"/>
    <cellStyle name="Comma 2 9 5 2" xfId="21421"/>
    <cellStyle name="Comma 2 9 5 2 2" xfId="26222"/>
    <cellStyle name="Comma 2 9 5 3" xfId="23834"/>
    <cellStyle name="Comma 2 9 6" xfId="19403"/>
    <cellStyle name="Comma 2 9 6 2" xfId="21817"/>
    <cellStyle name="Comma 2 9 6 2 2" xfId="26618"/>
    <cellStyle name="Comma 2 9 6 3" xfId="24230"/>
    <cellStyle name="Comma 2 9 7" xfId="19799"/>
    <cellStyle name="Comma 2 9 7 2" xfId="22213"/>
    <cellStyle name="Comma 2 9 7 2 2" xfId="27014"/>
    <cellStyle name="Comma 2 9 7 3" xfId="24626"/>
    <cellStyle name="Comma 2 9 8" xfId="20234"/>
    <cellStyle name="Comma 2 9 8 2" xfId="25034"/>
    <cellStyle name="Comma 2 9 9" xfId="22646"/>
    <cellStyle name="Comma 3" xfId="22"/>
    <cellStyle name="Comma 3 10" xfId="9054"/>
    <cellStyle name="Comma 3 10 2" xfId="18084"/>
    <cellStyle name="Comma 3 10 2 2" xfId="18480"/>
    <cellStyle name="Comma 3 10 2 2 2" xfId="20894"/>
    <cellStyle name="Comma 3 10 2 2 2 2" xfId="25695"/>
    <cellStyle name="Comma 3 10 2 2 3" xfId="23307"/>
    <cellStyle name="Comma 3 10 2 3" xfId="18876"/>
    <cellStyle name="Comma 3 10 2 3 2" xfId="21290"/>
    <cellStyle name="Comma 3 10 2 3 2 2" xfId="26091"/>
    <cellStyle name="Comma 3 10 2 3 3" xfId="23703"/>
    <cellStyle name="Comma 3 10 2 4" xfId="19272"/>
    <cellStyle name="Comma 3 10 2 4 2" xfId="21686"/>
    <cellStyle name="Comma 3 10 2 4 2 2" xfId="26487"/>
    <cellStyle name="Comma 3 10 2 4 3" xfId="24099"/>
    <cellStyle name="Comma 3 10 2 5" xfId="19668"/>
    <cellStyle name="Comma 3 10 2 5 2" xfId="22082"/>
    <cellStyle name="Comma 3 10 2 5 2 2" xfId="26883"/>
    <cellStyle name="Comma 3 10 2 5 3" xfId="24495"/>
    <cellStyle name="Comma 3 10 2 6" xfId="20064"/>
    <cellStyle name="Comma 3 10 2 6 2" xfId="22478"/>
    <cellStyle name="Comma 3 10 2 6 2 2" xfId="27279"/>
    <cellStyle name="Comma 3 10 2 6 3" xfId="24891"/>
    <cellStyle name="Comma 3 10 2 7" xfId="20499"/>
    <cellStyle name="Comma 3 10 2 7 2" xfId="25299"/>
    <cellStyle name="Comma 3 10 2 8" xfId="22911"/>
    <cellStyle name="Comma 3 10 3" xfId="18282"/>
    <cellStyle name="Comma 3 10 3 2" xfId="20697"/>
    <cellStyle name="Comma 3 10 3 2 2" xfId="25497"/>
    <cellStyle name="Comma 3 10 3 3" xfId="23109"/>
    <cellStyle name="Comma 3 10 4" xfId="18678"/>
    <cellStyle name="Comma 3 10 4 2" xfId="21092"/>
    <cellStyle name="Comma 3 10 4 2 2" xfId="25893"/>
    <cellStyle name="Comma 3 10 4 3" xfId="23505"/>
    <cellStyle name="Comma 3 10 5" xfId="19074"/>
    <cellStyle name="Comma 3 10 5 2" xfId="21488"/>
    <cellStyle name="Comma 3 10 5 2 2" xfId="26289"/>
    <cellStyle name="Comma 3 10 5 3" xfId="23901"/>
    <cellStyle name="Comma 3 10 6" xfId="19470"/>
    <cellStyle name="Comma 3 10 6 2" xfId="21884"/>
    <cellStyle name="Comma 3 10 6 2 2" xfId="26685"/>
    <cellStyle name="Comma 3 10 6 3" xfId="24297"/>
    <cellStyle name="Comma 3 10 7" xfId="19866"/>
    <cellStyle name="Comma 3 10 7 2" xfId="22280"/>
    <cellStyle name="Comma 3 10 7 2 2" xfId="27081"/>
    <cellStyle name="Comma 3 10 7 3" xfId="24693"/>
    <cellStyle name="Comma 3 10 8" xfId="20301"/>
    <cellStyle name="Comma 3 10 8 2" xfId="25101"/>
    <cellStyle name="Comma 3 10 9" xfId="22713"/>
    <cellStyle name="Comma 3 11" xfId="9212"/>
    <cellStyle name="Comma 3 11 2" xfId="18348"/>
    <cellStyle name="Comma 3 11 2 2" xfId="20763"/>
    <cellStyle name="Comma 3 11 2 2 2" xfId="25563"/>
    <cellStyle name="Comma 3 11 2 3" xfId="23175"/>
    <cellStyle name="Comma 3 11 3" xfId="18744"/>
    <cellStyle name="Comma 3 11 3 2" xfId="21158"/>
    <cellStyle name="Comma 3 11 3 2 2" xfId="25959"/>
    <cellStyle name="Comma 3 11 3 3" xfId="23571"/>
    <cellStyle name="Comma 3 11 4" xfId="19140"/>
    <cellStyle name="Comma 3 11 4 2" xfId="21554"/>
    <cellStyle name="Comma 3 11 4 2 2" xfId="26355"/>
    <cellStyle name="Comma 3 11 4 3" xfId="23967"/>
    <cellStyle name="Comma 3 11 5" xfId="19536"/>
    <cellStyle name="Comma 3 11 5 2" xfId="21950"/>
    <cellStyle name="Comma 3 11 5 2 2" xfId="26751"/>
    <cellStyle name="Comma 3 11 5 3" xfId="24363"/>
    <cellStyle name="Comma 3 11 6" xfId="19932"/>
    <cellStyle name="Comma 3 11 6 2" xfId="22346"/>
    <cellStyle name="Comma 3 11 6 2 2" xfId="27147"/>
    <cellStyle name="Comma 3 11 6 3" xfId="24759"/>
    <cellStyle name="Comma 3 11 7" xfId="20367"/>
    <cellStyle name="Comma 3 11 7 2" xfId="25167"/>
    <cellStyle name="Comma 3 11 8" xfId="22779"/>
    <cellStyle name="Comma 3 12" xfId="18150"/>
    <cellStyle name="Comma 3 12 2" xfId="20565"/>
    <cellStyle name="Comma 3 12 2 2" xfId="25365"/>
    <cellStyle name="Comma 3 12 3" xfId="22977"/>
    <cellStyle name="Comma 3 13" xfId="18546"/>
    <cellStyle name="Comma 3 13 2" xfId="20960"/>
    <cellStyle name="Comma 3 13 2 2" xfId="25761"/>
    <cellStyle name="Comma 3 13 3" xfId="23373"/>
    <cellStyle name="Comma 3 14" xfId="18942"/>
    <cellStyle name="Comma 3 14 2" xfId="21356"/>
    <cellStyle name="Comma 3 14 2 2" xfId="26157"/>
    <cellStyle name="Comma 3 14 3" xfId="23769"/>
    <cellStyle name="Comma 3 15" xfId="19338"/>
    <cellStyle name="Comma 3 15 2" xfId="21752"/>
    <cellStyle name="Comma 3 15 2 2" xfId="26553"/>
    <cellStyle name="Comma 3 15 3" xfId="24165"/>
    <cellStyle name="Comma 3 16" xfId="19734"/>
    <cellStyle name="Comma 3 16 2" xfId="22148"/>
    <cellStyle name="Comma 3 16 2 2" xfId="26949"/>
    <cellStyle name="Comma 3 16 3" xfId="24561"/>
    <cellStyle name="Comma 3 17" xfId="185"/>
    <cellStyle name="Comma 3 17 2" xfId="20169"/>
    <cellStyle name="Comma 3 17 2 2" xfId="24969"/>
    <cellStyle name="Comma 3 17 3" xfId="22581"/>
    <cellStyle name="Comma 3 18" xfId="20132"/>
    <cellStyle name="Comma 3 18 2" xfId="24958"/>
    <cellStyle name="Comma 3 19" xfId="22569"/>
    <cellStyle name="Comma 3 2" xfId="370"/>
    <cellStyle name="Comma 3 2 10" xfId="18944"/>
    <cellStyle name="Comma 3 2 10 2" xfId="21358"/>
    <cellStyle name="Comma 3 2 10 2 2" xfId="26159"/>
    <cellStyle name="Comma 3 2 10 3" xfId="23771"/>
    <cellStyle name="Comma 3 2 11" xfId="19340"/>
    <cellStyle name="Comma 3 2 11 2" xfId="21754"/>
    <cellStyle name="Comma 3 2 11 2 2" xfId="26555"/>
    <cellStyle name="Comma 3 2 11 3" xfId="24167"/>
    <cellStyle name="Comma 3 2 12" xfId="19736"/>
    <cellStyle name="Comma 3 2 12 2" xfId="22150"/>
    <cellStyle name="Comma 3 2 12 2 2" xfId="26951"/>
    <cellStyle name="Comma 3 2 12 3" xfId="24563"/>
    <cellStyle name="Comma 3 2 13" xfId="20171"/>
    <cellStyle name="Comma 3 2 13 2" xfId="24971"/>
    <cellStyle name="Comma 3 2 14" xfId="22583"/>
    <cellStyle name="Comma 3 2 2" xfId="1208"/>
    <cellStyle name="Comma 3 2 2 10" xfId="19351"/>
    <cellStyle name="Comma 3 2 2 10 2" xfId="21765"/>
    <cellStyle name="Comma 3 2 2 10 2 2" xfId="26566"/>
    <cellStyle name="Comma 3 2 2 10 3" xfId="24178"/>
    <cellStyle name="Comma 3 2 2 11" xfId="19747"/>
    <cellStyle name="Comma 3 2 2 11 2" xfId="22161"/>
    <cellStyle name="Comma 3 2 2 11 2 2" xfId="26962"/>
    <cellStyle name="Comma 3 2 2 11 3" xfId="24574"/>
    <cellStyle name="Comma 3 2 2 12" xfId="20182"/>
    <cellStyle name="Comma 3 2 2 12 2" xfId="24982"/>
    <cellStyle name="Comma 3 2 2 13" xfId="22594"/>
    <cellStyle name="Comma 3 2 2 2" xfId="2702"/>
    <cellStyle name="Comma 3 2 2 2 10" xfId="20204"/>
    <cellStyle name="Comma 3 2 2 2 10 2" xfId="25004"/>
    <cellStyle name="Comma 3 2 2 2 11" xfId="22616"/>
    <cellStyle name="Comma 3 2 2 2 2" xfId="7183"/>
    <cellStyle name="Comma 3 2 2 2 2 2" xfId="16213"/>
    <cellStyle name="Comma 3 2 2 2 2 2 2" xfId="18449"/>
    <cellStyle name="Comma 3 2 2 2 2 2 2 2" xfId="20864"/>
    <cellStyle name="Comma 3 2 2 2 2 2 2 2 2" xfId="25664"/>
    <cellStyle name="Comma 3 2 2 2 2 2 2 3" xfId="23276"/>
    <cellStyle name="Comma 3 2 2 2 2 2 3" xfId="18845"/>
    <cellStyle name="Comma 3 2 2 2 2 2 3 2" xfId="21259"/>
    <cellStyle name="Comma 3 2 2 2 2 2 3 2 2" xfId="26060"/>
    <cellStyle name="Comma 3 2 2 2 2 2 3 3" xfId="23672"/>
    <cellStyle name="Comma 3 2 2 2 2 2 4" xfId="19241"/>
    <cellStyle name="Comma 3 2 2 2 2 2 4 2" xfId="21655"/>
    <cellStyle name="Comma 3 2 2 2 2 2 4 2 2" xfId="26456"/>
    <cellStyle name="Comma 3 2 2 2 2 2 4 3" xfId="24068"/>
    <cellStyle name="Comma 3 2 2 2 2 2 5" xfId="19637"/>
    <cellStyle name="Comma 3 2 2 2 2 2 5 2" xfId="22051"/>
    <cellStyle name="Comma 3 2 2 2 2 2 5 2 2" xfId="26852"/>
    <cellStyle name="Comma 3 2 2 2 2 2 5 3" xfId="24464"/>
    <cellStyle name="Comma 3 2 2 2 2 2 6" xfId="20033"/>
    <cellStyle name="Comma 3 2 2 2 2 2 6 2" xfId="22447"/>
    <cellStyle name="Comma 3 2 2 2 2 2 6 2 2" xfId="27248"/>
    <cellStyle name="Comma 3 2 2 2 2 2 6 3" xfId="24860"/>
    <cellStyle name="Comma 3 2 2 2 2 2 7" xfId="20468"/>
    <cellStyle name="Comma 3 2 2 2 2 2 7 2" xfId="25268"/>
    <cellStyle name="Comma 3 2 2 2 2 2 8" xfId="22880"/>
    <cellStyle name="Comma 3 2 2 2 2 3" xfId="18251"/>
    <cellStyle name="Comma 3 2 2 2 2 3 2" xfId="20666"/>
    <cellStyle name="Comma 3 2 2 2 2 3 2 2" xfId="25466"/>
    <cellStyle name="Comma 3 2 2 2 2 3 3" xfId="23078"/>
    <cellStyle name="Comma 3 2 2 2 2 4" xfId="18647"/>
    <cellStyle name="Comma 3 2 2 2 2 4 2" xfId="21061"/>
    <cellStyle name="Comma 3 2 2 2 2 4 2 2" xfId="25862"/>
    <cellStyle name="Comma 3 2 2 2 2 4 3" xfId="23474"/>
    <cellStyle name="Comma 3 2 2 2 2 5" xfId="19043"/>
    <cellStyle name="Comma 3 2 2 2 2 5 2" xfId="21457"/>
    <cellStyle name="Comma 3 2 2 2 2 5 2 2" xfId="26258"/>
    <cellStyle name="Comma 3 2 2 2 2 5 3" xfId="23870"/>
    <cellStyle name="Comma 3 2 2 2 2 6" xfId="19439"/>
    <cellStyle name="Comma 3 2 2 2 2 6 2" xfId="21853"/>
    <cellStyle name="Comma 3 2 2 2 2 6 2 2" xfId="26654"/>
    <cellStyle name="Comma 3 2 2 2 2 6 3" xfId="24266"/>
    <cellStyle name="Comma 3 2 2 2 2 7" xfId="19835"/>
    <cellStyle name="Comma 3 2 2 2 2 7 2" xfId="22249"/>
    <cellStyle name="Comma 3 2 2 2 2 7 2 2" xfId="27050"/>
    <cellStyle name="Comma 3 2 2 2 2 7 3" xfId="24662"/>
    <cellStyle name="Comma 3 2 2 2 2 8" xfId="20270"/>
    <cellStyle name="Comma 3 2 2 2 2 8 2" xfId="25070"/>
    <cellStyle name="Comma 3 2 2 2 2 9" xfId="22682"/>
    <cellStyle name="Comma 3 2 2 2 3" xfId="9089"/>
    <cellStyle name="Comma 3 2 2 2 3 2" xfId="18119"/>
    <cellStyle name="Comma 3 2 2 2 3 2 2" xfId="18515"/>
    <cellStyle name="Comma 3 2 2 2 3 2 2 2" xfId="20929"/>
    <cellStyle name="Comma 3 2 2 2 3 2 2 2 2" xfId="25730"/>
    <cellStyle name="Comma 3 2 2 2 3 2 2 3" xfId="23342"/>
    <cellStyle name="Comma 3 2 2 2 3 2 3" xfId="18911"/>
    <cellStyle name="Comma 3 2 2 2 3 2 3 2" xfId="21325"/>
    <cellStyle name="Comma 3 2 2 2 3 2 3 2 2" xfId="26126"/>
    <cellStyle name="Comma 3 2 2 2 3 2 3 3" xfId="23738"/>
    <cellStyle name="Comma 3 2 2 2 3 2 4" xfId="19307"/>
    <cellStyle name="Comma 3 2 2 2 3 2 4 2" xfId="21721"/>
    <cellStyle name="Comma 3 2 2 2 3 2 4 2 2" xfId="26522"/>
    <cellStyle name="Comma 3 2 2 2 3 2 4 3" xfId="24134"/>
    <cellStyle name="Comma 3 2 2 2 3 2 5" xfId="19703"/>
    <cellStyle name="Comma 3 2 2 2 3 2 5 2" xfId="22117"/>
    <cellStyle name="Comma 3 2 2 2 3 2 5 2 2" xfId="26918"/>
    <cellStyle name="Comma 3 2 2 2 3 2 5 3" xfId="24530"/>
    <cellStyle name="Comma 3 2 2 2 3 2 6" xfId="20099"/>
    <cellStyle name="Comma 3 2 2 2 3 2 6 2" xfId="22513"/>
    <cellStyle name="Comma 3 2 2 2 3 2 6 2 2" xfId="27314"/>
    <cellStyle name="Comma 3 2 2 2 3 2 6 3" xfId="24926"/>
    <cellStyle name="Comma 3 2 2 2 3 2 7" xfId="20534"/>
    <cellStyle name="Comma 3 2 2 2 3 2 7 2" xfId="25334"/>
    <cellStyle name="Comma 3 2 2 2 3 2 8" xfId="22946"/>
    <cellStyle name="Comma 3 2 2 2 3 3" xfId="18317"/>
    <cellStyle name="Comma 3 2 2 2 3 3 2" xfId="20732"/>
    <cellStyle name="Comma 3 2 2 2 3 3 2 2" xfId="25532"/>
    <cellStyle name="Comma 3 2 2 2 3 3 3" xfId="23144"/>
    <cellStyle name="Comma 3 2 2 2 3 4" xfId="18713"/>
    <cellStyle name="Comma 3 2 2 2 3 4 2" xfId="21127"/>
    <cellStyle name="Comma 3 2 2 2 3 4 2 2" xfId="25928"/>
    <cellStyle name="Comma 3 2 2 2 3 4 3" xfId="23540"/>
    <cellStyle name="Comma 3 2 2 2 3 5" xfId="19109"/>
    <cellStyle name="Comma 3 2 2 2 3 5 2" xfId="21523"/>
    <cellStyle name="Comma 3 2 2 2 3 5 2 2" xfId="26324"/>
    <cellStyle name="Comma 3 2 2 2 3 5 3" xfId="23936"/>
    <cellStyle name="Comma 3 2 2 2 3 6" xfId="19505"/>
    <cellStyle name="Comma 3 2 2 2 3 6 2" xfId="21919"/>
    <cellStyle name="Comma 3 2 2 2 3 6 2 2" xfId="26720"/>
    <cellStyle name="Comma 3 2 2 2 3 6 3" xfId="24332"/>
    <cellStyle name="Comma 3 2 2 2 3 7" xfId="19901"/>
    <cellStyle name="Comma 3 2 2 2 3 7 2" xfId="22315"/>
    <cellStyle name="Comma 3 2 2 2 3 7 2 2" xfId="27116"/>
    <cellStyle name="Comma 3 2 2 2 3 7 3" xfId="24728"/>
    <cellStyle name="Comma 3 2 2 2 3 8" xfId="20336"/>
    <cellStyle name="Comma 3 2 2 2 3 8 2" xfId="25136"/>
    <cellStyle name="Comma 3 2 2 2 3 9" xfId="22748"/>
    <cellStyle name="Comma 3 2 2 2 4" xfId="11731"/>
    <cellStyle name="Comma 3 2 2 2 4 2" xfId="18383"/>
    <cellStyle name="Comma 3 2 2 2 4 2 2" xfId="20798"/>
    <cellStyle name="Comma 3 2 2 2 4 2 2 2" xfId="25598"/>
    <cellStyle name="Comma 3 2 2 2 4 2 3" xfId="23210"/>
    <cellStyle name="Comma 3 2 2 2 4 3" xfId="18779"/>
    <cellStyle name="Comma 3 2 2 2 4 3 2" xfId="21193"/>
    <cellStyle name="Comma 3 2 2 2 4 3 2 2" xfId="25994"/>
    <cellStyle name="Comma 3 2 2 2 4 3 3" xfId="23606"/>
    <cellStyle name="Comma 3 2 2 2 4 4" xfId="19175"/>
    <cellStyle name="Comma 3 2 2 2 4 4 2" xfId="21589"/>
    <cellStyle name="Comma 3 2 2 2 4 4 2 2" xfId="26390"/>
    <cellStyle name="Comma 3 2 2 2 4 4 3" xfId="24002"/>
    <cellStyle name="Comma 3 2 2 2 4 5" xfId="19571"/>
    <cellStyle name="Comma 3 2 2 2 4 5 2" xfId="21985"/>
    <cellStyle name="Comma 3 2 2 2 4 5 2 2" xfId="26786"/>
    <cellStyle name="Comma 3 2 2 2 4 5 3" xfId="24398"/>
    <cellStyle name="Comma 3 2 2 2 4 6" xfId="19967"/>
    <cellStyle name="Comma 3 2 2 2 4 6 2" xfId="22381"/>
    <cellStyle name="Comma 3 2 2 2 4 6 2 2" xfId="27182"/>
    <cellStyle name="Comma 3 2 2 2 4 6 3" xfId="24794"/>
    <cellStyle name="Comma 3 2 2 2 4 7" xfId="20402"/>
    <cellStyle name="Comma 3 2 2 2 4 7 2" xfId="25202"/>
    <cellStyle name="Comma 3 2 2 2 4 8" xfId="22814"/>
    <cellStyle name="Comma 3 2 2 2 5" xfId="18185"/>
    <cellStyle name="Comma 3 2 2 2 5 2" xfId="20600"/>
    <cellStyle name="Comma 3 2 2 2 5 2 2" xfId="25400"/>
    <cellStyle name="Comma 3 2 2 2 5 3" xfId="23012"/>
    <cellStyle name="Comma 3 2 2 2 6" xfId="18581"/>
    <cellStyle name="Comma 3 2 2 2 6 2" xfId="20995"/>
    <cellStyle name="Comma 3 2 2 2 6 2 2" xfId="25796"/>
    <cellStyle name="Comma 3 2 2 2 6 3" xfId="23408"/>
    <cellStyle name="Comma 3 2 2 2 7" xfId="18977"/>
    <cellStyle name="Comma 3 2 2 2 7 2" xfId="21391"/>
    <cellStyle name="Comma 3 2 2 2 7 2 2" xfId="26192"/>
    <cellStyle name="Comma 3 2 2 2 7 3" xfId="23804"/>
    <cellStyle name="Comma 3 2 2 2 8" xfId="19373"/>
    <cellStyle name="Comma 3 2 2 2 8 2" xfId="21787"/>
    <cellStyle name="Comma 3 2 2 2 8 2 2" xfId="26588"/>
    <cellStyle name="Comma 3 2 2 2 8 3" xfId="24200"/>
    <cellStyle name="Comma 3 2 2 2 9" xfId="19769"/>
    <cellStyle name="Comma 3 2 2 2 9 2" xfId="22183"/>
    <cellStyle name="Comma 3 2 2 2 9 2 2" xfId="26984"/>
    <cellStyle name="Comma 3 2 2 2 9 3" xfId="24596"/>
    <cellStyle name="Comma 3 2 2 3" xfId="4196"/>
    <cellStyle name="Comma 3 2 2 3 10" xfId="20226"/>
    <cellStyle name="Comma 3 2 2 3 10 2" xfId="25026"/>
    <cellStyle name="Comma 3 2 2 3 11" xfId="22638"/>
    <cellStyle name="Comma 3 2 2 3 2" xfId="8677"/>
    <cellStyle name="Comma 3 2 2 3 2 2" xfId="17707"/>
    <cellStyle name="Comma 3 2 2 3 2 2 2" xfId="18471"/>
    <cellStyle name="Comma 3 2 2 3 2 2 2 2" xfId="20886"/>
    <cellStyle name="Comma 3 2 2 3 2 2 2 2 2" xfId="25686"/>
    <cellStyle name="Comma 3 2 2 3 2 2 2 3" xfId="23298"/>
    <cellStyle name="Comma 3 2 2 3 2 2 3" xfId="18867"/>
    <cellStyle name="Comma 3 2 2 3 2 2 3 2" xfId="21281"/>
    <cellStyle name="Comma 3 2 2 3 2 2 3 2 2" xfId="26082"/>
    <cellStyle name="Comma 3 2 2 3 2 2 3 3" xfId="23694"/>
    <cellStyle name="Comma 3 2 2 3 2 2 4" xfId="19263"/>
    <cellStyle name="Comma 3 2 2 3 2 2 4 2" xfId="21677"/>
    <cellStyle name="Comma 3 2 2 3 2 2 4 2 2" xfId="26478"/>
    <cellStyle name="Comma 3 2 2 3 2 2 4 3" xfId="24090"/>
    <cellStyle name="Comma 3 2 2 3 2 2 5" xfId="19659"/>
    <cellStyle name="Comma 3 2 2 3 2 2 5 2" xfId="22073"/>
    <cellStyle name="Comma 3 2 2 3 2 2 5 2 2" xfId="26874"/>
    <cellStyle name="Comma 3 2 2 3 2 2 5 3" xfId="24486"/>
    <cellStyle name="Comma 3 2 2 3 2 2 6" xfId="20055"/>
    <cellStyle name="Comma 3 2 2 3 2 2 6 2" xfId="22469"/>
    <cellStyle name="Comma 3 2 2 3 2 2 6 2 2" xfId="27270"/>
    <cellStyle name="Comma 3 2 2 3 2 2 6 3" xfId="24882"/>
    <cellStyle name="Comma 3 2 2 3 2 2 7" xfId="20490"/>
    <cellStyle name="Comma 3 2 2 3 2 2 7 2" xfId="25290"/>
    <cellStyle name="Comma 3 2 2 3 2 2 8" xfId="22902"/>
    <cellStyle name="Comma 3 2 2 3 2 3" xfId="18273"/>
    <cellStyle name="Comma 3 2 2 3 2 3 2" xfId="20688"/>
    <cellStyle name="Comma 3 2 2 3 2 3 2 2" xfId="25488"/>
    <cellStyle name="Comma 3 2 2 3 2 3 3" xfId="23100"/>
    <cellStyle name="Comma 3 2 2 3 2 4" xfId="18669"/>
    <cellStyle name="Comma 3 2 2 3 2 4 2" xfId="21083"/>
    <cellStyle name="Comma 3 2 2 3 2 4 2 2" xfId="25884"/>
    <cellStyle name="Comma 3 2 2 3 2 4 3" xfId="23496"/>
    <cellStyle name="Comma 3 2 2 3 2 5" xfId="19065"/>
    <cellStyle name="Comma 3 2 2 3 2 5 2" xfId="21479"/>
    <cellStyle name="Comma 3 2 2 3 2 5 2 2" xfId="26280"/>
    <cellStyle name="Comma 3 2 2 3 2 5 3" xfId="23892"/>
    <cellStyle name="Comma 3 2 2 3 2 6" xfId="19461"/>
    <cellStyle name="Comma 3 2 2 3 2 6 2" xfId="21875"/>
    <cellStyle name="Comma 3 2 2 3 2 6 2 2" xfId="26676"/>
    <cellStyle name="Comma 3 2 2 3 2 6 3" xfId="24288"/>
    <cellStyle name="Comma 3 2 2 3 2 7" xfId="19857"/>
    <cellStyle name="Comma 3 2 2 3 2 7 2" xfId="22271"/>
    <cellStyle name="Comma 3 2 2 3 2 7 2 2" xfId="27072"/>
    <cellStyle name="Comma 3 2 2 3 2 7 3" xfId="24684"/>
    <cellStyle name="Comma 3 2 2 3 2 8" xfId="20292"/>
    <cellStyle name="Comma 3 2 2 3 2 8 2" xfId="25092"/>
    <cellStyle name="Comma 3 2 2 3 2 9" xfId="22704"/>
    <cellStyle name="Comma 3 2 2 3 3" xfId="9111"/>
    <cellStyle name="Comma 3 2 2 3 3 2" xfId="18141"/>
    <cellStyle name="Comma 3 2 2 3 3 2 2" xfId="18537"/>
    <cellStyle name="Comma 3 2 2 3 3 2 2 2" xfId="20951"/>
    <cellStyle name="Comma 3 2 2 3 3 2 2 2 2" xfId="25752"/>
    <cellStyle name="Comma 3 2 2 3 3 2 2 3" xfId="23364"/>
    <cellStyle name="Comma 3 2 2 3 3 2 3" xfId="18933"/>
    <cellStyle name="Comma 3 2 2 3 3 2 3 2" xfId="21347"/>
    <cellStyle name="Comma 3 2 2 3 3 2 3 2 2" xfId="26148"/>
    <cellStyle name="Comma 3 2 2 3 3 2 3 3" xfId="23760"/>
    <cellStyle name="Comma 3 2 2 3 3 2 4" xfId="19329"/>
    <cellStyle name="Comma 3 2 2 3 3 2 4 2" xfId="21743"/>
    <cellStyle name="Comma 3 2 2 3 3 2 4 2 2" xfId="26544"/>
    <cellStyle name="Comma 3 2 2 3 3 2 4 3" xfId="24156"/>
    <cellStyle name="Comma 3 2 2 3 3 2 5" xfId="19725"/>
    <cellStyle name="Comma 3 2 2 3 3 2 5 2" xfId="22139"/>
    <cellStyle name="Comma 3 2 2 3 3 2 5 2 2" xfId="26940"/>
    <cellStyle name="Comma 3 2 2 3 3 2 5 3" xfId="24552"/>
    <cellStyle name="Comma 3 2 2 3 3 2 6" xfId="20121"/>
    <cellStyle name="Comma 3 2 2 3 3 2 6 2" xfId="22535"/>
    <cellStyle name="Comma 3 2 2 3 3 2 6 2 2" xfId="27336"/>
    <cellStyle name="Comma 3 2 2 3 3 2 6 3" xfId="24948"/>
    <cellStyle name="Comma 3 2 2 3 3 2 7" xfId="20556"/>
    <cellStyle name="Comma 3 2 2 3 3 2 7 2" xfId="25356"/>
    <cellStyle name="Comma 3 2 2 3 3 2 8" xfId="22968"/>
    <cellStyle name="Comma 3 2 2 3 3 3" xfId="18339"/>
    <cellStyle name="Comma 3 2 2 3 3 3 2" xfId="20754"/>
    <cellStyle name="Comma 3 2 2 3 3 3 2 2" xfId="25554"/>
    <cellStyle name="Comma 3 2 2 3 3 3 3" xfId="23166"/>
    <cellStyle name="Comma 3 2 2 3 3 4" xfId="18735"/>
    <cellStyle name="Comma 3 2 2 3 3 4 2" xfId="21149"/>
    <cellStyle name="Comma 3 2 2 3 3 4 2 2" xfId="25950"/>
    <cellStyle name="Comma 3 2 2 3 3 4 3" xfId="23562"/>
    <cellStyle name="Comma 3 2 2 3 3 5" xfId="19131"/>
    <cellStyle name="Comma 3 2 2 3 3 5 2" xfId="21545"/>
    <cellStyle name="Comma 3 2 2 3 3 5 2 2" xfId="26346"/>
    <cellStyle name="Comma 3 2 2 3 3 5 3" xfId="23958"/>
    <cellStyle name="Comma 3 2 2 3 3 6" xfId="19527"/>
    <cellStyle name="Comma 3 2 2 3 3 6 2" xfId="21941"/>
    <cellStyle name="Comma 3 2 2 3 3 6 2 2" xfId="26742"/>
    <cellStyle name="Comma 3 2 2 3 3 6 3" xfId="24354"/>
    <cellStyle name="Comma 3 2 2 3 3 7" xfId="19923"/>
    <cellStyle name="Comma 3 2 2 3 3 7 2" xfId="22337"/>
    <cellStyle name="Comma 3 2 2 3 3 7 2 2" xfId="27138"/>
    <cellStyle name="Comma 3 2 2 3 3 7 3" xfId="24750"/>
    <cellStyle name="Comma 3 2 2 3 3 8" xfId="20358"/>
    <cellStyle name="Comma 3 2 2 3 3 8 2" xfId="25158"/>
    <cellStyle name="Comma 3 2 2 3 3 9" xfId="22770"/>
    <cellStyle name="Comma 3 2 2 3 4" xfId="13225"/>
    <cellStyle name="Comma 3 2 2 3 4 2" xfId="18405"/>
    <cellStyle name="Comma 3 2 2 3 4 2 2" xfId="20820"/>
    <cellStyle name="Comma 3 2 2 3 4 2 2 2" xfId="25620"/>
    <cellStyle name="Comma 3 2 2 3 4 2 3" xfId="23232"/>
    <cellStyle name="Comma 3 2 2 3 4 3" xfId="18801"/>
    <cellStyle name="Comma 3 2 2 3 4 3 2" xfId="21215"/>
    <cellStyle name="Comma 3 2 2 3 4 3 2 2" xfId="26016"/>
    <cellStyle name="Comma 3 2 2 3 4 3 3" xfId="23628"/>
    <cellStyle name="Comma 3 2 2 3 4 4" xfId="19197"/>
    <cellStyle name="Comma 3 2 2 3 4 4 2" xfId="21611"/>
    <cellStyle name="Comma 3 2 2 3 4 4 2 2" xfId="26412"/>
    <cellStyle name="Comma 3 2 2 3 4 4 3" xfId="24024"/>
    <cellStyle name="Comma 3 2 2 3 4 5" xfId="19593"/>
    <cellStyle name="Comma 3 2 2 3 4 5 2" xfId="22007"/>
    <cellStyle name="Comma 3 2 2 3 4 5 2 2" xfId="26808"/>
    <cellStyle name="Comma 3 2 2 3 4 5 3" xfId="24420"/>
    <cellStyle name="Comma 3 2 2 3 4 6" xfId="19989"/>
    <cellStyle name="Comma 3 2 2 3 4 6 2" xfId="22403"/>
    <cellStyle name="Comma 3 2 2 3 4 6 2 2" xfId="27204"/>
    <cellStyle name="Comma 3 2 2 3 4 6 3" xfId="24816"/>
    <cellStyle name="Comma 3 2 2 3 4 7" xfId="20424"/>
    <cellStyle name="Comma 3 2 2 3 4 7 2" xfId="25224"/>
    <cellStyle name="Comma 3 2 2 3 4 8" xfId="22836"/>
    <cellStyle name="Comma 3 2 2 3 5" xfId="18207"/>
    <cellStyle name="Comma 3 2 2 3 5 2" xfId="20622"/>
    <cellStyle name="Comma 3 2 2 3 5 2 2" xfId="25422"/>
    <cellStyle name="Comma 3 2 2 3 5 3" xfId="23034"/>
    <cellStyle name="Comma 3 2 2 3 6" xfId="18603"/>
    <cellStyle name="Comma 3 2 2 3 6 2" xfId="21017"/>
    <cellStyle name="Comma 3 2 2 3 6 2 2" xfId="25818"/>
    <cellStyle name="Comma 3 2 2 3 6 3" xfId="23430"/>
    <cellStyle name="Comma 3 2 2 3 7" xfId="18999"/>
    <cellStyle name="Comma 3 2 2 3 7 2" xfId="21413"/>
    <cellStyle name="Comma 3 2 2 3 7 2 2" xfId="26214"/>
    <cellStyle name="Comma 3 2 2 3 7 3" xfId="23826"/>
    <cellStyle name="Comma 3 2 2 3 8" xfId="19395"/>
    <cellStyle name="Comma 3 2 2 3 8 2" xfId="21809"/>
    <cellStyle name="Comma 3 2 2 3 8 2 2" xfId="26610"/>
    <cellStyle name="Comma 3 2 2 3 8 3" xfId="24222"/>
    <cellStyle name="Comma 3 2 2 3 9" xfId="19791"/>
    <cellStyle name="Comma 3 2 2 3 9 2" xfId="22205"/>
    <cellStyle name="Comma 3 2 2 3 9 2 2" xfId="27006"/>
    <cellStyle name="Comma 3 2 2 3 9 3" xfId="24618"/>
    <cellStyle name="Comma 3 2 2 4" xfId="5689"/>
    <cellStyle name="Comma 3 2 2 4 2" xfId="14719"/>
    <cellStyle name="Comma 3 2 2 4 2 2" xfId="18427"/>
    <cellStyle name="Comma 3 2 2 4 2 2 2" xfId="20842"/>
    <cellStyle name="Comma 3 2 2 4 2 2 2 2" xfId="25642"/>
    <cellStyle name="Comma 3 2 2 4 2 2 3" xfId="23254"/>
    <cellStyle name="Comma 3 2 2 4 2 3" xfId="18823"/>
    <cellStyle name="Comma 3 2 2 4 2 3 2" xfId="21237"/>
    <cellStyle name="Comma 3 2 2 4 2 3 2 2" xfId="26038"/>
    <cellStyle name="Comma 3 2 2 4 2 3 3" xfId="23650"/>
    <cellStyle name="Comma 3 2 2 4 2 4" xfId="19219"/>
    <cellStyle name="Comma 3 2 2 4 2 4 2" xfId="21633"/>
    <cellStyle name="Comma 3 2 2 4 2 4 2 2" xfId="26434"/>
    <cellStyle name="Comma 3 2 2 4 2 4 3" xfId="24046"/>
    <cellStyle name="Comma 3 2 2 4 2 5" xfId="19615"/>
    <cellStyle name="Comma 3 2 2 4 2 5 2" xfId="22029"/>
    <cellStyle name="Comma 3 2 2 4 2 5 2 2" xfId="26830"/>
    <cellStyle name="Comma 3 2 2 4 2 5 3" xfId="24442"/>
    <cellStyle name="Comma 3 2 2 4 2 6" xfId="20011"/>
    <cellStyle name="Comma 3 2 2 4 2 6 2" xfId="22425"/>
    <cellStyle name="Comma 3 2 2 4 2 6 2 2" xfId="27226"/>
    <cellStyle name="Comma 3 2 2 4 2 6 3" xfId="24838"/>
    <cellStyle name="Comma 3 2 2 4 2 7" xfId="20446"/>
    <cellStyle name="Comma 3 2 2 4 2 7 2" xfId="25246"/>
    <cellStyle name="Comma 3 2 2 4 2 8" xfId="22858"/>
    <cellStyle name="Comma 3 2 2 4 3" xfId="18229"/>
    <cellStyle name="Comma 3 2 2 4 3 2" xfId="20644"/>
    <cellStyle name="Comma 3 2 2 4 3 2 2" xfId="25444"/>
    <cellStyle name="Comma 3 2 2 4 3 3" xfId="23056"/>
    <cellStyle name="Comma 3 2 2 4 4" xfId="18625"/>
    <cellStyle name="Comma 3 2 2 4 4 2" xfId="21039"/>
    <cellStyle name="Comma 3 2 2 4 4 2 2" xfId="25840"/>
    <cellStyle name="Comma 3 2 2 4 4 3" xfId="23452"/>
    <cellStyle name="Comma 3 2 2 4 5" xfId="19021"/>
    <cellStyle name="Comma 3 2 2 4 5 2" xfId="21435"/>
    <cellStyle name="Comma 3 2 2 4 5 2 2" xfId="26236"/>
    <cellStyle name="Comma 3 2 2 4 5 3" xfId="23848"/>
    <cellStyle name="Comma 3 2 2 4 6" xfId="19417"/>
    <cellStyle name="Comma 3 2 2 4 6 2" xfId="21831"/>
    <cellStyle name="Comma 3 2 2 4 6 2 2" xfId="26632"/>
    <cellStyle name="Comma 3 2 2 4 6 3" xfId="24244"/>
    <cellStyle name="Comma 3 2 2 4 7" xfId="19813"/>
    <cellStyle name="Comma 3 2 2 4 7 2" xfId="22227"/>
    <cellStyle name="Comma 3 2 2 4 7 2 2" xfId="27028"/>
    <cellStyle name="Comma 3 2 2 4 7 3" xfId="24640"/>
    <cellStyle name="Comma 3 2 2 4 8" xfId="20248"/>
    <cellStyle name="Comma 3 2 2 4 8 2" xfId="25048"/>
    <cellStyle name="Comma 3 2 2 4 9" xfId="22660"/>
    <cellStyle name="Comma 3 2 2 5" xfId="9067"/>
    <cellStyle name="Comma 3 2 2 5 2" xfId="18097"/>
    <cellStyle name="Comma 3 2 2 5 2 2" xfId="18493"/>
    <cellStyle name="Comma 3 2 2 5 2 2 2" xfId="20907"/>
    <cellStyle name="Comma 3 2 2 5 2 2 2 2" xfId="25708"/>
    <cellStyle name="Comma 3 2 2 5 2 2 3" xfId="23320"/>
    <cellStyle name="Comma 3 2 2 5 2 3" xfId="18889"/>
    <cellStyle name="Comma 3 2 2 5 2 3 2" xfId="21303"/>
    <cellStyle name="Comma 3 2 2 5 2 3 2 2" xfId="26104"/>
    <cellStyle name="Comma 3 2 2 5 2 3 3" xfId="23716"/>
    <cellStyle name="Comma 3 2 2 5 2 4" xfId="19285"/>
    <cellStyle name="Comma 3 2 2 5 2 4 2" xfId="21699"/>
    <cellStyle name="Comma 3 2 2 5 2 4 2 2" xfId="26500"/>
    <cellStyle name="Comma 3 2 2 5 2 4 3" xfId="24112"/>
    <cellStyle name="Comma 3 2 2 5 2 5" xfId="19681"/>
    <cellStyle name="Comma 3 2 2 5 2 5 2" xfId="22095"/>
    <cellStyle name="Comma 3 2 2 5 2 5 2 2" xfId="26896"/>
    <cellStyle name="Comma 3 2 2 5 2 5 3" xfId="24508"/>
    <cellStyle name="Comma 3 2 2 5 2 6" xfId="20077"/>
    <cellStyle name="Comma 3 2 2 5 2 6 2" xfId="22491"/>
    <cellStyle name="Comma 3 2 2 5 2 6 2 2" xfId="27292"/>
    <cellStyle name="Comma 3 2 2 5 2 6 3" xfId="24904"/>
    <cellStyle name="Comma 3 2 2 5 2 7" xfId="20512"/>
    <cellStyle name="Comma 3 2 2 5 2 7 2" xfId="25312"/>
    <cellStyle name="Comma 3 2 2 5 2 8" xfId="22924"/>
    <cellStyle name="Comma 3 2 2 5 3" xfId="18295"/>
    <cellStyle name="Comma 3 2 2 5 3 2" xfId="20710"/>
    <cellStyle name="Comma 3 2 2 5 3 2 2" xfId="25510"/>
    <cellStyle name="Comma 3 2 2 5 3 3" xfId="23122"/>
    <cellStyle name="Comma 3 2 2 5 4" xfId="18691"/>
    <cellStyle name="Comma 3 2 2 5 4 2" xfId="21105"/>
    <cellStyle name="Comma 3 2 2 5 4 2 2" xfId="25906"/>
    <cellStyle name="Comma 3 2 2 5 4 3" xfId="23518"/>
    <cellStyle name="Comma 3 2 2 5 5" xfId="19087"/>
    <cellStyle name="Comma 3 2 2 5 5 2" xfId="21501"/>
    <cellStyle name="Comma 3 2 2 5 5 2 2" xfId="26302"/>
    <cellStyle name="Comma 3 2 2 5 5 3" xfId="23914"/>
    <cellStyle name="Comma 3 2 2 5 6" xfId="19483"/>
    <cellStyle name="Comma 3 2 2 5 6 2" xfId="21897"/>
    <cellStyle name="Comma 3 2 2 5 6 2 2" xfId="26698"/>
    <cellStyle name="Comma 3 2 2 5 6 3" xfId="24310"/>
    <cellStyle name="Comma 3 2 2 5 7" xfId="19879"/>
    <cellStyle name="Comma 3 2 2 5 7 2" xfId="22293"/>
    <cellStyle name="Comma 3 2 2 5 7 2 2" xfId="27094"/>
    <cellStyle name="Comma 3 2 2 5 7 3" xfId="24706"/>
    <cellStyle name="Comma 3 2 2 5 8" xfId="20314"/>
    <cellStyle name="Comma 3 2 2 5 8 2" xfId="25114"/>
    <cellStyle name="Comma 3 2 2 5 9" xfId="22726"/>
    <cellStyle name="Comma 3 2 2 6" xfId="10237"/>
    <cellStyle name="Comma 3 2 2 6 2" xfId="18361"/>
    <cellStyle name="Comma 3 2 2 6 2 2" xfId="20776"/>
    <cellStyle name="Comma 3 2 2 6 2 2 2" xfId="25576"/>
    <cellStyle name="Comma 3 2 2 6 2 3" xfId="23188"/>
    <cellStyle name="Comma 3 2 2 6 3" xfId="18757"/>
    <cellStyle name="Comma 3 2 2 6 3 2" xfId="21171"/>
    <cellStyle name="Comma 3 2 2 6 3 2 2" xfId="25972"/>
    <cellStyle name="Comma 3 2 2 6 3 3" xfId="23584"/>
    <cellStyle name="Comma 3 2 2 6 4" xfId="19153"/>
    <cellStyle name="Comma 3 2 2 6 4 2" xfId="21567"/>
    <cellStyle name="Comma 3 2 2 6 4 2 2" xfId="26368"/>
    <cellStyle name="Comma 3 2 2 6 4 3" xfId="23980"/>
    <cellStyle name="Comma 3 2 2 6 5" xfId="19549"/>
    <cellStyle name="Comma 3 2 2 6 5 2" xfId="21963"/>
    <cellStyle name="Comma 3 2 2 6 5 2 2" xfId="26764"/>
    <cellStyle name="Comma 3 2 2 6 5 3" xfId="24376"/>
    <cellStyle name="Comma 3 2 2 6 6" xfId="19945"/>
    <cellStyle name="Comma 3 2 2 6 6 2" xfId="22359"/>
    <cellStyle name="Comma 3 2 2 6 6 2 2" xfId="27160"/>
    <cellStyle name="Comma 3 2 2 6 6 3" xfId="24772"/>
    <cellStyle name="Comma 3 2 2 6 7" xfId="20380"/>
    <cellStyle name="Comma 3 2 2 6 7 2" xfId="25180"/>
    <cellStyle name="Comma 3 2 2 6 8" xfId="22792"/>
    <cellStyle name="Comma 3 2 2 7" xfId="18163"/>
    <cellStyle name="Comma 3 2 2 7 2" xfId="20578"/>
    <cellStyle name="Comma 3 2 2 7 2 2" xfId="25378"/>
    <cellStyle name="Comma 3 2 2 7 3" xfId="22990"/>
    <cellStyle name="Comma 3 2 2 8" xfId="18559"/>
    <cellStyle name="Comma 3 2 2 8 2" xfId="20973"/>
    <cellStyle name="Comma 3 2 2 8 2 2" xfId="25774"/>
    <cellStyle name="Comma 3 2 2 8 3" xfId="23386"/>
    <cellStyle name="Comma 3 2 2 9" xfId="18955"/>
    <cellStyle name="Comma 3 2 2 9 2" xfId="21369"/>
    <cellStyle name="Comma 3 2 2 9 2 2" xfId="26170"/>
    <cellStyle name="Comma 3 2 2 9 3" xfId="23782"/>
    <cellStyle name="Comma 3 2 3" xfId="1863"/>
    <cellStyle name="Comma 3 2 3 10" xfId="20193"/>
    <cellStyle name="Comma 3 2 3 10 2" xfId="24993"/>
    <cellStyle name="Comma 3 2 3 11" xfId="22605"/>
    <cellStyle name="Comma 3 2 3 2" xfId="6344"/>
    <cellStyle name="Comma 3 2 3 2 2" xfId="15374"/>
    <cellStyle name="Comma 3 2 3 2 2 2" xfId="18438"/>
    <cellStyle name="Comma 3 2 3 2 2 2 2" xfId="20853"/>
    <cellStyle name="Comma 3 2 3 2 2 2 2 2" xfId="25653"/>
    <cellStyle name="Comma 3 2 3 2 2 2 3" xfId="23265"/>
    <cellStyle name="Comma 3 2 3 2 2 3" xfId="18834"/>
    <cellStyle name="Comma 3 2 3 2 2 3 2" xfId="21248"/>
    <cellStyle name="Comma 3 2 3 2 2 3 2 2" xfId="26049"/>
    <cellStyle name="Comma 3 2 3 2 2 3 3" xfId="23661"/>
    <cellStyle name="Comma 3 2 3 2 2 4" xfId="19230"/>
    <cellStyle name="Comma 3 2 3 2 2 4 2" xfId="21644"/>
    <cellStyle name="Comma 3 2 3 2 2 4 2 2" xfId="26445"/>
    <cellStyle name="Comma 3 2 3 2 2 4 3" xfId="24057"/>
    <cellStyle name="Comma 3 2 3 2 2 5" xfId="19626"/>
    <cellStyle name="Comma 3 2 3 2 2 5 2" xfId="22040"/>
    <cellStyle name="Comma 3 2 3 2 2 5 2 2" xfId="26841"/>
    <cellStyle name="Comma 3 2 3 2 2 5 3" xfId="24453"/>
    <cellStyle name="Comma 3 2 3 2 2 6" xfId="20022"/>
    <cellStyle name="Comma 3 2 3 2 2 6 2" xfId="22436"/>
    <cellStyle name="Comma 3 2 3 2 2 6 2 2" xfId="27237"/>
    <cellStyle name="Comma 3 2 3 2 2 6 3" xfId="24849"/>
    <cellStyle name="Comma 3 2 3 2 2 7" xfId="20457"/>
    <cellStyle name="Comma 3 2 3 2 2 7 2" xfId="25257"/>
    <cellStyle name="Comma 3 2 3 2 2 8" xfId="22869"/>
    <cellStyle name="Comma 3 2 3 2 3" xfId="18240"/>
    <cellStyle name="Comma 3 2 3 2 3 2" xfId="20655"/>
    <cellStyle name="Comma 3 2 3 2 3 2 2" xfId="25455"/>
    <cellStyle name="Comma 3 2 3 2 3 3" xfId="23067"/>
    <cellStyle name="Comma 3 2 3 2 4" xfId="18636"/>
    <cellStyle name="Comma 3 2 3 2 4 2" xfId="21050"/>
    <cellStyle name="Comma 3 2 3 2 4 2 2" xfId="25851"/>
    <cellStyle name="Comma 3 2 3 2 4 3" xfId="23463"/>
    <cellStyle name="Comma 3 2 3 2 5" xfId="19032"/>
    <cellStyle name="Comma 3 2 3 2 5 2" xfId="21446"/>
    <cellStyle name="Comma 3 2 3 2 5 2 2" xfId="26247"/>
    <cellStyle name="Comma 3 2 3 2 5 3" xfId="23859"/>
    <cellStyle name="Comma 3 2 3 2 6" xfId="19428"/>
    <cellStyle name="Comma 3 2 3 2 6 2" xfId="21842"/>
    <cellStyle name="Comma 3 2 3 2 6 2 2" xfId="26643"/>
    <cellStyle name="Comma 3 2 3 2 6 3" xfId="24255"/>
    <cellStyle name="Comma 3 2 3 2 7" xfId="19824"/>
    <cellStyle name="Comma 3 2 3 2 7 2" xfId="22238"/>
    <cellStyle name="Comma 3 2 3 2 7 2 2" xfId="27039"/>
    <cellStyle name="Comma 3 2 3 2 7 3" xfId="24651"/>
    <cellStyle name="Comma 3 2 3 2 8" xfId="20259"/>
    <cellStyle name="Comma 3 2 3 2 8 2" xfId="25059"/>
    <cellStyle name="Comma 3 2 3 2 9" xfId="22671"/>
    <cellStyle name="Comma 3 2 3 3" xfId="9078"/>
    <cellStyle name="Comma 3 2 3 3 2" xfId="18108"/>
    <cellStyle name="Comma 3 2 3 3 2 2" xfId="18504"/>
    <cellStyle name="Comma 3 2 3 3 2 2 2" xfId="20918"/>
    <cellStyle name="Comma 3 2 3 3 2 2 2 2" xfId="25719"/>
    <cellStyle name="Comma 3 2 3 3 2 2 3" xfId="23331"/>
    <cellStyle name="Comma 3 2 3 3 2 3" xfId="18900"/>
    <cellStyle name="Comma 3 2 3 3 2 3 2" xfId="21314"/>
    <cellStyle name="Comma 3 2 3 3 2 3 2 2" xfId="26115"/>
    <cellStyle name="Comma 3 2 3 3 2 3 3" xfId="23727"/>
    <cellStyle name="Comma 3 2 3 3 2 4" xfId="19296"/>
    <cellStyle name="Comma 3 2 3 3 2 4 2" xfId="21710"/>
    <cellStyle name="Comma 3 2 3 3 2 4 2 2" xfId="26511"/>
    <cellStyle name="Comma 3 2 3 3 2 4 3" xfId="24123"/>
    <cellStyle name="Comma 3 2 3 3 2 5" xfId="19692"/>
    <cellStyle name="Comma 3 2 3 3 2 5 2" xfId="22106"/>
    <cellStyle name="Comma 3 2 3 3 2 5 2 2" xfId="26907"/>
    <cellStyle name="Comma 3 2 3 3 2 5 3" xfId="24519"/>
    <cellStyle name="Comma 3 2 3 3 2 6" xfId="20088"/>
    <cellStyle name="Comma 3 2 3 3 2 6 2" xfId="22502"/>
    <cellStyle name="Comma 3 2 3 3 2 6 2 2" xfId="27303"/>
    <cellStyle name="Comma 3 2 3 3 2 6 3" xfId="24915"/>
    <cellStyle name="Comma 3 2 3 3 2 7" xfId="20523"/>
    <cellStyle name="Comma 3 2 3 3 2 7 2" xfId="25323"/>
    <cellStyle name="Comma 3 2 3 3 2 8" xfId="22935"/>
    <cellStyle name="Comma 3 2 3 3 3" xfId="18306"/>
    <cellStyle name="Comma 3 2 3 3 3 2" xfId="20721"/>
    <cellStyle name="Comma 3 2 3 3 3 2 2" xfId="25521"/>
    <cellStyle name="Comma 3 2 3 3 3 3" xfId="23133"/>
    <cellStyle name="Comma 3 2 3 3 4" xfId="18702"/>
    <cellStyle name="Comma 3 2 3 3 4 2" xfId="21116"/>
    <cellStyle name="Comma 3 2 3 3 4 2 2" xfId="25917"/>
    <cellStyle name="Comma 3 2 3 3 4 3" xfId="23529"/>
    <cellStyle name="Comma 3 2 3 3 5" xfId="19098"/>
    <cellStyle name="Comma 3 2 3 3 5 2" xfId="21512"/>
    <cellStyle name="Comma 3 2 3 3 5 2 2" xfId="26313"/>
    <cellStyle name="Comma 3 2 3 3 5 3" xfId="23925"/>
    <cellStyle name="Comma 3 2 3 3 6" xfId="19494"/>
    <cellStyle name="Comma 3 2 3 3 6 2" xfId="21908"/>
    <cellStyle name="Comma 3 2 3 3 6 2 2" xfId="26709"/>
    <cellStyle name="Comma 3 2 3 3 6 3" xfId="24321"/>
    <cellStyle name="Comma 3 2 3 3 7" xfId="19890"/>
    <cellStyle name="Comma 3 2 3 3 7 2" xfId="22304"/>
    <cellStyle name="Comma 3 2 3 3 7 2 2" xfId="27105"/>
    <cellStyle name="Comma 3 2 3 3 7 3" xfId="24717"/>
    <cellStyle name="Comma 3 2 3 3 8" xfId="20325"/>
    <cellStyle name="Comma 3 2 3 3 8 2" xfId="25125"/>
    <cellStyle name="Comma 3 2 3 3 9" xfId="22737"/>
    <cellStyle name="Comma 3 2 3 4" xfId="10892"/>
    <cellStyle name="Comma 3 2 3 4 2" xfId="18372"/>
    <cellStyle name="Comma 3 2 3 4 2 2" xfId="20787"/>
    <cellStyle name="Comma 3 2 3 4 2 2 2" xfId="25587"/>
    <cellStyle name="Comma 3 2 3 4 2 3" xfId="23199"/>
    <cellStyle name="Comma 3 2 3 4 3" xfId="18768"/>
    <cellStyle name="Comma 3 2 3 4 3 2" xfId="21182"/>
    <cellStyle name="Comma 3 2 3 4 3 2 2" xfId="25983"/>
    <cellStyle name="Comma 3 2 3 4 3 3" xfId="23595"/>
    <cellStyle name="Comma 3 2 3 4 4" xfId="19164"/>
    <cellStyle name="Comma 3 2 3 4 4 2" xfId="21578"/>
    <cellStyle name="Comma 3 2 3 4 4 2 2" xfId="26379"/>
    <cellStyle name="Comma 3 2 3 4 4 3" xfId="23991"/>
    <cellStyle name="Comma 3 2 3 4 5" xfId="19560"/>
    <cellStyle name="Comma 3 2 3 4 5 2" xfId="21974"/>
    <cellStyle name="Comma 3 2 3 4 5 2 2" xfId="26775"/>
    <cellStyle name="Comma 3 2 3 4 5 3" xfId="24387"/>
    <cellStyle name="Comma 3 2 3 4 6" xfId="19956"/>
    <cellStyle name="Comma 3 2 3 4 6 2" xfId="22370"/>
    <cellStyle name="Comma 3 2 3 4 6 2 2" xfId="27171"/>
    <cellStyle name="Comma 3 2 3 4 6 3" xfId="24783"/>
    <cellStyle name="Comma 3 2 3 4 7" xfId="20391"/>
    <cellStyle name="Comma 3 2 3 4 7 2" xfId="25191"/>
    <cellStyle name="Comma 3 2 3 4 8" xfId="22803"/>
    <cellStyle name="Comma 3 2 3 5" xfId="18174"/>
    <cellStyle name="Comma 3 2 3 5 2" xfId="20589"/>
    <cellStyle name="Comma 3 2 3 5 2 2" xfId="25389"/>
    <cellStyle name="Comma 3 2 3 5 3" xfId="23001"/>
    <cellStyle name="Comma 3 2 3 6" xfId="18570"/>
    <cellStyle name="Comma 3 2 3 6 2" xfId="20984"/>
    <cellStyle name="Comma 3 2 3 6 2 2" xfId="25785"/>
    <cellStyle name="Comma 3 2 3 6 3" xfId="23397"/>
    <cellStyle name="Comma 3 2 3 7" xfId="18966"/>
    <cellStyle name="Comma 3 2 3 7 2" xfId="21380"/>
    <cellStyle name="Comma 3 2 3 7 2 2" xfId="26181"/>
    <cellStyle name="Comma 3 2 3 7 3" xfId="23793"/>
    <cellStyle name="Comma 3 2 3 8" xfId="19362"/>
    <cellStyle name="Comma 3 2 3 8 2" xfId="21776"/>
    <cellStyle name="Comma 3 2 3 8 2 2" xfId="26577"/>
    <cellStyle name="Comma 3 2 3 8 3" xfId="24189"/>
    <cellStyle name="Comma 3 2 3 9" xfId="19758"/>
    <cellStyle name="Comma 3 2 3 9 2" xfId="22172"/>
    <cellStyle name="Comma 3 2 3 9 2 2" xfId="26973"/>
    <cellStyle name="Comma 3 2 3 9 3" xfId="24585"/>
    <cellStyle name="Comma 3 2 4" xfId="3357"/>
    <cellStyle name="Comma 3 2 4 10" xfId="20215"/>
    <cellStyle name="Comma 3 2 4 10 2" xfId="25015"/>
    <cellStyle name="Comma 3 2 4 11" xfId="22627"/>
    <cellStyle name="Comma 3 2 4 2" xfId="7838"/>
    <cellStyle name="Comma 3 2 4 2 2" xfId="16868"/>
    <cellStyle name="Comma 3 2 4 2 2 2" xfId="18460"/>
    <cellStyle name="Comma 3 2 4 2 2 2 2" xfId="20875"/>
    <cellStyle name="Comma 3 2 4 2 2 2 2 2" xfId="25675"/>
    <cellStyle name="Comma 3 2 4 2 2 2 3" xfId="23287"/>
    <cellStyle name="Comma 3 2 4 2 2 3" xfId="18856"/>
    <cellStyle name="Comma 3 2 4 2 2 3 2" xfId="21270"/>
    <cellStyle name="Comma 3 2 4 2 2 3 2 2" xfId="26071"/>
    <cellStyle name="Comma 3 2 4 2 2 3 3" xfId="23683"/>
    <cellStyle name="Comma 3 2 4 2 2 4" xfId="19252"/>
    <cellStyle name="Comma 3 2 4 2 2 4 2" xfId="21666"/>
    <cellStyle name="Comma 3 2 4 2 2 4 2 2" xfId="26467"/>
    <cellStyle name="Comma 3 2 4 2 2 4 3" xfId="24079"/>
    <cellStyle name="Comma 3 2 4 2 2 5" xfId="19648"/>
    <cellStyle name="Comma 3 2 4 2 2 5 2" xfId="22062"/>
    <cellStyle name="Comma 3 2 4 2 2 5 2 2" xfId="26863"/>
    <cellStyle name="Comma 3 2 4 2 2 5 3" xfId="24475"/>
    <cellStyle name="Comma 3 2 4 2 2 6" xfId="20044"/>
    <cellStyle name="Comma 3 2 4 2 2 6 2" xfId="22458"/>
    <cellStyle name="Comma 3 2 4 2 2 6 2 2" xfId="27259"/>
    <cellStyle name="Comma 3 2 4 2 2 6 3" xfId="24871"/>
    <cellStyle name="Comma 3 2 4 2 2 7" xfId="20479"/>
    <cellStyle name="Comma 3 2 4 2 2 7 2" xfId="25279"/>
    <cellStyle name="Comma 3 2 4 2 2 8" xfId="22891"/>
    <cellStyle name="Comma 3 2 4 2 3" xfId="18262"/>
    <cellStyle name="Comma 3 2 4 2 3 2" xfId="20677"/>
    <cellStyle name="Comma 3 2 4 2 3 2 2" xfId="25477"/>
    <cellStyle name="Comma 3 2 4 2 3 3" xfId="23089"/>
    <cellStyle name="Comma 3 2 4 2 4" xfId="18658"/>
    <cellStyle name="Comma 3 2 4 2 4 2" xfId="21072"/>
    <cellStyle name="Comma 3 2 4 2 4 2 2" xfId="25873"/>
    <cellStyle name="Comma 3 2 4 2 4 3" xfId="23485"/>
    <cellStyle name="Comma 3 2 4 2 5" xfId="19054"/>
    <cellStyle name="Comma 3 2 4 2 5 2" xfId="21468"/>
    <cellStyle name="Comma 3 2 4 2 5 2 2" xfId="26269"/>
    <cellStyle name="Comma 3 2 4 2 5 3" xfId="23881"/>
    <cellStyle name="Comma 3 2 4 2 6" xfId="19450"/>
    <cellStyle name="Comma 3 2 4 2 6 2" xfId="21864"/>
    <cellStyle name="Comma 3 2 4 2 6 2 2" xfId="26665"/>
    <cellStyle name="Comma 3 2 4 2 6 3" xfId="24277"/>
    <cellStyle name="Comma 3 2 4 2 7" xfId="19846"/>
    <cellStyle name="Comma 3 2 4 2 7 2" xfId="22260"/>
    <cellStyle name="Comma 3 2 4 2 7 2 2" xfId="27061"/>
    <cellStyle name="Comma 3 2 4 2 7 3" xfId="24673"/>
    <cellStyle name="Comma 3 2 4 2 8" xfId="20281"/>
    <cellStyle name="Comma 3 2 4 2 8 2" xfId="25081"/>
    <cellStyle name="Comma 3 2 4 2 9" xfId="22693"/>
    <cellStyle name="Comma 3 2 4 3" xfId="9100"/>
    <cellStyle name="Comma 3 2 4 3 2" xfId="18130"/>
    <cellStyle name="Comma 3 2 4 3 2 2" xfId="18526"/>
    <cellStyle name="Comma 3 2 4 3 2 2 2" xfId="20940"/>
    <cellStyle name="Comma 3 2 4 3 2 2 2 2" xfId="25741"/>
    <cellStyle name="Comma 3 2 4 3 2 2 3" xfId="23353"/>
    <cellStyle name="Comma 3 2 4 3 2 3" xfId="18922"/>
    <cellStyle name="Comma 3 2 4 3 2 3 2" xfId="21336"/>
    <cellStyle name="Comma 3 2 4 3 2 3 2 2" xfId="26137"/>
    <cellStyle name="Comma 3 2 4 3 2 3 3" xfId="23749"/>
    <cellStyle name="Comma 3 2 4 3 2 4" xfId="19318"/>
    <cellStyle name="Comma 3 2 4 3 2 4 2" xfId="21732"/>
    <cellStyle name="Comma 3 2 4 3 2 4 2 2" xfId="26533"/>
    <cellStyle name="Comma 3 2 4 3 2 4 3" xfId="24145"/>
    <cellStyle name="Comma 3 2 4 3 2 5" xfId="19714"/>
    <cellStyle name="Comma 3 2 4 3 2 5 2" xfId="22128"/>
    <cellStyle name="Comma 3 2 4 3 2 5 2 2" xfId="26929"/>
    <cellStyle name="Comma 3 2 4 3 2 5 3" xfId="24541"/>
    <cellStyle name="Comma 3 2 4 3 2 6" xfId="20110"/>
    <cellStyle name="Comma 3 2 4 3 2 6 2" xfId="22524"/>
    <cellStyle name="Comma 3 2 4 3 2 6 2 2" xfId="27325"/>
    <cellStyle name="Comma 3 2 4 3 2 6 3" xfId="24937"/>
    <cellStyle name="Comma 3 2 4 3 2 7" xfId="20545"/>
    <cellStyle name="Comma 3 2 4 3 2 7 2" xfId="25345"/>
    <cellStyle name="Comma 3 2 4 3 2 8" xfId="22957"/>
    <cellStyle name="Comma 3 2 4 3 3" xfId="18328"/>
    <cellStyle name="Comma 3 2 4 3 3 2" xfId="20743"/>
    <cellStyle name="Comma 3 2 4 3 3 2 2" xfId="25543"/>
    <cellStyle name="Comma 3 2 4 3 3 3" xfId="23155"/>
    <cellStyle name="Comma 3 2 4 3 4" xfId="18724"/>
    <cellStyle name="Comma 3 2 4 3 4 2" xfId="21138"/>
    <cellStyle name="Comma 3 2 4 3 4 2 2" xfId="25939"/>
    <cellStyle name="Comma 3 2 4 3 4 3" xfId="23551"/>
    <cellStyle name="Comma 3 2 4 3 5" xfId="19120"/>
    <cellStyle name="Comma 3 2 4 3 5 2" xfId="21534"/>
    <cellStyle name="Comma 3 2 4 3 5 2 2" xfId="26335"/>
    <cellStyle name="Comma 3 2 4 3 5 3" xfId="23947"/>
    <cellStyle name="Comma 3 2 4 3 6" xfId="19516"/>
    <cellStyle name="Comma 3 2 4 3 6 2" xfId="21930"/>
    <cellStyle name="Comma 3 2 4 3 6 2 2" xfId="26731"/>
    <cellStyle name="Comma 3 2 4 3 6 3" xfId="24343"/>
    <cellStyle name="Comma 3 2 4 3 7" xfId="19912"/>
    <cellStyle name="Comma 3 2 4 3 7 2" xfId="22326"/>
    <cellStyle name="Comma 3 2 4 3 7 2 2" xfId="27127"/>
    <cellStyle name="Comma 3 2 4 3 7 3" xfId="24739"/>
    <cellStyle name="Comma 3 2 4 3 8" xfId="20347"/>
    <cellStyle name="Comma 3 2 4 3 8 2" xfId="25147"/>
    <cellStyle name="Comma 3 2 4 3 9" xfId="22759"/>
    <cellStyle name="Comma 3 2 4 4" xfId="12386"/>
    <cellStyle name="Comma 3 2 4 4 2" xfId="18394"/>
    <cellStyle name="Comma 3 2 4 4 2 2" xfId="20809"/>
    <cellStyle name="Comma 3 2 4 4 2 2 2" xfId="25609"/>
    <cellStyle name="Comma 3 2 4 4 2 3" xfId="23221"/>
    <cellStyle name="Comma 3 2 4 4 3" xfId="18790"/>
    <cellStyle name="Comma 3 2 4 4 3 2" xfId="21204"/>
    <cellStyle name="Comma 3 2 4 4 3 2 2" xfId="26005"/>
    <cellStyle name="Comma 3 2 4 4 3 3" xfId="23617"/>
    <cellStyle name="Comma 3 2 4 4 4" xfId="19186"/>
    <cellStyle name="Comma 3 2 4 4 4 2" xfId="21600"/>
    <cellStyle name="Comma 3 2 4 4 4 2 2" xfId="26401"/>
    <cellStyle name="Comma 3 2 4 4 4 3" xfId="24013"/>
    <cellStyle name="Comma 3 2 4 4 5" xfId="19582"/>
    <cellStyle name="Comma 3 2 4 4 5 2" xfId="21996"/>
    <cellStyle name="Comma 3 2 4 4 5 2 2" xfId="26797"/>
    <cellStyle name="Comma 3 2 4 4 5 3" xfId="24409"/>
    <cellStyle name="Comma 3 2 4 4 6" xfId="19978"/>
    <cellStyle name="Comma 3 2 4 4 6 2" xfId="22392"/>
    <cellStyle name="Comma 3 2 4 4 6 2 2" xfId="27193"/>
    <cellStyle name="Comma 3 2 4 4 6 3" xfId="24805"/>
    <cellStyle name="Comma 3 2 4 4 7" xfId="20413"/>
    <cellStyle name="Comma 3 2 4 4 7 2" xfId="25213"/>
    <cellStyle name="Comma 3 2 4 4 8" xfId="22825"/>
    <cellStyle name="Comma 3 2 4 5" xfId="18196"/>
    <cellStyle name="Comma 3 2 4 5 2" xfId="20611"/>
    <cellStyle name="Comma 3 2 4 5 2 2" xfId="25411"/>
    <cellStyle name="Comma 3 2 4 5 3" xfId="23023"/>
    <cellStyle name="Comma 3 2 4 6" xfId="18592"/>
    <cellStyle name="Comma 3 2 4 6 2" xfId="21006"/>
    <cellStyle name="Comma 3 2 4 6 2 2" xfId="25807"/>
    <cellStyle name="Comma 3 2 4 6 3" xfId="23419"/>
    <cellStyle name="Comma 3 2 4 7" xfId="18988"/>
    <cellStyle name="Comma 3 2 4 7 2" xfId="21402"/>
    <cellStyle name="Comma 3 2 4 7 2 2" xfId="26203"/>
    <cellStyle name="Comma 3 2 4 7 3" xfId="23815"/>
    <cellStyle name="Comma 3 2 4 8" xfId="19384"/>
    <cellStyle name="Comma 3 2 4 8 2" xfId="21798"/>
    <cellStyle name="Comma 3 2 4 8 2 2" xfId="26599"/>
    <cellStyle name="Comma 3 2 4 8 3" xfId="24211"/>
    <cellStyle name="Comma 3 2 4 9" xfId="19780"/>
    <cellStyle name="Comma 3 2 4 9 2" xfId="22194"/>
    <cellStyle name="Comma 3 2 4 9 2 2" xfId="26995"/>
    <cellStyle name="Comma 3 2 4 9 3" xfId="24607"/>
    <cellStyle name="Comma 3 2 5" xfId="4851"/>
    <cellStyle name="Comma 3 2 5 2" xfId="13880"/>
    <cellStyle name="Comma 3 2 5 2 2" xfId="18416"/>
    <cellStyle name="Comma 3 2 5 2 2 2" xfId="20831"/>
    <cellStyle name="Comma 3 2 5 2 2 2 2" xfId="25631"/>
    <cellStyle name="Comma 3 2 5 2 2 3" xfId="23243"/>
    <cellStyle name="Comma 3 2 5 2 3" xfId="18812"/>
    <cellStyle name="Comma 3 2 5 2 3 2" xfId="21226"/>
    <cellStyle name="Comma 3 2 5 2 3 2 2" xfId="26027"/>
    <cellStyle name="Comma 3 2 5 2 3 3" xfId="23639"/>
    <cellStyle name="Comma 3 2 5 2 4" xfId="19208"/>
    <cellStyle name="Comma 3 2 5 2 4 2" xfId="21622"/>
    <cellStyle name="Comma 3 2 5 2 4 2 2" xfId="26423"/>
    <cellStyle name="Comma 3 2 5 2 4 3" xfId="24035"/>
    <cellStyle name="Comma 3 2 5 2 5" xfId="19604"/>
    <cellStyle name="Comma 3 2 5 2 5 2" xfId="22018"/>
    <cellStyle name="Comma 3 2 5 2 5 2 2" xfId="26819"/>
    <cellStyle name="Comma 3 2 5 2 5 3" xfId="24431"/>
    <cellStyle name="Comma 3 2 5 2 6" xfId="20000"/>
    <cellStyle name="Comma 3 2 5 2 6 2" xfId="22414"/>
    <cellStyle name="Comma 3 2 5 2 6 2 2" xfId="27215"/>
    <cellStyle name="Comma 3 2 5 2 6 3" xfId="24827"/>
    <cellStyle name="Comma 3 2 5 2 7" xfId="20435"/>
    <cellStyle name="Comma 3 2 5 2 7 2" xfId="25235"/>
    <cellStyle name="Comma 3 2 5 2 8" xfId="22847"/>
    <cellStyle name="Comma 3 2 5 3" xfId="18218"/>
    <cellStyle name="Comma 3 2 5 3 2" xfId="20633"/>
    <cellStyle name="Comma 3 2 5 3 2 2" xfId="25433"/>
    <cellStyle name="Comma 3 2 5 3 3" xfId="23045"/>
    <cellStyle name="Comma 3 2 5 4" xfId="18614"/>
    <cellStyle name="Comma 3 2 5 4 2" xfId="21028"/>
    <cellStyle name="Comma 3 2 5 4 2 2" xfId="25829"/>
    <cellStyle name="Comma 3 2 5 4 3" xfId="23441"/>
    <cellStyle name="Comma 3 2 5 5" xfId="19010"/>
    <cellStyle name="Comma 3 2 5 5 2" xfId="21424"/>
    <cellStyle name="Comma 3 2 5 5 2 2" xfId="26225"/>
    <cellStyle name="Comma 3 2 5 5 3" xfId="23837"/>
    <cellStyle name="Comma 3 2 5 6" xfId="19406"/>
    <cellStyle name="Comma 3 2 5 6 2" xfId="21820"/>
    <cellStyle name="Comma 3 2 5 6 2 2" xfId="26621"/>
    <cellStyle name="Comma 3 2 5 6 3" xfId="24233"/>
    <cellStyle name="Comma 3 2 5 7" xfId="19802"/>
    <cellStyle name="Comma 3 2 5 7 2" xfId="22216"/>
    <cellStyle name="Comma 3 2 5 7 2 2" xfId="27017"/>
    <cellStyle name="Comma 3 2 5 7 3" xfId="24629"/>
    <cellStyle name="Comma 3 2 5 8" xfId="20237"/>
    <cellStyle name="Comma 3 2 5 8 2" xfId="25037"/>
    <cellStyle name="Comma 3 2 5 9" xfId="22649"/>
    <cellStyle name="Comma 3 2 6" xfId="9056"/>
    <cellStyle name="Comma 3 2 6 2" xfId="18086"/>
    <cellStyle name="Comma 3 2 6 2 2" xfId="18482"/>
    <cellStyle name="Comma 3 2 6 2 2 2" xfId="20896"/>
    <cellStyle name="Comma 3 2 6 2 2 2 2" xfId="25697"/>
    <cellStyle name="Comma 3 2 6 2 2 3" xfId="23309"/>
    <cellStyle name="Comma 3 2 6 2 3" xfId="18878"/>
    <cellStyle name="Comma 3 2 6 2 3 2" xfId="21292"/>
    <cellStyle name="Comma 3 2 6 2 3 2 2" xfId="26093"/>
    <cellStyle name="Comma 3 2 6 2 3 3" xfId="23705"/>
    <cellStyle name="Comma 3 2 6 2 4" xfId="19274"/>
    <cellStyle name="Comma 3 2 6 2 4 2" xfId="21688"/>
    <cellStyle name="Comma 3 2 6 2 4 2 2" xfId="26489"/>
    <cellStyle name="Comma 3 2 6 2 4 3" xfId="24101"/>
    <cellStyle name="Comma 3 2 6 2 5" xfId="19670"/>
    <cellStyle name="Comma 3 2 6 2 5 2" xfId="22084"/>
    <cellStyle name="Comma 3 2 6 2 5 2 2" xfId="26885"/>
    <cellStyle name="Comma 3 2 6 2 5 3" xfId="24497"/>
    <cellStyle name="Comma 3 2 6 2 6" xfId="20066"/>
    <cellStyle name="Comma 3 2 6 2 6 2" xfId="22480"/>
    <cellStyle name="Comma 3 2 6 2 6 2 2" xfId="27281"/>
    <cellStyle name="Comma 3 2 6 2 6 3" xfId="24893"/>
    <cellStyle name="Comma 3 2 6 2 7" xfId="20501"/>
    <cellStyle name="Comma 3 2 6 2 7 2" xfId="25301"/>
    <cellStyle name="Comma 3 2 6 2 8" xfId="22913"/>
    <cellStyle name="Comma 3 2 6 3" xfId="18284"/>
    <cellStyle name="Comma 3 2 6 3 2" xfId="20699"/>
    <cellStyle name="Comma 3 2 6 3 2 2" xfId="25499"/>
    <cellStyle name="Comma 3 2 6 3 3" xfId="23111"/>
    <cellStyle name="Comma 3 2 6 4" xfId="18680"/>
    <cellStyle name="Comma 3 2 6 4 2" xfId="21094"/>
    <cellStyle name="Comma 3 2 6 4 2 2" xfId="25895"/>
    <cellStyle name="Comma 3 2 6 4 3" xfId="23507"/>
    <cellStyle name="Comma 3 2 6 5" xfId="19076"/>
    <cellStyle name="Comma 3 2 6 5 2" xfId="21490"/>
    <cellStyle name="Comma 3 2 6 5 2 2" xfId="26291"/>
    <cellStyle name="Comma 3 2 6 5 3" xfId="23903"/>
    <cellStyle name="Comma 3 2 6 6" xfId="19472"/>
    <cellStyle name="Comma 3 2 6 6 2" xfId="21886"/>
    <cellStyle name="Comma 3 2 6 6 2 2" xfId="26687"/>
    <cellStyle name="Comma 3 2 6 6 3" xfId="24299"/>
    <cellStyle name="Comma 3 2 6 7" xfId="19868"/>
    <cellStyle name="Comma 3 2 6 7 2" xfId="22282"/>
    <cellStyle name="Comma 3 2 6 7 2 2" xfId="27083"/>
    <cellStyle name="Comma 3 2 6 7 3" xfId="24695"/>
    <cellStyle name="Comma 3 2 6 8" xfId="20303"/>
    <cellStyle name="Comma 3 2 6 8 2" xfId="25103"/>
    <cellStyle name="Comma 3 2 6 9" xfId="22715"/>
    <cellStyle name="Comma 3 2 7" xfId="9398"/>
    <cellStyle name="Comma 3 2 7 2" xfId="18350"/>
    <cellStyle name="Comma 3 2 7 2 2" xfId="20765"/>
    <cellStyle name="Comma 3 2 7 2 2 2" xfId="25565"/>
    <cellStyle name="Comma 3 2 7 2 3" xfId="23177"/>
    <cellStyle name="Comma 3 2 7 3" xfId="18746"/>
    <cellStyle name="Comma 3 2 7 3 2" xfId="21160"/>
    <cellStyle name="Comma 3 2 7 3 2 2" xfId="25961"/>
    <cellStyle name="Comma 3 2 7 3 3" xfId="23573"/>
    <cellStyle name="Comma 3 2 7 4" xfId="19142"/>
    <cellStyle name="Comma 3 2 7 4 2" xfId="21556"/>
    <cellStyle name="Comma 3 2 7 4 2 2" xfId="26357"/>
    <cellStyle name="Comma 3 2 7 4 3" xfId="23969"/>
    <cellStyle name="Comma 3 2 7 5" xfId="19538"/>
    <cellStyle name="Comma 3 2 7 5 2" xfId="21952"/>
    <cellStyle name="Comma 3 2 7 5 2 2" xfId="26753"/>
    <cellStyle name="Comma 3 2 7 5 3" xfId="24365"/>
    <cellStyle name="Comma 3 2 7 6" xfId="19934"/>
    <cellStyle name="Comma 3 2 7 6 2" xfId="22348"/>
    <cellStyle name="Comma 3 2 7 6 2 2" xfId="27149"/>
    <cellStyle name="Comma 3 2 7 6 3" xfId="24761"/>
    <cellStyle name="Comma 3 2 7 7" xfId="20369"/>
    <cellStyle name="Comma 3 2 7 7 2" xfId="25169"/>
    <cellStyle name="Comma 3 2 7 8" xfId="22781"/>
    <cellStyle name="Comma 3 2 8" xfId="18152"/>
    <cellStyle name="Comma 3 2 8 2" xfId="20567"/>
    <cellStyle name="Comma 3 2 8 2 2" xfId="25367"/>
    <cellStyle name="Comma 3 2 8 3" xfId="22979"/>
    <cellStyle name="Comma 3 2 9" xfId="18548"/>
    <cellStyle name="Comma 3 2 9 2" xfId="20962"/>
    <cellStyle name="Comma 3 2 9 2 2" xfId="25763"/>
    <cellStyle name="Comma 3 2 9 3" xfId="23375"/>
    <cellStyle name="Comma 3 3" xfId="555"/>
    <cellStyle name="Comma 3 3 10" xfId="18946"/>
    <cellStyle name="Comma 3 3 10 2" xfId="21360"/>
    <cellStyle name="Comma 3 3 10 2 2" xfId="26161"/>
    <cellStyle name="Comma 3 3 10 3" xfId="23773"/>
    <cellStyle name="Comma 3 3 11" xfId="19342"/>
    <cellStyle name="Comma 3 3 11 2" xfId="21756"/>
    <cellStyle name="Comma 3 3 11 2 2" xfId="26557"/>
    <cellStyle name="Comma 3 3 11 3" xfId="24169"/>
    <cellStyle name="Comma 3 3 12" xfId="19738"/>
    <cellStyle name="Comma 3 3 12 2" xfId="22152"/>
    <cellStyle name="Comma 3 3 12 2 2" xfId="26953"/>
    <cellStyle name="Comma 3 3 12 3" xfId="24565"/>
    <cellStyle name="Comma 3 3 13" xfId="20173"/>
    <cellStyle name="Comma 3 3 13 2" xfId="24973"/>
    <cellStyle name="Comma 3 3 14" xfId="22585"/>
    <cellStyle name="Comma 3 3 2" xfId="1302"/>
    <cellStyle name="Comma 3 3 2 10" xfId="19353"/>
    <cellStyle name="Comma 3 3 2 10 2" xfId="21767"/>
    <cellStyle name="Comma 3 3 2 10 2 2" xfId="26568"/>
    <cellStyle name="Comma 3 3 2 10 3" xfId="24180"/>
    <cellStyle name="Comma 3 3 2 11" xfId="19749"/>
    <cellStyle name="Comma 3 3 2 11 2" xfId="22163"/>
    <cellStyle name="Comma 3 3 2 11 2 2" xfId="26964"/>
    <cellStyle name="Comma 3 3 2 11 3" xfId="24576"/>
    <cellStyle name="Comma 3 3 2 12" xfId="20184"/>
    <cellStyle name="Comma 3 3 2 12 2" xfId="24984"/>
    <cellStyle name="Comma 3 3 2 13" xfId="22596"/>
    <cellStyle name="Comma 3 3 2 2" xfId="2796"/>
    <cellStyle name="Comma 3 3 2 2 10" xfId="20206"/>
    <cellStyle name="Comma 3 3 2 2 10 2" xfId="25006"/>
    <cellStyle name="Comma 3 3 2 2 11" xfId="22618"/>
    <cellStyle name="Comma 3 3 2 2 2" xfId="7277"/>
    <cellStyle name="Comma 3 3 2 2 2 2" xfId="16307"/>
    <cellStyle name="Comma 3 3 2 2 2 2 2" xfId="18451"/>
    <cellStyle name="Comma 3 3 2 2 2 2 2 2" xfId="20866"/>
    <cellStyle name="Comma 3 3 2 2 2 2 2 2 2" xfId="25666"/>
    <cellStyle name="Comma 3 3 2 2 2 2 2 3" xfId="23278"/>
    <cellStyle name="Comma 3 3 2 2 2 2 3" xfId="18847"/>
    <cellStyle name="Comma 3 3 2 2 2 2 3 2" xfId="21261"/>
    <cellStyle name="Comma 3 3 2 2 2 2 3 2 2" xfId="26062"/>
    <cellStyle name="Comma 3 3 2 2 2 2 3 3" xfId="23674"/>
    <cellStyle name="Comma 3 3 2 2 2 2 4" xfId="19243"/>
    <cellStyle name="Comma 3 3 2 2 2 2 4 2" xfId="21657"/>
    <cellStyle name="Comma 3 3 2 2 2 2 4 2 2" xfId="26458"/>
    <cellStyle name="Comma 3 3 2 2 2 2 4 3" xfId="24070"/>
    <cellStyle name="Comma 3 3 2 2 2 2 5" xfId="19639"/>
    <cellStyle name="Comma 3 3 2 2 2 2 5 2" xfId="22053"/>
    <cellStyle name="Comma 3 3 2 2 2 2 5 2 2" xfId="26854"/>
    <cellStyle name="Comma 3 3 2 2 2 2 5 3" xfId="24466"/>
    <cellStyle name="Comma 3 3 2 2 2 2 6" xfId="20035"/>
    <cellStyle name="Comma 3 3 2 2 2 2 6 2" xfId="22449"/>
    <cellStyle name="Comma 3 3 2 2 2 2 6 2 2" xfId="27250"/>
    <cellStyle name="Comma 3 3 2 2 2 2 6 3" xfId="24862"/>
    <cellStyle name="Comma 3 3 2 2 2 2 7" xfId="20470"/>
    <cellStyle name="Comma 3 3 2 2 2 2 7 2" xfId="25270"/>
    <cellStyle name="Comma 3 3 2 2 2 2 8" xfId="22882"/>
    <cellStyle name="Comma 3 3 2 2 2 3" xfId="18253"/>
    <cellStyle name="Comma 3 3 2 2 2 3 2" xfId="20668"/>
    <cellStyle name="Comma 3 3 2 2 2 3 2 2" xfId="25468"/>
    <cellStyle name="Comma 3 3 2 2 2 3 3" xfId="23080"/>
    <cellStyle name="Comma 3 3 2 2 2 4" xfId="18649"/>
    <cellStyle name="Comma 3 3 2 2 2 4 2" xfId="21063"/>
    <cellStyle name="Comma 3 3 2 2 2 4 2 2" xfId="25864"/>
    <cellStyle name="Comma 3 3 2 2 2 4 3" xfId="23476"/>
    <cellStyle name="Comma 3 3 2 2 2 5" xfId="19045"/>
    <cellStyle name="Comma 3 3 2 2 2 5 2" xfId="21459"/>
    <cellStyle name="Comma 3 3 2 2 2 5 2 2" xfId="26260"/>
    <cellStyle name="Comma 3 3 2 2 2 5 3" xfId="23872"/>
    <cellStyle name="Comma 3 3 2 2 2 6" xfId="19441"/>
    <cellStyle name="Comma 3 3 2 2 2 6 2" xfId="21855"/>
    <cellStyle name="Comma 3 3 2 2 2 6 2 2" xfId="26656"/>
    <cellStyle name="Comma 3 3 2 2 2 6 3" xfId="24268"/>
    <cellStyle name="Comma 3 3 2 2 2 7" xfId="19837"/>
    <cellStyle name="Comma 3 3 2 2 2 7 2" xfId="22251"/>
    <cellStyle name="Comma 3 3 2 2 2 7 2 2" xfId="27052"/>
    <cellStyle name="Comma 3 3 2 2 2 7 3" xfId="24664"/>
    <cellStyle name="Comma 3 3 2 2 2 8" xfId="20272"/>
    <cellStyle name="Comma 3 3 2 2 2 8 2" xfId="25072"/>
    <cellStyle name="Comma 3 3 2 2 2 9" xfId="22684"/>
    <cellStyle name="Comma 3 3 2 2 3" xfId="9091"/>
    <cellStyle name="Comma 3 3 2 2 3 2" xfId="18121"/>
    <cellStyle name="Comma 3 3 2 2 3 2 2" xfId="18517"/>
    <cellStyle name="Comma 3 3 2 2 3 2 2 2" xfId="20931"/>
    <cellStyle name="Comma 3 3 2 2 3 2 2 2 2" xfId="25732"/>
    <cellStyle name="Comma 3 3 2 2 3 2 2 3" xfId="23344"/>
    <cellStyle name="Comma 3 3 2 2 3 2 3" xfId="18913"/>
    <cellStyle name="Comma 3 3 2 2 3 2 3 2" xfId="21327"/>
    <cellStyle name="Comma 3 3 2 2 3 2 3 2 2" xfId="26128"/>
    <cellStyle name="Comma 3 3 2 2 3 2 3 3" xfId="23740"/>
    <cellStyle name="Comma 3 3 2 2 3 2 4" xfId="19309"/>
    <cellStyle name="Comma 3 3 2 2 3 2 4 2" xfId="21723"/>
    <cellStyle name="Comma 3 3 2 2 3 2 4 2 2" xfId="26524"/>
    <cellStyle name="Comma 3 3 2 2 3 2 4 3" xfId="24136"/>
    <cellStyle name="Comma 3 3 2 2 3 2 5" xfId="19705"/>
    <cellStyle name="Comma 3 3 2 2 3 2 5 2" xfId="22119"/>
    <cellStyle name="Comma 3 3 2 2 3 2 5 2 2" xfId="26920"/>
    <cellStyle name="Comma 3 3 2 2 3 2 5 3" xfId="24532"/>
    <cellStyle name="Comma 3 3 2 2 3 2 6" xfId="20101"/>
    <cellStyle name="Comma 3 3 2 2 3 2 6 2" xfId="22515"/>
    <cellStyle name="Comma 3 3 2 2 3 2 6 2 2" xfId="27316"/>
    <cellStyle name="Comma 3 3 2 2 3 2 6 3" xfId="24928"/>
    <cellStyle name="Comma 3 3 2 2 3 2 7" xfId="20536"/>
    <cellStyle name="Comma 3 3 2 2 3 2 7 2" xfId="25336"/>
    <cellStyle name="Comma 3 3 2 2 3 2 8" xfId="22948"/>
    <cellStyle name="Comma 3 3 2 2 3 3" xfId="18319"/>
    <cellStyle name="Comma 3 3 2 2 3 3 2" xfId="20734"/>
    <cellStyle name="Comma 3 3 2 2 3 3 2 2" xfId="25534"/>
    <cellStyle name="Comma 3 3 2 2 3 3 3" xfId="23146"/>
    <cellStyle name="Comma 3 3 2 2 3 4" xfId="18715"/>
    <cellStyle name="Comma 3 3 2 2 3 4 2" xfId="21129"/>
    <cellStyle name="Comma 3 3 2 2 3 4 2 2" xfId="25930"/>
    <cellStyle name="Comma 3 3 2 2 3 4 3" xfId="23542"/>
    <cellStyle name="Comma 3 3 2 2 3 5" xfId="19111"/>
    <cellStyle name="Comma 3 3 2 2 3 5 2" xfId="21525"/>
    <cellStyle name="Comma 3 3 2 2 3 5 2 2" xfId="26326"/>
    <cellStyle name="Comma 3 3 2 2 3 5 3" xfId="23938"/>
    <cellStyle name="Comma 3 3 2 2 3 6" xfId="19507"/>
    <cellStyle name="Comma 3 3 2 2 3 6 2" xfId="21921"/>
    <cellStyle name="Comma 3 3 2 2 3 6 2 2" xfId="26722"/>
    <cellStyle name="Comma 3 3 2 2 3 6 3" xfId="24334"/>
    <cellStyle name="Comma 3 3 2 2 3 7" xfId="19903"/>
    <cellStyle name="Comma 3 3 2 2 3 7 2" xfId="22317"/>
    <cellStyle name="Comma 3 3 2 2 3 7 2 2" xfId="27118"/>
    <cellStyle name="Comma 3 3 2 2 3 7 3" xfId="24730"/>
    <cellStyle name="Comma 3 3 2 2 3 8" xfId="20338"/>
    <cellStyle name="Comma 3 3 2 2 3 8 2" xfId="25138"/>
    <cellStyle name="Comma 3 3 2 2 3 9" xfId="22750"/>
    <cellStyle name="Comma 3 3 2 2 4" xfId="11825"/>
    <cellStyle name="Comma 3 3 2 2 4 2" xfId="18385"/>
    <cellStyle name="Comma 3 3 2 2 4 2 2" xfId="20800"/>
    <cellStyle name="Comma 3 3 2 2 4 2 2 2" xfId="25600"/>
    <cellStyle name="Comma 3 3 2 2 4 2 3" xfId="23212"/>
    <cellStyle name="Comma 3 3 2 2 4 3" xfId="18781"/>
    <cellStyle name="Comma 3 3 2 2 4 3 2" xfId="21195"/>
    <cellStyle name="Comma 3 3 2 2 4 3 2 2" xfId="25996"/>
    <cellStyle name="Comma 3 3 2 2 4 3 3" xfId="23608"/>
    <cellStyle name="Comma 3 3 2 2 4 4" xfId="19177"/>
    <cellStyle name="Comma 3 3 2 2 4 4 2" xfId="21591"/>
    <cellStyle name="Comma 3 3 2 2 4 4 2 2" xfId="26392"/>
    <cellStyle name="Comma 3 3 2 2 4 4 3" xfId="24004"/>
    <cellStyle name="Comma 3 3 2 2 4 5" xfId="19573"/>
    <cellStyle name="Comma 3 3 2 2 4 5 2" xfId="21987"/>
    <cellStyle name="Comma 3 3 2 2 4 5 2 2" xfId="26788"/>
    <cellStyle name="Comma 3 3 2 2 4 5 3" xfId="24400"/>
    <cellStyle name="Comma 3 3 2 2 4 6" xfId="19969"/>
    <cellStyle name="Comma 3 3 2 2 4 6 2" xfId="22383"/>
    <cellStyle name="Comma 3 3 2 2 4 6 2 2" xfId="27184"/>
    <cellStyle name="Comma 3 3 2 2 4 6 3" xfId="24796"/>
    <cellStyle name="Comma 3 3 2 2 4 7" xfId="20404"/>
    <cellStyle name="Comma 3 3 2 2 4 7 2" xfId="25204"/>
    <cellStyle name="Comma 3 3 2 2 4 8" xfId="22816"/>
    <cellStyle name="Comma 3 3 2 2 5" xfId="18187"/>
    <cellStyle name="Comma 3 3 2 2 5 2" xfId="20602"/>
    <cellStyle name="Comma 3 3 2 2 5 2 2" xfId="25402"/>
    <cellStyle name="Comma 3 3 2 2 5 3" xfId="23014"/>
    <cellStyle name="Comma 3 3 2 2 6" xfId="18583"/>
    <cellStyle name="Comma 3 3 2 2 6 2" xfId="20997"/>
    <cellStyle name="Comma 3 3 2 2 6 2 2" xfId="25798"/>
    <cellStyle name="Comma 3 3 2 2 6 3" xfId="23410"/>
    <cellStyle name="Comma 3 3 2 2 7" xfId="18979"/>
    <cellStyle name="Comma 3 3 2 2 7 2" xfId="21393"/>
    <cellStyle name="Comma 3 3 2 2 7 2 2" xfId="26194"/>
    <cellStyle name="Comma 3 3 2 2 7 3" xfId="23806"/>
    <cellStyle name="Comma 3 3 2 2 8" xfId="19375"/>
    <cellStyle name="Comma 3 3 2 2 8 2" xfId="21789"/>
    <cellStyle name="Comma 3 3 2 2 8 2 2" xfId="26590"/>
    <cellStyle name="Comma 3 3 2 2 8 3" xfId="24202"/>
    <cellStyle name="Comma 3 3 2 2 9" xfId="19771"/>
    <cellStyle name="Comma 3 3 2 2 9 2" xfId="22185"/>
    <cellStyle name="Comma 3 3 2 2 9 2 2" xfId="26986"/>
    <cellStyle name="Comma 3 3 2 2 9 3" xfId="24598"/>
    <cellStyle name="Comma 3 3 2 3" xfId="4290"/>
    <cellStyle name="Comma 3 3 2 3 10" xfId="20228"/>
    <cellStyle name="Comma 3 3 2 3 10 2" xfId="25028"/>
    <cellStyle name="Comma 3 3 2 3 11" xfId="22640"/>
    <cellStyle name="Comma 3 3 2 3 2" xfId="8771"/>
    <cellStyle name="Comma 3 3 2 3 2 2" xfId="17801"/>
    <cellStyle name="Comma 3 3 2 3 2 2 2" xfId="18473"/>
    <cellStyle name="Comma 3 3 2 3 2 2 2 2" xfId="20888"/>
    <cellStyle name="Comma 3 3 2 3 2 2 2 2 2" xfId="25688"/>
    <cellStyle name="Comma 3 3 2 3 2 2 2 3" xfId="23300"/>
    <cellStyle name="Comma 3 3 2 3 2 2 3" xfId="18869"/>
    <cellStyle name="Comma 3 3 2 3 2 2 3 2" xfId="21283"/>
    <cellStyle name="Comma 3 3 2 3 2 2 3 2 2" xfId="26084"/>
    <cellStyle name="Comma 3 3 2 3 2 2 3 3" xfId="23696"/>
    <cellStyle name="Comma 3 3 2 3 2 2 4" xfId="19265"/>
    <cellStyle name="Comma 3 3 2 3 2 2 4 2" xfId="21679"/>
    <cellStyle name="Comma 3 3 2 3 2 2 4 2 2" xfId="26480"/>
    <cellStyle name="Comma 3 3 2 3 2 2 4 3" xfId="24092"/>
    <cellStyle name="Comma 3 3 2 3 2 2 5" xfId="19661"/>
    <cellStyle name="Comma 3 3 2 3 2 2 5 2" xfId="22075"/>
    <cellStyle name="Comma 3 3 2 3 2 2 5 2 2" xfId="26876"/>
    <cellStyle name="Comma 3 3 2 3 2 2 5 3" xfId="24488"/>
    <cellStyle name="Comma 3 3 2 3 2 2 6" xfId="20057"/>
    <cellStyle name="Comma 3 3 2 3 2 2 6 2" xfId="22471"/>
    <cellStyle name="Comma 3 3 2 3 2 2 6 2 2" xfId="27272"/>
    <cellStyle name="Comma 3 3 2 3 2 2 6 3" xfId="24884"/>
    <cellStyle name="Comma 3 3 2 3 2 2 7" xfId="20492"/>
    <cellStyle name="Comma 3 3 2 3 2 2 7 2" xfId="25292"/>
    <cellStyle name="Comma 3 3 2 3 2 2 8" xfId="22904"/>
    <cellStyle name="Comma 3 3 2 3 2 3" xfId="18275"/>
    <cellStyle name="Comma 3 3 2 3 2 3 2" xfId="20690"/>
    <cellStyle name="Comma 3 3 2 3 2 3 2 2" xfId="25490"/>
    <cellStyle name="Comma 3 3 2 3 2 3 3" xfId="23102"/>
    <cellStyle name="Comma 3 3 2 3 2 4" xfId="18671"/>
    <cellStyle name="Comma 3 3 2 3 2 4 2" xfId="21085"/>
    <cellStyle name="Comma 3 3 2 3 2 4 2 2" xfId="25886"/>
    <cellStyle name="Comma 3 3 2 3 2 4 3" xfId="23498"/>
    <cellStyle name="Comma 3 3 2 3 2 5" xfId="19067"/>
    <cellStyle name="Comma 3 3 2 3 2 5 2" xfId="21481"/>
    <cellStyle name="Comma 3 3 2 3 2 5 2 2" xfId="26282"/>
    <cellStyle name="Comma 3 3 2 3 2 5 3" xfId="23894"/>
    <cellStyle name="Comma 3 3 2 3 2 6" xfId="19463"/>
    <cellStyle name="Comma 3 3 2 3 2 6 2" xfId="21877"/>
    <cellStyle name="Comma 3 3 2 3 2 6 2 2" xfId="26678"/>
    <cellStyle name="Comma 3 3 2 3 2 6 3" xfId="24290"/>
    <cellStyle name="Comma 3 3 2 3 2 7" xfId="19859"/>
    <cellStyle name="Comma 3 3 2 3 2 7 2" xfId="22273"/>
    <cellStyle name="Comma 3 3 2 3 2 7 2 2" xfId="27074"/>
    <cellStyle name="Comma 3 3 2 3 2 7 3" xfId="24686"/>
    <cellStyle name="Comma 3 3 2 3 2 8" xfId="20294"/>
    <cellStyle name="Comma 3 3 2 3 2 8 2" xfId="25094"/>
    <cellStyle name="Comma 3 3 2 3 2 9" xfId="22706"/>
    <cellStyle name="Comma 3 3 2 3 3" xfId="9113"/>
    <cellStyle name="Comma 3 3 2 3 3 2" xfId="18143"/>
    <cellStyle name="Comma 3 3 2 3 3 2 2" xfId="18539"/>
    <cellStyle name="Comma 3 3 2 3 3 2 2 2" xfId="20953"/>
    <cellStyle name="Comma 3 3 2 3 3 2 2 2 2" xfId="25754"/>
    <cellStyle name="Comma 3 3 2 3 3 2 2 3" xfId="23366"/>
    <cellStyle name="Comma 3 3 2 3 3 2 3" xfId="18935"/>
    <cellStyle name="Comma 3 3 2 3 3 2 3 2" xfId="21349"/>
    <cellStyle name="Comma 3 3 2 3 3 2 3 2 2" xfId="26150"/>
    <cellStyle name="Comma 3 3 2 3 3 2 3 3" xfId="23762"/>
    <cellStyle name="Comma 3 3 2 3 3 2 4" xfId="19331"/>
    <cellStyle name="Comma 3 3 2 3 3 2 4 2" xfId="21745"/>
    <cellStyle name="Comma 3 3 2 3 3 2 4 2 2" xfId="26546"/>
    <cellStyle name="Comma 3 3 2 3 3 2 4 3" xfId="24158"/>
    <cellStyle name="Comma 3 3 2 3 3 2 5" xfId="19727"/>
    <cellStyle name="Comma 3 3 2 3 3 2 5 2" xfId="22141"/>
    <cellStyle name="Comma 3 3 2 3 3 2 5 2 2" xfId="26942"/>
    <cellStyle name="Comma 3 3 2 3 3 2 5 3" xfId="24554"/>
    <cellStyle name="Comma 3 3 2 3 3 2 6" xfId="20123"/>
    <cellStyle name="Comma 3 3 2 3 3 2 6 2" xfId="22537"/>
    <cellStyle name="Comma 3 3 2 3 3 2 6 2 2" xfId="27338"/>
    <cellStyle name="Comma 3 3 2 3 3 2 6 3" xfId="24950"/>
    <cellStyle name="Comma 3 3 2 3 3 2 7" xfId="20558"/>
    <cellStyle name="Comma 3 3 2 3 3 2 7 2" xfId="25358"/>
    <cellStyle name="Comma 3 3 2 3 3 2 8" xfId="22970"/>
    <cellStyle name="Comma 3 3 2 3 3 3" xfId="18341"/>
    <cellStyle name="Comma 3 3 2 3 3 3 2" xfId="20756"/>
    <cellStyle name="Comma 3 3 2 3 3 3 2 2" xfId="25556"/>
    <cellStyle name="Comma 3 3 2 3 3 3 3" xfId="23168"/>
    <cellStyle name="Comma 3 3 2 3 3 4" xfId="18737"/>
    <cellStyle name="Comma 3 3 2 3 3 4 2" xfId="21151"/>
    <cellStyle name="Comma 3 3 2 3 3 4 2 2" xfId="25952"/>
    <cellStyle name="Comma 3 3 2 3 3 4 3" xfId="23564"/>
    <cellStyle name="Comma 3 3 2 3 3 5" xfId="19133"/>
    <cellStyle name="Comma 3 3 2 3 3 5 2" xfId="21547"/>
    <cellStyle name="Comma 3 3 2 3 3 5 2 2" xfId="26348"/>
    <cellStyle name="Comma 3 3 2 3 3 5 3" xfId="23960"/>
    <cellStyle name="Comma 3 3 2 3 3 6" xfId="19529"/>
    <cellStyle name="Comma 3 3 2 3 3 6 2" xfId="21943"/>
    <cellStyle name="Comma 3 3 2 3 3 6 2 2" xfId="26744"/>
    <cellStyle name="Comma 3 3 2 3 3 6 3" xfId="24356"/>
    <cellStyle name="Comma 3 3 2 3 3 7" xfId="19925"/>
    <cellStyle name="Comma 3 3 2 3 3 7 2" xfId="22339"/>
    <cellStyle name="Comma 3 3 2 3 3 7 2 2" xfId="27140"/>
    <cellStyle name="Comma 3 3 2 3 3 7 3" xfId="24752"/>
    <cellStyle name="Comma 3 3 2 3 3 8" xfId="20360"/>
    <cellStyle name="Comma 3 3 2 3 3 8 2" xfId="25160"/>
    <cellStyle name="Comma 3 3 2 3 3 9" xfId="22772"/>
    <cellStyle name="Comma 3 3 2 3 4" xfId="13319"/>
    <cellStyle name="Comma 3 3 2 3 4 2" xfId="18407"/>
    <cellStyle name="Comma 3 3 2 3 4 2 2" xfId="20822"/>
    <cellStyle name="Comma 3 3 2 3 4 2 2 2" xfId="25622"/>
    <cellStyle name="Comma 3 3 2 3 4 2 3" xfId="23234"/>
    <cellStyle name="Comma 3 3 2 3 4 3" xfId="18803"/>
    <cellStyle name="Comma 3 3 2 3 4 3 2" xfId="21217"/>
    <cellStyle name="Comma 3 3 2 3 4 3 2 2" xfId="26018"/>
    <cellStyle name="Comma 3 3 2 3 4 3 3" xfId="23630"/>
    <cellStyle name="Comma 3 3 2 3 4 4" xfId="19199"/>
    <cellStyle name="Comma 3 3 2 3 4 4 2" xfId="21613"/>
    <cellStyle name="Comma 3 3 2 3 4 4 2 2" xfId="26414"/>
    <cellStyle name="Comma 3 3 2 3 4 4 3" xfId="24026"/>
    <cellStyle name="Comma 3 3 2 3 4 5" xfId="19595"/>
    <cellStyle name="Comma 3 3 2 3 4 5 2" xfId="22009"/>
    <cellStyle name="Comma 3 3 2 3 4 5 2 2" xfId="26810"/>
    <cellStyle name="Comma 3 3 2 3 4 5 3" xfId="24422"/>
    <cellStyle name="Comma 3 3 2 3 4 6" xfId="19991"/>
    <cellStyle name="Comma 3 3 2 3 4 6 2" xfId="22405"/>
    <cellStyle name="Comma 3 3 2 3 4 6 2 2" xfId="27206"/>
    <cellStyle name="Comma 3 3 2 3 4 6 3" xfId="24818"/>
    <cellStyle name="Comma 3 3 2 3 4 7" xfId="20426"/>
    <cellStyle name="Comma 3 3 2 3 4 7 2" xfId="25226"/>
    <cellStyle name="Comma 3 3 2 3 4 8" xfId="22838"/>
    <cellStyle name="Comma 3 3 2 3 5" xfId="18209"/>
    <cellStyle name="Comma 3 3 2 3 5 2" xfId="20624"/>
    <cellStyle name="Comma 3 3 2 3 5 2 2" xfId="25424"/>
    <cellStyle name="Comma 3 3 2 3 5 3" xfId="23036"/>
    <cellStyle name="Comma 3 3 2 3 6" xfId="18605"/>
    <cellStyle name="Comma 3 3 2 3 6 2" xfId="21019"/>
    <cellStyle name="Comma 3 3 2 3 6 2 2" xfId="25820"/>
    <cellStyle name="Comma 3 3 2 3 6 3" xfId="23432"/>
    <cellStyle name="Comma 3 3 2 3 7" xfId="19001"/>
    <cellStyle name="Comma 3 3 2 3 7 2" xfId="21415"/>
    <cellStyle name="Comma 3 3 2 3 7 2 2" xfId="26216"/>
    <cellStyle name="Comma 3 3 2 3 7 3" xfId="23828"/>
    <cellStyle name="Comma 3 3 2 3 8" xfId="19397"/>
    <cellStyle name="Comma 3 3 2 3 8 2" xfId="21811"/>
    <cellStyle name="Comma 3 3 2 3 8 2 2" xfId="26612"/>
    <cellStyle name="Comma 3 3 2 3 8 3" xfId="24224"/>
    <cellStyle name="Comma 3 3 2 3 9" xfId="19793"/>
    <cellStyle name="Comma 3 3 2 3 9 2" xfId="22207"/>
    <cellStyle name="Comma 3 3 2 3 9 2 2" xfId="27008"/>
    <cellStyle name="Comma 3 3 2 3 9 3" xfId="24620"/>
    <cellStyle name="Comma 3 3 2 4" xfId="5783"/>
    <cellStyle name="Comma 3 3 2 4 2" xfId="14813"/>
    <cellStyle name="Comma 3 3 2 4 2 2" xfId="18429"/>
    <cellStyle name="Comma 3 3 2 4 2 2 2" xfId="20844"/>
    <cellStyle name="Comma 3 3 2 4 2 2 2 2" xfId="25644"/>
    <cellStyle name="Comma 3 3 2 4 2 2 3" xfId="23256"/>
    <cellStyle name="Comma 3 3 2 4 2 3" xfId="18825"/>
    <cellStyle name="Comma 3 3 2 4 2 3 2" xfId="21239"/>
    <cellStyle name="Comma 3 3 2 4 2 3 2 2" xfId="26040"/>
    <cellStyle name="Comma 3 3 2 4 2 3 3" xfId="23652"/>
    <cellStyle name="Comma 3 3 2 4 2 4" xfId="19221"/>
    <cellStyle name="Comma 3 3 2 4 2 4 2" xfId="21635"/>
    <cellStyle name="Comma 3 3 2 4 2 4 2 2" xfId="26436"/>
    <cellStyle name="Comma 3 3 2 4 2 4 3" xfId="24048"/>
    <cellStyle name="Comma 3 3 2 4 2 5" xfId="19617"/>
    <cellStyle name="Comma 3 3 2 4 2 5 2" xfId="22031"/>
    <cellStyle name="Comma 3 3 2 4 2 5 2 2" xfId="26832"/>
    <cellStyle name="Comma 3 3 2 4 2 5 3" xfId="24444"/>
    <cellStyle name="Comma 3 3 2 4 2 6" xfId="20013"/>
    <cellStyle name="Comma 3 3 2 4 2 6 2" xfId="22427"/>
    <cellStyle name="Comma 3 3 2 4 2 6 2 2" xfId="27228"/>
    <cellStyle name="Comma 3 3 2 4 2 6 3" xfId="24840"/>
    <cellStyle name="Comma 3 3 2 4 2 7" xfId="20448"/>
    <cellStyle name="Comma 3 3 2 4 2 7 2" xfId="25248"/>
    <cellStyle name="Comma 3 3 2 4 2 8" xfId="22860"/>
    <cellStyle name="Comma 3 3 2 4 3" xfId="18231"/>
    <cellStyle name="Comma 3 3 2 4 3 2" xfId="20646"/>
    <cellStyle name="Comma 3 3 2 4 3 2 2" xfId="25446"/>
    <cellStyle name="Comma 3 3 2 4 3 3" xfId="23058"/>
    <cellStyle name="Comma 3 3 2 4 4" xfId="18627"/>
    <cellStyle name="Comma 3 3 2 4 4 2" xfId="21041"/>
    <cellStyle name="Comma 3 3 2 4 4 2 2" xfId="25842"/>
    <cellStyle name="Comma 3 3 2 4 4 3" xfId="23454"/>
    <cellStyle name="Comma 3 3 2 4 5" xfId="19023"/>
    <cellStyle name="Comma 3 3 2 4 5 2" xfId="21437"/>
    <cellStyle name="Comma 3 3 2 4 5 2 2" xfId="26238"/>
    <cellStyle name="Comma 3 3 2 4 5 3" xfId="23850"/>
    <cellStyle name="Comma 3 3 2 4 6" xfId="19419"/>
    <cellStyle name="Comma 3 3 2 4 6 2" xfId="21833"/>
    <cellStyle name="Comma 3 3 2 4 6 2 2" xfId="26634"/>
    <cellStyle name="Comma 3 3 2 4 6 3" xfId="24246"/>
    <cellStyle name="Comma 3 3 2 4 7" xfId="19815"/>
    <cellStyle name="Comma 3 3 2 4 7 2" xfId="22229"/>
    <cellStyle name="Comma 3 3 2 4 7 2 2" xfId="27030"/>
    <cellStyle name="Comma 3 3 2 4 7 3" xfId="24642"/>
    <cellStyle name="Comma 3 3 2 4 8" xfId="20250"/>
    <cellStyle name="Comma 3 3 2 4 8 2" xfId="25050"/>
    <cellStyle name="Comma 3 3 2 4 9" xfId="22662"/>
    <cellStyle name="Comma 3 3 2 5" xfId="9069"/>
    <cellStyle name="Comma 3 3 2 5 2" xfId="18099"/>
    <cellStyle name="Comma 3 3 2 5 2 2" xfId="18495"/>
    <cellStyle name="Comma 3 3 2 5 2 2 2" xfId="20909"/>
    <cellStyle name="Comma 3 3 2 5 2 2 2 2" xfId="25710"/>
    <cellStyle name="Comma 3 3 2 5 2 2 3" xfId="23322"/>
    <cellStyle name="Comma 3 3 2 5 2 3" xfId="18891"/>
    <cellStyle name="Comma 3 3 2 5 2 3 2" xfId="21305"/>
    <cellStyle name="Comma 3 3 2 5 2 3 2 2" xfId="26106"/>
    <cellStyle name="Comma 3 3 2 5 2 3 3" xfId="23718"/>
    <cellStyle name="Comma 3 3 2 5 2 4" xfId="19287"/>
    <cellStyle name="Comma 3 3 2 5 2 4 2" xfId="21701"/>
    <cellStyle name="Comma 3 3 2 5 2 4 2 2" xfId="26502"/>
    <cellStyle name="Comma 3 3 2 5 2 4 3" xfId="24114"/>
    <cellStyle name="Comma 3 3 2 5 2 5" xfId="19683"/>
    <cellStyle name="Comma 3 3 2 5 2 5 2" xfId="22097"/>
    <cellStyle name="Comma 3 3 2 5 2 5 2 2" xfId="26898"/>
    <cellStyle name="Comma 3 3 2 5 2 5 3" xfId="24510"/>
    <cellStyle name="Comma 3 3 2 5 2 6" xfId="20079"/>
    <cellStyle name="Comma 3 3 2 5 2 6 2" xfId="22493"/>
    <cellStyle name="Comma 3 3 2 5 2 6 2 2" xfId="27294"/>
    <cellStyle name="Comma 3 3 2 5 2 6 3" xfId="24906"/>
    <cellStyle name="Comma 3 3 2 5 2 7" xfId="20514"/>
    <cellStyle name="Comma 3 3 2 5 2 7 2" xfId="25314"/>
    <cellStyle name="Comma 3 3 2 5 2 8" xfId="22926"/>
    <cellStyle name="Comma 3 3 2 5 3" xfId="18297"/>
    <cellStyle name="Comma 3 3 2 5 3 2" xfId="20712"/>
    <cellStyle name="Comma 3 3 2 5 3 2 2" xfId="25512"/>
    <cellStyle name="Comma 3 3 2 5 3 3" xfId="23124"/>
    <cellStyle name="Comma 3 3 2 5 4" xfId="18693"/>
    <cellStyle name="Comma 3 3 2 5 4 2" xfId="21107"/>
    <cellStyle name="Comma 3 3 2 5 4 2 2" xfId="25908"/>
    <cellStyle name="Comma 3 3 2 5 4 3" xfId="23520"/>
    <cellStyle name="Comma 3 3 2 5 5" xfId="19089"/>
    <cellStyle name="Comma 3 3 2 5 5 2" xfId="21503"/>
    <cellStyle name="Comma 3 3 2 5 5 2 2" xfId="26304"/>
    <cellStyle name="Comma 3 3 2 5 5 3" xfId="23916"/>
    <cellStyle name="Comma 3 3 2 5 6" xfId="19485"/>
    <cellStyle name="Comma 3 3 2 5 6 2" xfId="21899"/>
    <cellStyle name="Comma 3 3 2 5 6 2 2" xfId="26700"/>
    <cellStyle name="Comma 3 3 2 5 6 3" xfId="24312"/>
    <cellStyle name="Comma 3 3 2 5 7" xfId="19881"/>
    <cellStyle name="Comma 3 3 2 5 7 2" xfId="22295"/>
    <cellStyle name="Comma 3 3 2 5 7 2 2" xfId="27096"/>
    <cellStyle name="Comma 3 3 2 5 7 3" xfId="24708"/>
    <cellStyle name="Comma 3 3 2 5 8" xfId="20316"/>
    <cellStyle name="Comma 3 3 2 5 8 2" xfId="25116"/>
    <cellStyle name="Comma 3 3 2 5 9" xfId="22728"/>
    <cellStyle name="Comma 3 3 2 6" xfId="10331"/>
    <cellStyle name="Comma 3 3 2 6 2" xfId="18363"/>
    <cellStyle name="Comma 3 3 2 6 2 2" xfId="20778"/>
    <cellStyle name="Comma 3 3 2 6 2 2 2" xfId="25578"/>
    <cellStyle name="Comma 3 3 2 6 2 3" xfId="23190"/>
    <cellStyle name="Comma 3 3 2 6 3" xfId="18759"/>
    <cellStyle name="Comma 3 3 2 6 3 2" xfId="21173"/>
    <cellStyle name="Comma 3 3 2 6 3 2 2" xfId="25974"/>
    <cellStyle name="Comma 3 3 2 6 3 3" xfId="23586"/>
    <cellStyle name="Comma 3 3 2 6 4" xfId="19155"/>
    <cellStyle name="Comma 3 3 2 6 4 2" xfId="21569"/>
    <cellStyle name="Comma 3 3 2 6 4 2 2" xfId="26370"/>
    <cellStyle name="Comma 3 3 2 6 4 3" xfId="23982"/>
    <cellStyle name="Comma 3 3 2 6 5" xfId="19551"/>
    <cellStyle name="Comma 3 3 2 6 5 2" xfId="21965"/>
    <cellStyle name="Comma 3 3 2 6 5 2 2" xfId="26766"/>
    <cellStyle name="Comma 3 3 2 6 5 3" xfId="24378"/>
    <cellStyle name="Comma 3 3 2 6 6" xfId="19947"/>
    <cellStyle name="Comma 3 3 2 6 6 2" xfId="22361"/>
    <cellStyle name="Comma 3 3 2 6 6 2 2" xfId="27162"/>
    <cellStyle name="Comma 3 3 2 6 6 3" xfId="24774"/>
    <cellStyle name="Comma 3 3 2 6 7" xfId="20382"/>
    <cellStyle name="Comma 3 3 2 6 7 2" xfId="25182"/>
    <cellStyle name="Comma 3 3 2 6 8" xfId="22794"/>
    <cellStyle name="Comma 3 3 2 7" xfId="18165"/>
    <cellStyle name="Comma 3 3 2 7 2" xfId="20580"/>
    <cellStyle name="Comma 3 3 2 7 2 2" xfId="25380"/>
    <cellStyle name="Comma 3 3 2 7 3" xfId="22992"/>
    <cellStyle name="Comma 3 3 2 8" xfId="18561"/>
    <cellStyle name="Comma 3 3 2 8 2" xfId="20975"/>
    <cellStyle name="Comma 3 3 2 8 2 2" xfId="25776"/>
    <cellStyle name="Comma 3 3 2 8 3" xfId="23388"/>
    <cellStyle name="Comma 3 3 2 9" xfId="18957"/>
    <cellStyle name="Comma 3 3 2 9 2" xfId="21371"/>
    <cellStyle name="Comma 3 3 2 9 2 2" xfId="26172"/>
    <cellStyle name="Comma 3 3 2 9 3" xfId="23784"/>
    <cellStyle name="Comma 3 3 3" xfId="2049"/>
    <cellStyle name="Comma 3 3 3 10" xfId="20195"/>
    <cellStyle name="Comma 3 3 3 10 2" xfId="24995"/>
    <cellStyle name="Comma 3 3 3 11" xfId="22607"/>
    <cellStyle name="Comma 3 3 3 2" xfId="6530"/>
    <cellStyle name="Comma 3 3 3 2 2" xfId="15560"/>
    <cellStyle name="Comma 3 3 3 2 2 2" xfId="18440"/>
    <cellStyle name="Comma 3 3 3 2 2 2 2" xfId="20855"/>
    <cellStyle name="Comma 3 3 3 2 2 2 2 2" xfId="25655"/>
    <cellStyle name="Comma 3 3 3 2 2 2 3" xfId="23267"/>
    <cellStyle name="Comma 3 3 3 2 2 3" xfId="18836"/>
    <cellStyle name="Comma 3 3 3 2 2 3 2" xfId="21250"/>
    <cellStyle name="Comma 3 3 3 2 2 3 2 2" xfId="26051"/>
    <cellStyle name="Comma 3 3 3 2 2 3 3" xfId="23663"/>
    <cellStyle name="Comma 3 3 3 2 2 4" xfId="19232"/>
    <cellStyle name="Comma 3 3 3 2 2 4 2" xfId="21646"/>
    <cellStyle name="Comma 3 3 3 2 2 4 2 2" xfId="26447"/>
    <cellStyle name="Comma 3 3 3 2 2 4 3" xfId="24059"/>
    <cellStyle name="Comma 3 3 3 2 2 5" xfId="19628"/>
    <cellStyle name="Comma 3 3 3 2 2 5 2" xfId="22042"/>
    <cellStyle name="Comma 3 3 3 2 2 5 2 2" xfId="26843"/>
    <cellStyle name="Comma 3 3 3 2 2 5 3" xfId="24455"/>
    <cellStyle name="Comma 3 3 3 2 2 6" xfId="20024"/>
    <cellStyle name="Comma 3 3 3 2 2 6 2" xfId="22438"/>
    <cellStyle name="Comma 3 3 3 2 2 6 2 2" xfId="27239"/>
    <cellStyle name="Comma 3 3 3 2 2 6 3" xfId="24851"/>
    <cellStyle name="Comma 3 3 3 2 2 7" xfId="20459"/>
    <cellStyle name="Comma 3 3 3 2 2 7 2" xfId="25259"/>
    <cellStyle name="Comma 3 3 3 2 2 8" xfId="22871"/>
    <cellStyle name="Comma 3 3 3 2 3" xfId="18242"/>
    <cellStyle name="Comma 3 3 3 2 3 2" xfId="20657"/>
    <cellStyle name="Comma 3 3 3 2 3 2 2" xfId="25457"/>
    <cellStyle name="Comma 3 3 3 2 3 3" xfId="23069"/>
    <cellStyle name="Comma 3 3 3 2 4" xfId="18638"/>
    <cellStyle name="Comma 3 3 3 2 4 2" xfId="21052"/>
    <cellStyle name="Comma 3 3 3 2 4 2 2" xfId="25853"/>
    <cellStyle name="Comma 3 3 3 2 4 3" xfId="23465"/>
    <cellStyle name="Comma 3 3 3 2 5" xfId="19034"/>
    <cellStyle name="Comma 3 3 3 2 5 2" xfId="21448"/>
    <cellStyle name="Comma 3 3 3 2 5 2 2" xfId="26249"/>
    <cellStyle name="Comma 3 3 3 2 5 3" xfId="23861"/>
    <cellStyle name="Comma 3 3 3 2 6" xfId="19430"/>
    <cellStyle name="Comma 3 3 3 2 6 2" xfId="21844"/>
    <cellStyle name="Comma 3 3 3 2 6 2 2" xfId="26645"/>
    <cellStyle name="Comma 3 3 3 2 6 3" xfId="24257"/>
    <cellStyle name="Comma 3 3 3 2 7" xfId="19826"/>
    <cellStyle name="Comma 3 3 3 2 7 2" xfId="22240"/>
    <cellStyle name="Comma 3 3 3 2 7 2 2" xfId="27041"/>
    <cellStyle name="Comma 3 3 3 2 7 3" xfId="24653"/>
    <cellStyle name="Comma 3 3 3 2 8" xfId="20261"/>
    <cellStyle name="Comma 3 3 3 2 8 2" xfId="25061"/>
    <cellStyle name="Comma 3 3 3 2 9" xfId="22673"/>
    <cellStyle name="Comma 3 3 3 3" xfId="9080"/>
    <cellStyle name="Comma 3 3 3 3 2" xfId="18110"/>
    <cellStyle name="Comma 3 3 3 3 2 2" xfId="18506"/>
    <cellStyle name="Comma 3 3 3 3 2 2 2" xfId="20920"/>
    <cellStyle name="Comma 3 3 3 3 2 2 2 2" xfId="25721"/>
    <cellStyle name="Comma 3 3 3 3 2 2 3" xfId="23333"/>
    <cellStyle name="Comma 3 3 3 3 2 3" xfId="18902"/>
    <cellStyle name="Comma 3 3 3 3 2 3 2" xfId="21316"/>
    <cellStyle name="Comma 3 3 3 3 2 3 2 2" xfId="26117"/>
    <cellStyle name="Comma 3 3 3 3 2 3 3" xfId="23729"/>
    <cellStyle name="Comma 3 3 3 3 2 4" xfId="19298"/>
    <cellStyle name="Comma 3 3 3 3 2 4 2" xfId="21712"/>
    <cellStyle name="Comma 3 3 3 3 2 4 2 2" xfId="26513"/>
    <cellStyle name="Comma 3 3 3 3 2 4 3" xfId="24125"/>
    <cellStyle name="Comma 3 3 3 3 2 5" xfId="19694"/>
    <cellStyle name="Comma 3 3 3 3 2 5 2" xfId="22108"/>
    <cellStyle name="Comma 3 3 3 3 2 5 2 2" xfId="26909"/>
    <cellStyle name="Comma 3 3 3 3 2 5 3" xfId="24521"/>
    <cellStyle name="Comma 3 3 3 3 2 6" xfId="20090"/>
    <cellStyle name="Comma 3 3 3 3 2 6 2" xfId="22504"/>
    <cellStyle name="Comma 3 3 3 3 2 6 2 2" xfId="27305"/>
    <cellStyle name="Comma 3 3 3 3 2 6 3" xfId="24917"/>
    <cellStyle name="Comma 3 3 3 3 2 7" xfId="20525"/>
    <cellStyle name="Comma 3 3 3 3 2 7 2" xfId="25325"/>
    <cellStyle name="Comma 3 3 3 3 2 8" xfId="22937"/>
    <cellStyle name="Comma 3 3 3 3 3" xfId="18308"/>
    <cellStyle name="Comma 3 3 3 3 3 2" xfId="20723"/>
    <cellStyle name="Comma 3 3 3 3 3 2 2" xfId="25523"/>
    <cellStyle name="Comma 3 3 3 3 3 3" xfId="23135"/>
    <cellStyle name="Comma 3 3 3 3 4" xfId="18704"/>
    <cellStyle name="Comma 3 3 3 3 4 2" xfId="21118"/>
    <cellStyle name="Comma 3 3 3 3 4 2 2" xfId="25919"/>
    <cellStyle name="Comma 3 3 3 3 4 3" xfId="23531"/>
    <cellStyle name="Comma 3 3 3 3 5" xfId="19100"/>
    <cellStyle name="Comma 3 3 3 3 5 2" xfId="21514"/>
    <cellStyle name="Comma 3 3 3 3 5 2 2" xfId="26315"/>
    <cellStyle name="Comma 3 3 3 3 5 3" xfId="23927"/>
    <cellStyle name="Comma 3 3 3 3 6" xfId="19496"/>
    <cellStyle name="Comma 3 3 3 3 6 2" xfId="21910"/>
    <cellStyle name="Comma 3 3 3 3 6 2 2" xfId="26711"/>
    <cellStyle name="Comma 3 3 3 3 6 3" xfId="24323"/>
    <cellStyle name="Comma 3 3 3 3 7" xfId="19892"/>
    <cellStyle name="Comma 3 3 3 3 7 2" xfId="22306"/>
    <cellStyle name="Comma 3 3 3 3 7 2 2" xfId="27107"/>
    <cellStyle name="Comma 3 3 3 3 7 3" xfId="24719"/>
    <cellStyle name="Comma 3 3 3 3 8" xfId="20327"/>
    <cellStyle name="Comma 3 3 3 3 8 2" xfId="25127"/>
    <cellStyle name="Comma 3 3 3 3 9" xfId="22739"/>
    <cellStyle name="Comma 3 3 3 4" xfId="11078"/>
    <cellStyle name="Comma 3 3 3 4 2" xfId="18374"/>
    <cellStyle name="Comma 3 3 3 4 2 2" xfId="20789"/>
    <cellStyle name="Comma 3 3 3 4 2 2 2" xfId="25589"/>
    <cellStyle name="Comma 3 3 3 4 2 3" xfId="23201"/>
    <cellStyle name="Comma 3 3 3 4 3" xfId="18770"/>
    <cellStyle name="Comma 3 3 3 4 3 2" xfId="21184"/>
    <cellStyle name="Comma 3 3 3 4 3 2 2" xfId="25985"/>
    <cellStyle name="Comma 3 3 3 4 3 3" xfId="23597"/>
    <cellStyle name="Comma 3 3 3 4 4" xfId="19166"/>
    <cellStyle name="Comma 3 3 3 4 4 2" xfId="21580"/>
    <cellStyle name="Comma 3 3 3 4 4 2 2" xfId="26381"/>
    <cellStyle name="Comma 3 3 3 4 4 3" xfId="23993"/>
    <cellStyle name="Comma 3 3 3 4 5" xfId="19562"/>
    <cellStyle name="Comma 3 3 3 4 5 2" xfId="21976"/>
    <cellStyle name="Comma 3 3 3 4 5 2 2" xfId="26777"/>
    <cellStyle name="Comma 3 3 3 4 5 3" xfId="24389"/>
    <cellStyle name="Comma 3 3 3 4 6" xfId="19958"/>
    <cellStyle name="Comma 3 3 3 4 6 2" xfId="22372"/>
    <cellStyle name="Comma 3 3 3 4 6 2 2" xfId="27173"/>
    <cellStyle name="Comma 3 3 3 4 6 3" xfId="24785"/>
    <cellStyle name="Comma 3 3 3 4 7" xfId="20393"/>
    <cellStyle name="Comma 3 3 3 4 7 2" xfId="25193"/>
    <cellStyle name="Comma 3 3 3 4 8" xfId="22805"/>
    <cellStyle name="Comma 3 3 3 5" xfId="18176"/>
    <cellStyle name="Comma 3 3 3 5 2" xfId="20591"/>
    <cellStyle name="Comma 3 3 3 5 2 2" xfId="25391"/>
    <cellStyle name="Comma 3 3 3 5 3" xfId="23003"/>
    <cellStyle name="Comma 3 3 3 6" xfId="18572"/>
    <cellStyle name="Comma 3 3 3 6 2" xfId="20986"/>
    <cellStyle name="Comma 3 3 3 6 2 2" xfId="25787"/>
    <cellStyle name="Comma 3 3 3 6 3" xfId="23399"/>
    <cellStyle name="Comma 3 3 3 7" xfId="18968"/>
    <cellStyle name="Comma 3 3 3 7 2" xfId="21382"/>
    <cellStyle name="Comma 3 3 3 7 2 2" xfId="26183"/>
    <cellStyle name="Comma 3 3 3 7 3" xfId="23795"/>
    <cellStyle name="Comma 3 3 3 8" xfId="19364"/>
    <cellStyle name="Comma 3 3 3 8 2" xfId="21778"/>
    <cellStyle name="Comma 3 3 3 8 2 2" xfId="26579"/>
    <cellStyle name="Comma 3 3 3 8 3" xfId="24191"/>
    <cellStyle name="Comma 3 3 3 9" xfId="19760"/>
    <cellStyle name="Comma 3 3 3 9 2" xfId="22174"/>
    <cellStyle name="Comma 3 3 3 9 2 2" xfId="26975"/>
    <cellStyle name="Comma 3 3 3 9 3" xfId="24587"/>
    <cellStyle name="Comma 3 3 4" xfId="3543"/>
    <cellStyle name="Comma 3 3 4 10" xfId="20217"/>
    <cellStyle name="Comma 3 3 4 10 2" xfId="25017"/>
    <cellStyle name="Comma 3 3 4 11" xfId="22629"/>
    <cellStyle name="Comma 3 3 4 2" xfId="8024"/>
    <cellStyle name="Comma 3 3 4 2 2" xfId="17054"/>
    <cellStyle name="Comma 3 3 4 2 2 2" xfId="18462"/>
    <cellStyle name="Comma 3 3 4 2 2 2 2" xfId="20877"/>
    <cellStyle name="Comma 3 3 4 2 2 2 2 2" xfId="25677"/>
    <cellStyle name="Comma 3 3 4 2 2 2 3" xfId="23289"/>
    <cellStyle name="Comma 3 3 4 2 2 3" xfId="18858"/>
    <cellStyle name="Comma 3 3 4 2 2 3 2" xfId="21272"/>
    <cellStyle name="Comma 3 3 4 2 2 3 2 2" xfId="26073"/>
    <cellStyle name="Comma 3 3 4 2 2 3 3" xfId="23685"/>
    <cellStyle name="Comma 3 3 4 2 2 4" xfId="19254"/>
    <cellStyle name="Comma 3 3 4 2 2 4 2" xfId="21668"/>
    <cellStyle name="Comma 3 3 4 2 2 4 2 2" xfId="26469"/>
    <cellStyle name="Comma 3 3 4 2 2 4 3" xfId="24081"/>
    <cellStyle name="Comma 3 3 4 2 2 5" xfId="19650"/>
    <cellStyle name="Comma 3 3 4 2 2 5 2" xfId="22064"/>
    <cellStyle name="Comma 3 3 4 2 2 5 2 2" xfId="26865"/>
    <cellStyle name="Comma 3 3 4 2 2 5 3" xfId="24477"/>
    <cellStyle name="Comma 3 3 4 2 2 6" xfId="20046"/>
    <cellStyle name="Comma 3 3 4 2 2 6 2" xfId="22460"/>
    <cellStyle name="Comma 3 3 4 2 2 6 2 2" xfId="27261"/>
    <cellStyle name="Comma 3 3 4 2 2 6 3" xfId="24873"/>
    <cellStyle name="Comma 3 3 4 2 2 7" xfId="20481"/>
    <cellStyle name="Comma 3 3 4 2 2 7 2" xfId="25281"/>
    <cellStyle name="Comma 3 3 4 2 2 8" xfId="22893"/>
    <cellStyle name="Comma 3 3 4 2 3" xfId="18264"/>
    <cellStyle name="Comma 3 3 4 2 3 2" xfId="20679"/>
    <cellStyle name="Comma 3 3 4 2 3 2 2" xfId="25479"/>
    <cellStyle name="Comma 3 3 4 2 3 3" xfId="23091"/>
    <cellStyle name="Comma 3 3 4 2 4" xfId="18660"/>
    <cellStyle name="Comma 3 3 4 2 4 2" xfId="21074"/>
    <cellStyle name="Comma 3 3 4 2 4 2 2" xfId="25875"/>
    <cellStyle name="Comma 3 3 4 2 4 3" xfId="23487"/>
    <cellStyle name="Comma 3 3 4 2 5" xfId="19056"/>
    <cellStyle name="Comma 3 3 4 2 5 2" xfId="21470"/>
    <cellStyle name="Comma 3 3 4 2 5 2 2" xfId="26271"/>
    <cellStyle name="Comma 3 3 4 2 5 3" xfId="23883"/>
    <cellStyle name="Comma 3 3 4 2 6" xfId="19452"/>
    <cellStyle name="Comma 3 3 4 2 6 2" xfId="21866"/>
    <cellStyle name="Comma 3 3 4 2 6 2 2" xfId="26667"/>
    <cellStyle name="Comma 3 3 4 2 6 3" xfId="24279"/>
    <cellStyle name="Comma 3 3 4 2 7" xfId="19848"/>
    <cellStyle name="Comma 3 3 4 2 7 2" xfId="22262"/>
    <cellStyle name="Comma 3 3 4 2 7 2 2" xfId="27063"/>
    <cellStyle name="Comma 3 3 4 2 7 3" xfId="24675"/>
    <cellStyle name="Comma 3 3 4 2 8" xfId="20283"/>
    <cellStyle name="Comma 3 3 4 2 8 2" xfId="25083"/>
    <cellStyle name="Comma 3 3 4 2 9" xfId="22695"/>
    <cellStyle name="Comma 3 3 4 3" xfId="9102"/>
    <cellStyle name="Comma 3 3 4 3 2" xfId="18132"/>
    <cellStyle name="Comma 3 3 4 3 2 2" xfId="18528"/>
    <cellStyle name="Comma 3 3 4 3 2 2 2" xfId="20942"/>
    <cellStyle name="Comma 3 3 4 3 2 2 2 2" xfId="25743"/>
    <cellStyle name="Comma 3 3 4 3 2 2 3" xfId="23355"/>
    <cellStyle name="Comma 3 3 4 3 2 3" xfId="18924"/>
    <cellStyle name="Comma 3 3 4 3 2 3 2" xfId="21338"/>
    <cellStyle name="Comma 3 3 4 3 2 3 2 2" xfId="26139"/>
    <cellStyle name="Comma 3 3 4 3 2 3 3" xfId="23751"/>
    <cellStyle name="Comma 3 3 4 3 2 4" xfId="19320"/>
    <cellStyle name="Comma 3 3 4 3 2 4 2" xfId="21734"/>
    <cellStyle name="Comma 3 3 4 3 2 4 2 2" xfId="26535"/>
    <cellStyle name="Comma 3 3 4 3 2 4 3" xfId="24147"/>
    <cellStyle name="Comma 3 3 4 3 2 5" xfId="19716"/>
    <cellStyle name="Comma 3 3 4 3 2 5 2" xfId="22130"/>
    <cellStyle name="Comma 3 3 4 3 2 5 2 2" xfId="26931"/>
    <cellStyle name="Comma 3 3 4 3 2 5 3" xfId="24543"/>
    <cellStyle name="Comma 3 3 4 3 2 6" xfId="20112"/>
    <cellStyle name="Comma 3 3 4 3 2 6 2" xfId="22526"/>
    <cellStyle name="Comma 3 3 4 3 2 6 2 2" xfId="27327"/>
    <cellStyle name="Comma 3 3 4 3 2 6 3" xfId="24939"/>
    <cellStyle name="Comma 3 3 4 3 2 7" xfId="20547"/>
    <cellStyle name="Comma 3 3 4 3 2 7 2" xfId="25347"/>
    <cellStyle name="Comma 3 3 4 3 2 8" xfId="22959"/>
    <cellStyle name="Comma 3 3 4 3 3" xfId="18330"/>
    <cellStyle name="Comma 3 3 4 3 3 2" xfId="20745"/>
    <cellStyle name="Comma 3 3 4 3 3 2 2" xfId="25545"/>
    <cellStyle name="Comma 3 3 4 3 3 3" xfId="23157"/>
    <cellStyle name="Comma 3 3 4 3 4" xfId="18726"/>
    <cellStyle name="Comma 3 3 4 3 4 2" xfId="21140"/>
    <cellStyle name="Comma 3 3 4 3 4 2 2" xfId="25941"/>
    <cellStyle name="Comma 3 3 4 3 4 3" xfId="23553"/>
    <cellStyle name="Comma 3 3 4 3 5" xfId="19122"/>
    <cellStyle name="Comma 3 3 4 3 5 2" xfId="21536"/>
    <cellStyle name="Comma 3 3 4 3 5 2 2" xfId="26337"/>
    <cellStyle name="Comma 3 3 4 3 5 3" xfId="23949"/>
    <cellStyle name="Comma 3 3 4 3 6" xfId="19518"/>
    <cellStyle name="Comma 3 3 4 3 6 2" xfId="21932"/>
    <cellStyle name="Comma 3 3 4 3 6 2 2" xfId="26733"/>
    <cellStyle name="Comma 3 3 4 3 6 3" xfId="24345"/>
    <cellStyle name="Comma 3 3 4 3 7" xfId="19914"/>
    <cellStyle name="Comma 3 3 4 3 7 2" xfId="22328"/>
    <cellStyle name="Comma 3 3 4 3 7 2 2" xfId="27129"/>
    <cellStyle name="Comma 3 3 4 3 7 3" xfId="24741"/>
    <cellStyle name="Comma 3 3 4 3 8" xfId="20349"/>
    <cellStyle name="Comma 3 3 4 3 8 2" xfId="25149"/>
    <cellStyle name="Comma 3 3 4 3 9" xfId="22761"/>
    <cellStyle name="Comma 3 3 4 4" xfId="12572"/>
    <cellStyle name="Comma 3 3 4 4 2" xfId="18396"/>
    <cellStyle name="Comma 3 3 4 4 2 2" xfId="20811"/>
    <cellStyle name="Comma 3 3 4 4 2 2 2" xfId="25611"/>
    <cellStyle name="Comma 3 3 4 4 2 3" xfId="23223"/>
    <cellStyle name="Comma 3 3 4 4 3" xfId="18792"/>
    <cellStyle name="Comma 3 3 4 4 3 2" xfId="21206"/>
    <cellStyle name="Comma 3 3 4 4 3 2 2" xfId="26007"/>
    <cellStyle name="Comma 3 3 4 4 3 3" xfId="23619"/>
    <cellStyle name="Comma 3 3 4 4 4" xfId="19188"/>
    <cellStyle name="Comma 3 3 4 4 4 2" xfId="21602"/>
    <cellStyle name="Comma 3 3 4 4 4 2 2" xfId="26403"/>
    <cellStyle name="Comma 3 3 4 4 4 3" xfId="24015"/>
    <cellStyle name="Comma 3 3 4 4 5" xfId="19584"/>
    <cellStyle name="Comma 3 3 4 4 5 2" xfId="21998"/>
    <cellStyle name="Comma 3 3 4 4 5 2 2" xfId="26799"/>
    <cellStyle name="Comma 3 3 4 4 5 3" xfId="24411"/>
    <cellStyle name="Comma 3 3 4 4 6" xfId="19980"/>
    <cellStyle name="Comma 3 3 4 4 6 2" xfId="22394"/>
    <cellStyle name="Comma 3 3 4 4 6 2 2" xfId="27195"/>
    <cellStyle name="Comma 3 3 4 4 6 3" xfId="24807"/>
    <cellStyle name="Comma 3 3 4 4 7" xfId="20415"/>
    <cellStyle name="Comma 3 3 4 4 7 2" xfId="25215"/>
    <cellStyle name="Comma 3 3 4 4 8" xfId="22827"/>
    <cellStyle name="Comma 3 3 4 5" xfId="18198"/>
    <cellStyle name="Comma 3 3 4 5 2" xfId="20613"/>
    <cellStyle name="Comma 3 3 4 5 2 2" xfId="25413"/>
    <cellStyle name="Comma 3 3 4 5 3" xfId="23025"/>
    <cellStyle name="Comma 3 3 4 6" xfId="18594"/>
    <cellStyle name="Comma 3 3 4 6 2" xfId="21008"/>
    <cellStyle name="Comma 3 3 4 6 2 2" xfId="25809"/>
    <cellStyle name="Comma 3 3 4 6 3" xfId="23421"/>
    <cellStyle name="Comma 3 3 4 7" xfId="18990"/>
    <cellStyle name="Comma 3 3 4 7 2" xfId="21404"/>
    <cellStyle name="Comma 3 3 4 7 2 2" xfId="26205"/>
    <cellStyle name="Comma 3 3 4 7 3" xfId="23817"/>
    <cellStyle name="Comma 3 3 4 8" xfId="19386"/>
    <cellStyle name="Comma 3 3 4 8 2" xfId="21800"/>
    <cellStyle name="Comma 3 3 4 8 2 2" xfId="26601"/>
    <cellStyle name="Comma 3 3 4 8 3" xfId="24213"/>
    <cellStyle name="Comma 3 3 4 9" xfId="19782"/>
    <cellStyle name="Comma 3 3 4 9 2" xfId="22196"/>
    <cellStyle name="Comma 3 3 4 9 2 2" xfId="26997"/>
    <cellStyle name="Comma 3 3 4 9 3" xfId="24609"/>
    <cellStyle name="Comma 3 3 5" xfId="5037"/>
    <cellStyle name="Comma 3 3 5 2" xfId="14066"/>
    <cellStyle name="Comma 3 3 5 2 2" xfId="18418"/>
    <cellStyle name="Comma 3 3 5 2 2 2" xfId="20833"/>
    <cellStyle name="Comma 3 3 5 2 2 2 2" xfId="25633"/>
    <cellStyle name="Comma 3 3 5 2 2 3" xfId="23245"/>
    <cellStyle name="Comma 3 3 5 2 3" xfId="18814"/>
    <cellStyle name="Comma 3 3 5 2 3 2" xfId="21228"/>
    <cellStyle name="Comma 3 3 5 2 3 2 2" xfId="26029"/>
    <cellStyle name="Comma 3 3 5 2 3 3" xfId="23641"/>
    <cellStyle name="Comma 3 3 5 2 4" xfId="19210"/>
    <cellStyle name="Comma 3 3 5 2 4 2" xfId="21624"/>
    <cellStyle name="Comma 3 3 5 2 4 2 2" xfId="26425"/>
    <cellStyle name="Comma 3 3 5 2 4 3" xfId="24037"/>
    <cellStyle name="Comma 3 3 5 2 5" xfId="19606"/>
    <cellStyle name="Comma 3 3 5 2 5 2" xfId="22020"/>
    <cellStyle name="Comma 3 3 5 2 5 2 2" xfId="26821"/>
    <cellStyle name="Comma 3 3 5 2 5 3" xfId="24433"/>
    <cellStyle name="Comma 3 3 5 2 6" xfId="20002"/>
    <cellStyle name="Comma 3 3 5 2 6 2" xfId="22416"/>
    <cellStyle name="Comma 3 3 5 2 6 2 2" xfId="27217"/>
    <cellStyle name="Comma 3 3 5 2 6 3" xfId="24829"/>
    <cellStyle name="Comma 3 3 5 2 7" xfId="20437"/>
    <cellStyle name="Comma 3 3 5 2 7 2" xfId="25237"/>
    <cellStyle name="Comma 3 3 5 2 8" xfId="22849"/>
    <cellStyle name="Comma 3 3 5 3" xfId="18220"/>
    <cellStyle name="Comma 3 3 5 3 2" xfId="20635"/>
    <cellStyle name="Comma 3 3 5 3 2 2" xfId="25435"/>
    <cellStyle name="Comma 3 3 5 3 3" xfId="23047"/>
    <cellStyle name="Comma 3 3 5 4" xfId="18616"/>
    <cellStyle name="Comma 3 3 5 4 2" xfId="21030"/>
    <cellStyle name="Comma 3 3 5 4 2 2" xfId="25831"/>
    <cellStyle name="Comma 3 3 5 4 3" xfId="23443"/>
    <cellStyle name="Comma 3 3 5 5" xfId="19012"/>
    <cellStyle name="Comma 3 3 5 5 2" xfId="21426"/>
    <cellStyle name="Comma 3 3 5 5 2 2" xfId="26227"/>
    <cellStyle name="Comma 3 3 5 5 3" xfId="23839"/>
    <cellStyle name="Comma 3 3 5 6" xfId="19408"/>
    <cellStyle name="Comma 3 3 5 6 2" xfId="21822"/>
    <cellStyle name="Comma 3 3 5 6 2 2" xfId="26623"/>
    <cellStyle name="Comma 3 3 5 6 3" xfId="24235"/>
    <cellStyle name="Comma 3 3 5 7" xfId="19804"/>
    <cellStyle name="Comma 3 3 5 7 2" xfId="22218"/>
    <cellStyle name="Comma 3 3 5 7 2 2" xfId="27019"/>
    <cellStyle name="Comma 3 3 5 7 3" xfId="24631"/>
    <cellStyle name="Comma 3 3 5 8" xfId="20239"/>
    <cellStyle name="Comma 3 3 5 8 2" xfId="25039"/>
    <cellStyle name="Comma 3 3 5 9" xfId="22651"/>
    <cellStyle name="Comma 3 3 6" xfId="9058"/>
    <cellStyle name="Comma 3 3 6 2" xfId="18088"/>
    <cellStyle name="Comma 3 3 6 2 2" xfId="18484"/>
    <cellStyle name="Comma 3 3 6 2 2 2" xfId="20898"/>
    <cellStyle name="Comma 3 3 6 2 2 2 2" xfId="25699"/>
    <cellStyle name="Comma 3 3 6 2 2 3" xfId="23311"/>
    <cellStyle name="Comma 3 3 6 2 3" xfId="18880"/>
    <cellStyle name="Comma 3 3 6 2 3 2" xfId="21294"/>
    <cellStyle name="Comma 3 3 6 2 3 2 2" xfId="26095"/>
    <cellStyle name="Comma 3 3 6 2 3 3" xfId="23707"/>
    <cellStyle name="Comma 3 3 6 2 4" xfId="19276"/>
    <cellStyle name="Comma 3 3 6 2 4 2" xfId="21690"/>
    <cellStyle name="Comma 3 3 6 2 4 2 2" xfId="26491"/>
    <cellStyle name="Comma 3 3 6 2 4 3" xfId="24103"/>
    <cellStyle name="Comma 3 3 6 2 5" xfId="19672"/>
    <cellStyle name="Comma 3 3 6 2 5 2" xfId="22086"/>
    <cellStyle name="Comma 3 3 6 2 5 2 2" xfId="26887"/>
    <cellStyle name="Comma 3 3 6 2 5 3" xfId="24499"/>
    <cellStyle name="Comma 3 3 6 2 6" xfId="20068"/>
    <cellStyle name="Comma 3 3 6 2 6 2" xfId="22482"/>
    <cellStyle name="Comma 3 3 6 2 6 2 2" xfId="27283"/>
    <cellStyle name="Comma 3 3 6 2 6 3" xfId="24895"/>
    <cellStyle name="Comma 3 3 6 2 7" xfId="20503"/>
    <cellStyle name="Comma 3 3 6 2 7 2" xfId="25303"/>
    <cellStyle name="Comma 3 3 6 2 8" xfId="22915"/>
    <cellStyle name="Comma 3 3 6 3" xfId="18286"/>
    <cellStyle name="Comma 3 3 6 3 2" xfId="20701"/>
    <cellStyle name="Comma 3 3 6 3 2 2" xfId="25501"/>
    <cellStyle name="Comma 3 3 6 3 3" xfId="23113"/>
    <cellStyle name="Comma 3 3 6 4" xfId="18682"/>
    <cellStyle name="Comma 3 3 6 4 2" xfId="21096"/>
    <cellStyle name="Comma 3 3 6 4 2 2" xfId="25897"/>
    <cellStyle name="Comma 3 3 6 4 3" xfId="23509"/>
    <cellStyle name="Comma 3 3 6 5" xfId="19078"/>
    <cellStyle name="Comma 3 3 6 5 2" xfId="21492"/>
    <cellStyle name="Comma 3 3 6 5 2 2" xfId="26293"/>
    <cellStyle name="Comma 3 3 6 5 3" xfId="23905"/>
    <cellStyle name="Comma 3 3 6 6" xfId="19474"/>
    <cellStyle name="Comma 3 3 6 6 2" xfId="21888"/>
    <cellStyle name="Comma 3 3 6 6 2 2" xfId="26689"/>
    <cellStyle name="Comma 3 3 6 6 3" xfId="24301"/>
    <cellStyle name="Comma 3 3 6 7" xfId="19870"/>
    <cellStyle name="Comma 3 3 6 7 2" xfId="22284"/>
    <cellStyle name="Comma 3 3 6 7 2 2" xfId="27085"/>
    <cellStyle name="Comma 3 3 6 7 3" xfId="24697"/>
    <cellStyle name="Comma 3 3 6 8" xfId="20305"/>
    <cellStyle name="Comma 3 3 6 8 2" xfId="25105"/>
    <cellStyle name="Comma 3 3 6 9" xfId="22717"/>
    <cellStyle name="Comma 3 3 7" xfId="9584"/>
    <cellStyle name="Comma 3 3 7 2" xfId="18352"/>
    <cellStyle name="Comma 3 3 7 2 2" xfId="20767"/>
    <cellStyle name="Comma 3 3 7 2 2 2" xfId="25567"/>
    <cellStyle name="Comma 3 3 7 2 3" xfId="23179"/>
    <cellStyle name="Comma 3 3 7 3" xfId="18748"/>
    <cellStyle name="Comma 3 3 7 3 2" xfId="21162"/>
    <cellStyle name="Comma 3 3 7 3 2 2" xfId="25963"/>
    <cellStyle name="Comma 3 3 7 3 3" xfId="23575"/>
    <cellStyle name="Comma 3 3 7 4" xfId="19144"/>
    <cellStyle name="Comma 3 3 7 4 2" xfId="21558"/>
    <cellStyle name="Comma 3 3 7 4 2 2" xfId="26359"/>
    <cellStyle name="Comma 3 3 7 4 3" xfId="23971"/>
    <cellStyle name="Comma 3 3 7 5" xfId="19540"/>
    <cellStyle name="Comma 3 3 7 5 2" xfId="21954"/>
    <cellStyle name="Comma 3 3 7 5 2 2" xfId="26755"/>
    <cellStyle name="Comma 3 3 7 5 3" xfId="24367"/>
    <cellStyle name="Comma 3 3 7 6" xfId="19936"/>
    <cellStyle name="Comma 3 3 7 6 2" xfId="22350"/>
    <cellStyle name="Comma 3 3 7 6 2 2" xfId="27151"/>
    <cellStyle name="Comma 3 3 7 6 3" xfId="24763"/>
    <cellStyle name="Comma 3 3 7 7" xfId="20371"/>
    <cellStyle name="Comma 3 3 7 7 2" xfId="25171"/>
    <cellStyle name="Comma 3 3 7 8" xfId="22783"/>
    <cellStyle name="Comma 3 3 8" xfId="18154"/>
    <cellStyle name="Comma 3 3 8 2" xfId="20569"/>
    <cellStyle name="Comma 3 3 8 2 2" xfId="25369"/>
    <cellStyle name="Comma 3 3 8 3" xfId="22981"/>
    <cellStyle name="Comma 3 3 9" xfId="18550"/>
    <cellStyle name="Comma 3 3 9 2" xfId="20964"/>
    <cellStyle name="Comma 3 3 9 2 2" xfId="25765"/>
    <cellStyle name="Comma 3 3 9 3" xfId="23377"/>
    <cellStyle name="Comma 3 4" xfId="741"/>
    <cellStyle name="Comma 3 4 10" xfId="18948"/>
    <cellStyle name="Comma 3 4 10 2" xfId="21362"/>
    <cellStyle name="Comma 3 4 10 2 2" xfId="26163"/>
    <cellStyle name="Comma 3 4 10 3" xfId="23775"/>
    <cellStyle name="Comma 3 4 11" xfId="19344"/>
    <cellStyle name="Comma 3 4 11 2" xfId="21758"/>
    <cellStyle name="Comma 3 4 11 2 2" xfId="26559"/>
    <cellStyle name="Comma 3 4 11 3" xfId="24171"/>
    <cellStyle name="Comma 3 4 12" xfId="19740"/>
    <cellStyle name="Comma 3 4 12 2" xfId="22154"/>
    <cellStyle name="Comma 3 4 12 2 2" xfId="26955"/>
    <cellStyle name="Comma 3 4 12 3" xfId="24567"/>
    <cellStyle name="Comma 3 4 13" xfId="20175"/>
    <cellStyle name="Comma 3 4 13 2" xfId="24975"/>
    <cellStyle name="Comma 3 4 14" xfId="22587"/>
    <cellStyle name="Comma 3 4 2" xfId="1488"/>
    <cellStyle name="Comma 3 4 2 10" xfId="19355"/>
    <cellStyle name="Comma 3 4 2 10 2" xfId="21769"/>
    <cellStyle name="Comma 3 4 2 10 2 2" xfId="26570"/>
    <cellStyle name="Comma 3 4 2 10 3" xfId="24182"/>
    <cellStyle name="Comma 3 4 2 11" xfId="19751"/>
    <cellStyle name="Comma 3 4 2 11 2" xfId="22165"/>
    <cellStyle name="Comma 3 4 2 11 2 2" xfId="26966"/>
    <cellStyle name="Comma 3 4 2 11 3" xfId="24578"/>
    <cellStyle name="Comma 3 4 2 12" xfId="20186"/>
    <cellStyle name="Comma 3 4 2 12 2" xfId="24986"/>
    <cellStyle name="Comma 3 4 2 13" xfId="22598"/>
    <cellStyle name="Comma 3 4 2 2" xfId="2982"/>
    <cellStyle name="Comma 3 4 2 2 10" xfId="20208"/>
    <cellStyle name="Comma 3 4 2 2 10 2" xfId="25008"/>
    <cellStyle name="Comma 3 4 2 2 11" xfId="22620"/>
    <cellStyle name="Comma 3 4 2 2 2" xfId="7463"/>
    <cellStyle name="Comma 3 4 2 2 2 2" xfId="16493"/>
    <cellStyle name="Comma 3 4 2 2 2 2 2" xfId="18453"/>
    <cellStyle name="Comma 3 4 2 2 2 2 2 2" xfId="20868"/>
    <cellStyle name="Comma 3 4 2 2 2 2 2 2 2" xfId="25668"/>
    <cellStyle name="Comma 3 4 2 2 2 2 2 3" xfId="23280"/>
    <cellStyle name="Comma 3 4 2 2 2 2 3" xfId="18849"/>
    <cellStyle name="Comma 3 4 2 2 2 2 3 2" xfId="21263"/>
    <cellStyle name="Comma 3 4 2 2 2 2 3 2 2" xfId="26064"/>
    <cellStyle name="Comma 3 4 2 2 2 2 3 3" xfId="23676"/>
    <cellStyle name="Comma 3 4 2 2 2 2 4" xfId="19245"/>
    <cellStyle name="Comma 3 4 2 2 2 2 4 2" xfId="21659"/>
    <cellStyle name="Comma 3 4 2 2 2 2 4 2 2" xfId="26460"/>
    <cellStyle name="Comma 3 4 2 2 2 2 4 3" xfId="24072"/>
    <cellStyle name="Comma 3 4 2 2 2 2 5" xfId="19641"/>
    <cellStyle name="Comma 3 4 2 2 2 2 5 2" xfId="22055"/>
    <cellStyle name="Comma 3 4 2 2 2 2 5 2 2" xfId="26856"/>
    <cellStyle name="Comma 3 4 2 2 2 2 5 3" xfId="24468"/>
    <cellStyle name="Comma 3 4 2 2 2 2 6" xfId="20037"/>
    <cellStyle name="Comma 3 4 2 2 2 2 6 2" xfId="22451"/>
    <cellStyle name="Comma 3 4 2 2 2 2 6 2 2" xfId="27252"/>
    <cellStyle name="Comma 3 4 2 2 2 2 6 3" xfId="24864"/>
    <cellStyle name="Comma 3 4 2 2 2 2 7" xfId="20472"/>
    <cellStyle name="Comma 3 4 2 2 2 2 7 2" xfId="25272"/>
    <cellStyle name="Comma 3 4 2 2 2 2 8" xfId="22884"/>
    <cellStyle name="Comma 3 4 2 2 2 3" xfId="18255"/>
    <cellStyle name="Comma 3 4 2 2 2 3 2" xfId="20670"/>
    <cellStyle name="Comma 3 4 2 2 2 3 2 2" xfId="25470"/>
    <cellStyle name="Comma 3 4 2 2 2 3 3" xfId="23082"/>
    <cellStyle name="Comma 3 4 2 2 2 4" xfId="18651"/>
    <cellStyle name="Comma 3 4 2 2 2 4 2" xfId="21065"/>
    <cellStyle name="Comma 3 4 2 2 2 4 2 2" xfId="25866"/>
    <cellStyle name="Comma 3 4 2 2 2 4 3" xfId="23478"/>
    <cellStyle name="Comma 3 4 2 2 2 5" xfId="19047"/>
    <cellStyle name="Comma 3 4 2 2 2 5 2" xfId="21461"/>
    <cellStyle name="Comma 3 4 2 2 2 5 2 2" xfId="26262"/>
    <cellStyle name="Comma 3 4 2 2 2 5 3" xfId="23874"/>
    <cellStyle name="Comma 3 4 2 2 2 6" xfId="19443"/>
    <cellStyle name="Comma 3 4 2 2 2 6 2" xfId="21857"/>
    <cellStyle name="Comma 3 4 2 2 2 6 2 2" xfId="26658"/>
    <cellStyle name="Comma 3 4 2 2 2 6 3" xfId="24270"/>
    <cellStyle name="Comma 3 4 2 2 2 7" xfId="19839"/>
    <cellStyle name="Comma 3 4 2 2 2 7 2" xfId="22253"/>
    <cellStyle name="Comma 3 4 2 2 2 7 2 2" xfId="27054"/>
    <cellStyle name="Comma 3 4 2 2 2 7 3" xfId="24666"/>
    <cellStyle name="Comma 3 4 2 2 2 8" xfId="20274"/>
    <cellStyle name="Comma 3 4 2 2 2 8 2" xfId="25074"/>
    <cellStyle name="Comma 3 4 2 2 2 9" xfId="22686"/>
    <cellStyle name="Comma 3 4 2 2 3" xfId="9093"/>
    <cellStyle name="Comma 3 4 2 2 3 2" xfId="18123"/>
    <cellStyle name="Comma 3 4 2 2 3 2 2" xfId="18519"/>
    <cellStyle name="Comma 3 4 2 2 3 2 2 2" xfId="20933"/>
    <cellStyle name="Comma 3 4 2 2 3 2 2 2 2" xfId="25734"/>
    <cellStyle name="Comma 3 4 2 2 3 2 2 3" xfId="23346"/>
    <cellStyle name="Comma 3 4 2 2 3 2 3" xfId="18915"/>
    <cellStyle name="Comma 3 4 2 2 3 2 3 2" xfId="21329"/>
    <cellStyle name="Comma 3 4 2 2 3 2 3 2 2" xfId="26130"/>
    <cellStyle name="Comma 3 4 2 2 3 2 3 3" xfId="23742"/>
    <cellStyle name="Comma 3 4 2 2 3 2 4" xfId="19311"/>
    <cellStyle name="Comma 3 4 2 2 3 2 4 2" xfId="21725"/>
    <cellStyle name="Comma 3 4 2 2 3 2 4 2 2" xfId="26526"/>
    <cellStyle name="Comma 3 4 2 2 3 2 4 3" xfId="24138"/>
    <cellStyle name="Comma 3 4 2 2 3 2 5" xfId="19707"/>
    <cellStyle name="Comma 3 4 2 2 3 2 5 2" xfId="22121"/>
    <cellStyle name="Comma 3 4 2 2 3 2 5 2 2" xfId="26922"/>
    <cellStyle name="Comma 3 4 2 2 3 2 5 3" xfId="24534"/>
    <cellStyle name="Comma 3 4 2 2 3 2 6" xfId="20103"/>
    <cellStyle name="Comma 3 4 2 2 3 2 6 2" xfId="22517"/>
    <cellStyle name="Comma 3 4 2 2 3 2 6 2 2" xfId="27318"/>
    <cellStyle name="Comma 3 4 2 2 3 2 6 3" xfId="24930"/>
    <cellStyle name="Comma 3 4 2 2 3 2 7" xfId="20538"/>
    <cellStyle name="Comma 3 4 2 2 3 2 7 2" xfId="25338"/>
    <cellStyle name="Comma 3 4 2 2 3 2 8" xfId="22950"/>
    <cellStyle name="Comma 3 4 2 2 3 3" xfId="18321"/>
    <cellStyle name="Comma 3 4 2 2 3 3 2" xfId="20736"/>
    <cellStyle name="Comma 3 4 2 2 3 3 2 2" xfId="25536"/>
    <cellStyle name="Comma 3 4 2 2 3 3 3" xfId="23148"/>
    <cellStyle name="Comma 3 4 2 2 3 4" xfId="18717"/>
    <cellStyle name="Comma 3 4 2 2 3 4 2" xfId="21131"/>
    <cellStyle name="Comma 3 4 2 2 3 4 2 2" xfId="25932"/>
    <cellStyle name="Comma 3 4 2 2 3 4 3" xfId="23544"/>
    <cellStyle name="Comma 3 4 2 2 3 5" xfId="19113"/>
    <cellStyle name="Comma 3 4 2 2 3 5 2" xfId="21527"/>
    <cellStyle name="Comma 3 4 2 2 3 5 2 2" xfId="26328"/>
    <cellStyle name="Comma 3 4 2 2 3 5 3" xfId="23940"/>
    <cellStyle name="Comma 3 4 2 2 3 6" xfId="19509"/>
    <cellStyle name="Comma 3 4 2 2 3 6 2" xfId="21923"/>
    <cellStyle name="Comma 3 4 2 2 3 6 2 2" xfId="26724"/>
    <cellStyle name="Comma 3 4 2 2 3 6 3" xfId="24336"/>
    <cellStyle name="Comma 3 4 2 2 3 7" xfId="19905"/>
    <cellStyle name="Comma 3 4 2 2 3 7 2" xfId="22319"/>
    <cellStyle name="Comma 3 4 2 2 3 7 2 2" xfId="27120"/>
    <cellStyle name="Comma 3 4 2 2 3 7 3" xfId="24732"/>
    <cellStyle name="Comma 3 4 2 2 3 8" xfId="20340"/>
    <cellStyle name="Comma 3 4 2 2 3 8 2" xfId="25140"/>
    <cellStyle name="Comma 3 4 2 2 3 9" xfId="22752"/>
    <cellStyle name="Comma 3 4 2 2 4" xfId="12011"/>
    <cellStyle name="Comma 3 4 2 2 4 2" xfId="18387"/>
    <cellStyle name="Comma 3 4 2 2 4 2 2" xfId="20802"/>
    <cellStyle name="Comma 3 4 2 2 4 2 2 2" xfId="25602"/>
    <cellStyle name="Comma 3 4 2 2 4 2 3" xfId="23214"/>
    <cellStyle name="Comma 3 4 2 2 4 3" xfId="18783"/>
    <cellStyle name="Comma 3 4 2 2 4 3 2" xfId="21197"/>
    <cellStyle name="Comma 3 4 2 2 4 3 2 2" xfId="25998"/>
    <cellStyle name="Comma 3 4 2 2 4 3 3" xfId="23610"/>
    <cellStyle name="Comma 3 4 2 2 4 4" xfId="19179"/>
    <cellStyle name="Comma 3 4 2 2 4 4 2" xfId="21593"/>
    <cellStyle name="Comma 3 4 2 2 4 4 2 2" xfId="26394"/>
    <cellStyle name="Comma 3 4 2 2 4 4 3" xfId="24006"/>
    <cellStyle name="Comma 3 4 2 2 4 5" xfId="19575"/>
    <cellStyle name="Comma 3 4 2 2 4 5 2" xfId="21989"/>
    <cellStyle name="Comma 3 4 2 2 4 5 2 2" xfId="26790"/>
    <cellStyle name="Comma 3 4 2 2 4 5 3" xfId="24402"/>
    <cellStyle name="Comma 3 4 2 2 4 6" xfId="19971"/>
    <cellStyle name="Comma 3 4 2 2 4 6 2" xfId="22385"/>
    <cellStyle name="Comma 3 4 2 2 4 6 2 2" xfId="27186"/>
    <cellStyle name="Comma 3 4 2 2 4 6 3" xfId="24798"/>
    <cellStyle name="Comma 3 4 2 2 4 7" xfId="20406"/>
    <cellStyle name="Comma 3 4 2 2 4 7 2" xfId="25206"/>
    <cellStyle name="Comma 3 4 2 2 4 8" xfId="22818"/>
    <cellStyle name="Comma 3 4 2 2 5" xfId="18189"/>
    <cellStyle name="Comma 3 4 2 2 5 2" xfId="20604"/>
    <cellStyle name="Comma 3 4 2 2 5 2 2" xfId="25404"/>
    <cellStyle name="Comma 3 4 2 2 5 3" xfId="23016"/>
    <cellStyle name="Comma 3 4 2 2 6" xfId="18585"/>
    <cellStyle name="Comma 3 4 2 2 6 2" xfId="20999"/>
    <cellStyle name="Comma 3 4 2 2 6 2 2" xfId="25800"/>
    <cellStyle name="Comma 3 4 2 2 6 3" xfId="23412"/>
    <cellStyle name="Comma 3 4 2 2 7" xfId="18981"/>
    <cellStyle name="Comma 3 4 2 2 7 2" xfId="21395"/>
    <cellStyle name="Comma 3 4 2 2 7 2 2" xfId="26196"/>
    <cellStyle name="Comma 3 4 2 2 7 3" xfId="23808"/>
    <cellStyle name="Comma 3 4 2 2 8" xfId="19377"/>
    <cellStyle name="Comma 3 4 2 2 8 2" xfId="21791"/>
    <cellStyle name="Comma 3 4 2 2 8 2 2" xfId="26592"/>
    <cellStyle name="Comma 3 4 2 2 8 3" xfId="24204"/>
    <cellStyle name="Comma 3 4 2 2 9" xfId="19773"/>
    <cellStyle name="Comma 3 4 2 2 9 2" xfId="22187"/>
    <cellStyle name="Comma 3 4 2 2 9 2 2" xfId="26988"/>
    <cellStyle name="Comma 3 4 2 2 9 3" xfId="24600"/>
    <cellStyle name="Comma 3 4 2 3" xfId="4476"/>
    <cellStyle name="Comma 3 4 2 3 10" xfId="20230"/>
    <cellStyle name="Comma 3 4 2 3 10 2" xfId="25030"/>
    <cellStyle name="Comma 3 4 2 3 11" xfId="22642"/>
    <cellStyle name="Comma 3 4 2 3 2" xfId="8957"/>
    <cellStyle name="Comma 3 4 2 3 2 2" xfId="17987"/>
    <cellStyle name="Comma 3 4 2 3 2 2 2" xfId="18475"/>
    <cellStyle name="Comma 3 4 2 3 2 2 2 2" xfId="20890"/>
    <cellStyle name="Comma 3 4 2 3 2 2 2 2 2" xfId="25690"/>
    <cellStyle name="Comma 3 4 2 3 2 2 2 3" xfId="23302"/>
    <cellStyle name="Comma 3 4 2 3 2 2 3" xfId="18871"/>
    <cellStyle name="Comma 3 4 2 3 2 2 3 2" xfId="21285"/>
    <cellStyle name="Comma 3 4 2 3 2 2 3 2 2" xfId="26086"/>
    <cellStyle name="Comma 3 4 2 3 2 2 3 3" xfId="23698"/>
    <cellStyle name="Comma 3 4 2 3 2 2 4" xfId="19267"/>
    <cellStyle name="Comma 3 4 2 3 2 2 4 2" xfId="21681"/>
    <cellStyle name="Comma 3 4 2 3 2 2 4 2 2" xfId="26482"/>
    <cellStyle name="Comma 3 4 2 3 2 2 4 3" xfId="24094"/>
    <cellStyle name="Comma 3 4 2 3 2 2 5" xfId="19663"/>
    <cellStyle name="Comma 3 4 2 3 2 2 5 2" xfId="22077"/>
    <cellStyle name="Comma 3 4 2 3 2 2 5 2 2" xfId="26878"/>
    <cellStyle name="Comma 3 4 2 3 2 2 5 3" xfId="24490"/>
    <cellStyle name="Comma 3 4 2 3 2 2 6" xfId="20059"/>
    <cellStyle name="Comma 3 4 2 3 2 2 6 2" xfId="22473"/>
    <cellStyle name="Comma 3 4 2 3 2 2 6 2 2" xfId="27274"/>
    <cellStyle name="Comma 3 4 2 3 2 2 6 3" xfId="24886"/>
    <cellStyle name="Comma 3 4 2 3 2 2 7" xfId="20494"/>
    <cellStyle name="Comma 3 4 2 3 2 2 7 2" xfId="25294"/>
    <cellStyle name="Comma 3 4 2 3 2 2 8" xfId="22906"/>
    <cellStyle name="Comma 3 4 2 3 2 3" xfId="18277"/>
    <cellStyle name="Comma 3 4 2 3 2 3 2" xfId="20692"/>
    <cellStyle name="Comma 3 4 2 3 2 3 2 2" xfId="25492"/>
    <cellStyle name="Comma 3 4 2 3 2 3 3" xfId="23104"/>
    <cellStyle name="Comma 3 4 2 3 2 4" xfId="18673"/>
    <cellStyle name="Comma 3 4 2 3 2 4 2" xfId="21087"/>
    <cellStyle name="Comma 3 4 2 3 2 4 2 2" xfId="25888"/>
    <cellStyle name="Comma 3 4 2 3 2 4 3" xfId="23500"/>
    <cellStyle name="Comma 3 4 2 3 2 5" xfId="19069"/>
    <cellStyle name="Comma 3 4 2 3 2 5 2" xfId="21483"/>
    <cellStyle name="Comma 3 4 2 3 2 5 2 2" xfId="26284"/>
    <cellStyle name="Comma 3 4 2 3 2 5 3" xfId="23896"/>
    <cellStyle name="Comma 3 4 2 3 2 6" xfId="19465"/>
    <cellStyle name="Comma 3 4 2 3 2 6 2" xfId="21879"/>
    <cellStyle name="Comma 3 4 2 3 2 6 2 2" xfId="26680"/>
    <cellStyle name="Comma 3 4 2 3 2 6 3" xfId="24292"/>
    <cellStyle name="Comma 3 4 2 3 2 7" xfId="19861"/>
    <cellStyle name="Comma 3 4 2 3 2 7 2" xfId="22275"/>
    <cellStyle name="Comma 3 4 2 3 2 7 2 2" xfId="27076"/>
    <cellStyle name="Comma 3 4 2 3 2 7 3" xfId="24688"/>
    <cellStyle name="Comma 3 4 2 3 2 8" xfId="20296"/>
    <cellStyle name="Comma 3 4 2 3 2 8 2" xfId="25096"/>
    <cellStyle name="Comma 3 4 2 3 2 9" xfId="22708"/>
    <cellStyle name="Comma 3 4 2 3 3" xfId="9115"/>
    <cellStyle name="Comma 3 4 2 3 3 2" xfId="18145"/>
    <cellStyle name="Comma 3 4 2 3 3 2 2" xfId="18541"/>
    <cellStyle name="Comma 3 4 2 3 3 2 2 2" xfId="20955"/>
    <cellStyle name="Comma 3 4 2 3 3 2 2 2 2" xfId="25756"/>
    <cellStyle name="Comma 3 4 2 3 3 2 2 3" xfId="23368"/>
    <cellStyle name="Comma 3 4 2 3 3 2 3" xfId="18937"/>
    <cellStyle name="Comma 3 4 2 3 3 2 3 2" xfId="21351"/>
    <cellStyle name="Comma 3 4 2 3 3 2 3 2 2" xfId="26152"/>
    <cellStyle name="Comma 3 4 2 3 3 2 3 3" xfId="23764"/>
    <cellStyle name="Comma 3 4 2 3 3 2 4" xfId="19333"/>
    <cellStyle name="Comma 3 4 2 3 3 2 4 2" xfId="21747"/>
    <cellStyle name="Comma 3 4 2 3 3 2 4 2 2" xfId="26548"/>
    <cellStyle name="Comma 3 4 2 3 3 2 4 3" xfId="24160"/>
    <cellStyle name="Comma 3 4 2 3 3 2 5" xfId="19729"/>
    <cellStyle name="Comma 3 4 2 3 3 2 5 2" xfId="22143"/>
    <cellStyle name="Comma 3 4 2 3 3 2 5 2 2" xfId="26944"/>
    <cellStyle name="Comma 3 4 2 3 3 2 5 3" xfId="24556"/>
    <cellStyle name="Comma 3 4 2 3 3 2 6" xfId="20125"/>
    <cellStyle name="Comma 3 4 2 3 3 2 6 2" xfId="22539"/>
    <cellStyle name="Comma 3 4 2 3 3 2 6 2 2" xfId="27340"/>
    <cellStyle name="Comma 3 4 2 3 3 2 6 3" xfId="24952"/>
    <cellStyle name="Comma 3 4 2 3 3 2 7" xfId="20560"/>
    <cellStyle name="Comma 3 4 2 3 3 2 7 2" xfId="25360"/>
    <cellStyle name="Comma 3 4 2 3 3 2 8" xfId="22972"/>
    <cellStyle name="Comma 3 4 2 3 3 3" xfId="18343"/>
    <cellStyle name="Comma 3 4 2 3 3 3 2" xfId="20758"/>
    <cellStyle name="Comma 3 4 2 3 3 3 2 2" xfId="25558"/>
    <cellStyle name="Comma 3 4 2 3 3 3 3" xfId="23170"/>
    <cellStyle name="Comma 3 4 2 3 3 4" xfId="18739"/>
    <cellStyle name="Comma 3 4 2 3 3 4 2" xfId="21153"/>
    <cellStyle name="Comma 3 4 2 3 3 4 2 2" xfId="25954"/>
    <cellStyle name="Comma 3 4 2 3 3 4 3" xfId="23566"/>
    <cellStyle name="Comma 3 4 2 3 3 5" xfId="19135"/>
    <cellStyle name="Comma 3 4 2 3 3 5 2" xfId="21549"/>
    <cellStyle name="Comma 3 4 2 3 3 5 2 2" xfId="26350"/>
    <cellStyle name="Comma 3 4 2 3 3 5 3" xfId="23962"/>
    <cellStyle name="Comma 3 4 2 3 3 6" xfId="19531"/>
    <cellStyle name="Comma 3 4 2 3 3 6 2" xfId="21945"/>
    <cellStyle name="Comma 3 4 2 3 3 6 2 2" xfId="26746"/>
    <cellStyle name="Comma 3 4 2 3 3 6 3" xfId="24358"/>
    <cellStyle name="Comma 3 4 2 3 3 7" xfId="19927"/>
    <cellStyle name="Comma 3 4 2 3 3 7 2" xfId="22341"/>
    <cellStyle name="Comma 3 4 2 3 3 7 2 2" xfId="27142"/>
    <cellStyle name="Comma 3 4 2 3 3 7 3" xfId="24754"/>
    <cellStyle name="Comma 3 4 2 3 3 8" xfId="20362"/>
    <cellStyle name="Comma 3 4 2 3 3 8 2" xfId="25162"/>
    <cellStyle name="Comma 3 4 2 3 3 9" xfId="22774"/>
    <cellStyle name="Comma 3 4 2 3 4" xfId="13505"/>
    <cellStyle name="Comma 3 4 2 3 4 2" xfId="18409"/>
    <cellStyle name="Comma 3 4 2 3 4 2 2" xfId="20824"/>
    <cellStyle name="Comma 3 4 2 3 4 2 2 2" xfId="25624"/>
    <cellStyle name="Comma 3 4 2 3 4 2 3" xfId="23236"/>
    <cellStyle name="Comma 3 4 2 3 4 3" xfId="18805"/>
    <cellStyle name="Comma 3 4 2 3 4 3 2" xfId="21219"/>
    <cellStyle name="Comma 3 4 2 3 4 3 2 2" xfId="26020"/>
    <cellStyle name="Comma 3 4 2 3 4 3 3" xfId="23632"/>
    <cellStyle name="Comma 3 4 2 3 4 4" xfId="19201"/>
    <cellStyle name="Comma 3 4 2 3 4 4 2" xfId="21615"/>
    <cellStyle name="Comma 3 4 2 3 4 4 2 2" xfId="26416"/>
    <cellStyle name="Comma 3 4 2 3 4 4 3" xfId="24028"/>
    <cellStyle name="Comma 3 4 2 3 4 5" xfId="19597"/>
    <cellStyle name="Comma 3 4 2 3 4 5 2" xfId="22011"/>
    <cellStyle name="Comma 3 4 2 3 4 5 2 2" xfId="26812"/>
    <cellStyle name="Comma 3 4 2 3 4 5 3" xfId="24424"/>
    <cellStyle name="Comma 3 4 2 3 4 6" xfId="19993"/>
    <cellStyle name="Comma 3 4 2 3 4 6 2" xfId="22407"/>
    <cellStyle name="Comma 3 4 2 3 4 6 2 2" xfId="27208"/>
    <cellStyle name="Comma 3 4 2 3 4 6 3" xfId="24820"/>
    <cellStyle name="Comma 3 4 2 3 4 7" xfId="20428"/>
    <cellStyle name="Comma 3 4 2 3 4 7 2" xfId="25228"/>
    <cellStyle name="Comma 3 4 2 3 4 8" xfId="22840"/>
    <cellStyle name="Comma 3 4 2 3 5" xfId="18211"/>
    <cellStyle name="Comma 3 4 2 3 5 2" xfId="20626"/>
    <cellStyle name="Comma 3 4 2 3 5 2 2" xfId="25426"/>
    <cellStyle name="Comma 3 4 2 3 5 3" xfId="23038"/>
    <cellStyle name="Comma 3 4 2 3 6" xfId="18607"/>
    <cellStyle name="Comma 3 4 2 3 6 2" xfId="21021"/>
    <cellStyle name="Comma 3 4 2 3 6 2 2" xfId="25822"/>
    <cellStyle name="Comma 3 4 2 3 6 3" xfId="23434"/>
    <cellStyle name="Comma 3 4 2 3 7" xfId="19003"/>
    <cellStyle name="Comma 3 4 2 3 7 2" xfId="21417"/>
    <cellStyle name="Comma 3 4 2 3 7 2 2" xfId="26218"/>
    <cellStyle name="Comma 3 4 2 3 7 3" xfId="23830"/>
    <cellStyle name="Comma 3 4 2 3 8" xfId="19399"/>
    <cellStyle name="Comma 3 4 2 3 8 2" xfId="21813"/>
    <cellStyle name="Comma 3 4 2 3 8 2 2" xfId="26614"/>
    <cellStyle name="Comma 3 4 2 3 8 3" xfId="24226"/>
    <cellStyle name="Comma 3 4 2 3 9" xfId="19795"/>
    <cellStyle name="Comma 3 4 2 3 9 2" xfId="22209"/>
    <cellStyle name="Comma 3 4 2 3 9 2 2" xfId="27010"/>
    <cellStyle name="Comma 3 4 2 3 9 3" xfId="24622"/>
    <cellStyle name="Comma 3 4 2 4" xfId="5969"/>
    <cellStyle name="Comma 3 4 2 4 2" xfId="14999"/>
    <cellStyle name="Comma 3 4 2 4 2 2" xfId="18431"/>
    <cellStyle name="Comma 3 4 2 4 2 2 2" xfId="20846"/>
    <cellStyle name="Comma 3 4 2 4 2 2 2 2" xfId="25646"/>
    <cellStyle name="Comma 3 4 2 4 2 2 3" xfId="23258"/>
    <cellStyle name="Comma 3 4 2 4 2 3" xfId="18827"/>
    <cellStyle name="Comma 3 4 2 4 2 3 2" xfId="21241"/>
    <cellStyle name="Comma 3 4 2 4 2 3 2 2" xfId="26042"/>
    <cellStyle name="Comma 3 4 2 4 2 3 3" xfId="23654"/>
    <cellStyle name="Comma 3 4 2 4 2 4" xfId="19223"/>
    <cellStyle name="Comma 3 4 2 4 2 4 2" xfId="21637"/>
    <cellStyle name="Comma 3 4 2 4 2 4 2 2" xfId="26438"/>
    <cellStyle name="Comma 3 4 2 4 2 4 3" xfId="24050"/>
    <cellStyle name="Comma 3 4 2 4 2 5" xfId="19619"/>
    <cellStyle name="Comma 3 4 2 4 2 5 2" xfId="22033"/>
    <cellStyle name="Comma 3 4 2 4 2 5 2 2" xfId="26834"/>
    <cellStyle name="Comma 3 4 2 4 2 5 3" xfId="24446"/>
    <cellStyle name="Comma 3 4 2 4 2 6" xfId="20015"/>
    <cellStyle name="Comma 3 4 2 4 2 6 2" xfId="22429"/>
    <cellStyle name="Comma 3 4 2 4 2 6 2 2" xfId="27230"/>
    <cellStyle name="Comma 3 4 2 4 2 6 3" xfId="24842"/>
    <cellStyle name="Comma 3 4 2 4 2 7" xfId="20450"/>
    <cellStyle name="Comma 3 4 2 4 2 7 2" xfId="25250"/>
    <cellStyle name="Comma 3 4 2 4 2 8" xfId="22862"/>
    <cellStyle name="Comma 3 4 2 4 3" xfId="18233"/>
    <cellStyle name="Comma 3 4 2 4 3 2" xfId="20648"/>
    <cellStyle name="Comma 3 4 2 4 3 2 2" xfId="25448"/>
    <cellStyle name="Comma 3 4 2 4 3 3" xfId="23060"/>
    <cellStyle name="Comma 3 4 2 4 4" xfId="18629"/>
    <cellStyle name="Comma 3 4 2 4 4 2" xfId="21043"/>
    <cellStyle name="Comma 3 4 2 4 4 2 2" xfId="25844"/>
    <cellStyle name="Comma 3 4 2 4 4 3" xfId="23456"/>
    <cellStyle name="Comma 3 4 2 4 5" xfId="19025"/>
    <cellStyle name="Comma 3 4 2 4 5 2" xfId="21439"/>
    <cellStyle name="Comma 3 4 2 4 5 2 2" xfId="26240"/>
    <cellStyle name="Comma 3 4 2 4 5 3" xfId="23852"/>
    <cellStyle name="Comma 3 4 2 4 6" xfId="19421"/>
    <cellStyle name="Comma 3 4 2 4 6 2" xfId="21835"/>
    <cellStyle name="Comma 3 4 2 4 6 2 2" xfId="26636"/>
    <cellStyle name="Comma 3 4 2 4 6 3" xfId="24248"/>
    <cellStyle name="Comma 3 4 2 4 7" xfId="19817"/>
    <cellStyle name="Comma 3 4 2 4 7 2" xfId="22231"/>
    <cellStyle name="Comma 3 4 2 4 7 2 2" xfId="27032"/>
    <cellStyle name="Comma 3 4 2 4 7 3" xfId="24644"/>
    <cellStyle name="Comma 3 4 2 4 8" xfId="20252"/>
    <cellStyle name="Comma 3 4 2 4 8 2" xfId="25052"/>
    <cellStyle name="Comma 3 4 2 4 9" xfId="22664"/>
    <cellStyle name="Comma 3 4 2 5" xfId="9071"/>
    <cellStyle name="Comma 3 4 2 5 2" xfId="18101"/>
    <cellStyle name="Comma 3 4 2 5 2 2" xfId="18497"/>
    <cellStyle name="Comma 3 4 2 5 2 2 2" xfId="20911"/>
    <cellStyle name="Comma 3 4 2 5 2 2 2 2" xfId="25712"/>
    <cellStyle name="Comma 3 4 2 5 2 2 3" xfId="23324"/>
    <cellStyle name="Comma 3 4 2 5 2 3" xfId="18893"/>
    <cellStyle name="Comma 3 4 2 5 2 3 2" xfId="21307"/>
    <cellStyle name="Comma 3 4 2 5 2 3 2 2" xfId="26108"/>
    <cellStyle name="Comma 3 4 2 5 2 3 3" xfId="23720"/>
    <cellStyle name="Comma 3 4 2 5 2 4" xfId="19289"/>
    <cellStyle name="Comma 3 4 2 5 2 4 2" xfId="21703"/>
    <cellStyle name="Comma 3 4 2 5 2 4 2 2" xfId="26504"/>
    <cellStyle name="Comma 3 4 2 5 2 4 3" xfId="24116"/>
    <cellStyle name="Comma 3 4 2 5 2 5" xfId="19685"/>
    <cellStyle name="Comma 3 4 2 5 2 5 2" xfId="22099"/>
    <cellStyle name="Comma 3 4 2 5 2 5 2 2" xfId="26900"/>
    <cellStyle name="Comma 3 4 2 5 2 5 3" xfId="24512"/>
    <cellStyle name="Comma 3 4 2 5 2 6" xfId="20081"/>
    <cellStyle name="Comma 3 4 2 5 2 6 2" xfId="22495"/>
    <cellStyle name="Comma 3 4 2 5 2 6 2 2" xfId="27296"/>
    <cellStyle name="Comma 3 4 2 5 2 6 3" xfId="24908"/>
    <cellStyle name="Comma 3 4 2 5 2 7" xfId="20516"/>
    <cellStyle name="Comma 3 4 2 5 2 7 2" xfId="25316"/>
    <cellStyle name="Comma 3 4 2 5 2 8" xfId="22928"/>
    <cellStyle name="Comma 3 4 2 5 3" xfId="18299"/>
    <cellStyle name="Comma 3 4 2 5 3 2" xfId="20714"/>
    <cellStyle name="Comma 3 4 2 5 3 2 2" xfId="25514"/>
    <cellStyle name="Comma 3 4 2 5 3 3" xfId="23126"/>
    <cellStyle name="Comma 3 4 2 5 4" xfId="18695"/>
    <cellStyle name="Comma 3 4 2 5 4 2" xfId="21109"/>
    <cellStyle name="Comma 3 4 2 5 4 2 2" xfId="25910"/>
    <cellStyle name="Comma 3 4 2 5 4 3" xfId="23522"/>
    <cellStyle name="Comma 3 4 2 5 5" xfId="19091"/>
    <cellStyle name="Comma 3 4 2 5 5 2" xfId="21505"/>
    <cellStyle name="Comma 3 4 2 5 5 2 2" xfId="26306"/>
    <cellStyle name="Comma 3 4 2 5 5 3" xfId="23918"/>
    <cellStyle name="Comma 3 4 2 5 6" xfId="19487"/>
    <cellStyle name="Comma 3 4 2 5 6 2" xfId="21901"/>
    <cellStyle name="Comma 3 4 2 5 6 2 2" xfId="26702"/>
    <cellStyle name="Comma 3 4 2 5 6 3" xfId="24314"/>
    <cellStyle name="Comma 3 4 2 5 7" xfId="19883"/>
    <cellStyle name="Comma 3 4 2 5 7 2" xfId="22297"/>
    <cellStyle name="Comma 3 4 2 5 7 2 2" xfId="27098"/>
    <cellStyle name="Comma 3 4 2 5 7 3" xfId="24710"/>
    <cellStyle name="Comma 3 4 2 5 8" xfId="20318"/>
    <cellStyle name="Comma 3 4 2 5 8 2" xfId="25118"/>
    <cellStyle name="Comma 3 4 2 5 9" xfId="22730"/>
    <cellStyle name="Comma 3 4 2 6" xfId="10517"/>
    <cellStyle name="Comma 3 4 2 6 2" xfId="18365"/>
    <cellStyle name="Comma 3 4 2 6 2 2" xfId="20780"/>
    <cellStyle name="Comma 3 4 2 6 2 2 2" xfId="25580"/>
    <cellStyle name="Comma 3 4 2 6 2 3" xfId="23192"/>
    <cellStyle name="Comma 3 4 2 6 3" xfId="18761"/>
    <cellStyle name="Comma 3 4 2 6 3 2" xfId="21175"/>
    <cellStyle name="Comma 3 4 2 6 3 2 2" xfId="25976"/>
    <cellStyle name="Comma 3 4 2 6 3 3" xfId="23588"/>
    <cellStyle name="Comma 3 4 2 6 4" xfId="19157"/>
    <cellStyle name="Comma 3 4 2 6 4 2" xfId="21571"/>
    <cellStyle name="Comma 3 4 2 6 4 2 2" xfId="26372"/>
    <cellStyle name="Comma 3 4 2 6 4 3" xfId="23984"/>
    <cellStyle name="Comma 3 4 2 6 5" xfId="19553"/>
    <cellStyle name="Comma 3 4 2 6 5 2" xfId="21967"/>
    <cellStyle name="Comma 3 4 2 6 5 2 2" xfId="26768"/>
    <cellStyle name="Comma 3 4 2 6 5 3" xfId="24380"/>
    <cellStyle name="Comma 3 4 2 6 6" xfId="19949"/>
    <cellStyle name="Comma 3 4 2 6 6 2" xfId="22363"/>
    <cellStyle name="Comma 3 4 2 6 6 2 2" xfId="27164"/>
    <cellStyle name="Comma 3 4 2 6 6 3" xfId="24776"/>
    <cellStyle name="Comma 3 4 2 6 7" xfId="20384"/>
    <cellStyle name="Comma 3 4 2 6 7 2" xfId="25184"/>
    <cellStyle name="Comma 3 4 2 6 8" xfId="22796"/>
    <cellStyle name="Comma 3 4 2 7" xfId="18167"/>
    <cellStyle name="Comma 3 4 2 7 2" xfId="20582"/>
    <cellStyle name="Comma 3 4 2 7 2 2" xfId="25382"/>
    <cellStyle name="Comma 3 4 2 7 3" xfId="22994"/>
    <cellStyle name="Comma 3 4 2 8" xfId="18563"/>
    <cellStyle name="Comma 3 4 2 8 2" xfId="20977"/>
    <cellStyle name="Comma 3 4 2 8 2 2" xfId="25778"/>
    <cellStyle name="Comma 3 4 2 8 3" xfId="23390"/>
    <cellStyle name="Comma 3 4 2 9" xfId="18959"/>
    <cellStyle name="Comma 3 4 2 9 2" xfId="21373"/>
    <cellStyle name="Comma 3 4 2 9 2 2" xfId="26174"/>
    <cellStyle name="Comma 3 4 2 9 3" xfId="23786"/>
    <cellStyle name="Comma 3 4 3" xfId="2235"/>
    <cellStyle name="Comma 3 4 3 10" xfId="20197"/>
    <cellStyle name="Comma 3 4 3 10 2" xfId="24997"/>
    <cellStyle name="Comma 3 4 3 11" xfId="22609"/>
    <cellStyle name="Comma 3 4 3 2" xfId="6716"/>
    <cellStyle name="Comma 3 4 3 2 2" xfId="15746"/>
    <cellStyle name="Comma 3 4 3 2 2 2" xfId="18442"/>
    <cellStyle name="Comma 3 4 3 2 2 2 2" xfId="20857"/>
    <cellStyle name="Comma 3 4 3 2 2 2 2 2" xfId="25657"/>
    <cellStyle name="Comma 3 4 3 2 2 2 3" xfId="23269"/>
    <cellStyle name="Comma 3 4 3 2 2 3" xfId="18838"/>
    <cellStyle name="Comma 3 4 3 2 2 3 2" xfId="21252"/>
    <cellStyle name="Comma 3 4 3 2 2 3 2 2" xfId="26053"/>
    <cellStyle name="Comma 3 4 3 2 2 3 3" xfId="23665"/>
    <cellStyle name="Comma 3 4 3 2 2 4" xfId="19234"/>
    <cellStyle name="Comma 3 4 3 2 2 4 2" xfId="21648"/>
    <cellStyle name="Comma 3 4 3 2 2 4 2 2" xfId="26449"/>
    <cellStyle name="Comma 3 4 3 2 2 4 3" xfId="24061"/>
    <cellStyle name="Comma 3 4 3 2 2 5" xfId="19630"/>
    <cellStyle name="Comma 3 4 3 2 2 5 2" xfId="22044"/>
    <cellStyle name="Comma 3 4 3 2 2 5 2 2" xfId="26845"/>
    <cellStyle name="Comma 3 4 3 2 2 5 3" xfId="24457"/>
    <cellStyle name="Comma 3 4 3 2 2 6" xfId="20026"/>
    <cellStyle name="Comma 3 4 3 2 2 6 2" xfId="22440"/>
    <cellStyle name="Comma 3 4 3 2 2 6 2 2" xfId="27241"/>
    <cellStyle name="Comma 3 4 3 2 2 6 3" xfId="24853"/>
    <cellStyle name="Comma 3 4 3 2 2 7" xfId="20461"/>
    <cellStyle name="Comma 3 4 3 2 2 7 2" xfId="25261"/>
    <cellStyle name="Comma 3 4 3 2 2 8" xfId="22873"/>
    <cellStyle name="Comma 3 4 3 2 3" xfId="18244"/>
    <cellStyle name="Comma 3 4 3 2 3 2" xfId="20659"/>
    <cellStyle name="Comma 3 4 3 2 3 2 2" xfId="25459"/>
    <cellStyle name="Comma 3 4 3 2 3 3" xfId="23071"/>
    <cellStyle name="Comma 3 4 3 2 4" xfId="18640"/>
    <cellStyle name="Comma 3 4 3 2 4 2" xfId="21054"/>
    <cellStyle name="Comma 3 4 3 2 4 2 2" xfId="25855"/>
    <cellStyle name="Comma 3 4 3 2 4 3" xfId="23467"/>
    <cellStyle name="Comma 3 4 3 2 5" xfId="19036"/>
    <cellStyle name="Comma 3 4 3 2 5 2" xfId="21450"/>
    <cellStyle name="Comma 3 4 3 2 5 2 2" xfId="26251"/>
    <cellStyle name="Comma 3 4 3 2 5 3" xfId="23863"/>
    <cellStyle name="Comma 3 4 3 2 6" xfId="19432"/>
    <cellStyle name="Comma 3 4 3 2 6 2" xfId="21846"/>
    <cellStyle name="Comma 3 4 3 2 6 2 2" xfId="26647"/>
    <cellStyle name="Comma 3 4 3 2 6 3" xfId="24259"/>
    <cellStyle name="Comma 3 4 3 2 7" xfId="19828"/>
    <cellStyle name="Comma 3 4 3 2 7 2" xfId="22242"/>
    <cellStyle name="Comma 3 4 3 2 7 2 2" xfId="27043"/>
    <cellStyle name="Comma 3 4 3 2 7 3" xfId="24655"/>
    <cellStyle name="Comma 3 4 3 2 8" xfId="20263"/>
    <cellStyle name="Comma 3 4 3 2 8 2" xfId="25063"/>
    <cellStyle name="Comma 3 4 3 2 9" xfId="22675"/>
    <cellStyle name="Comma 3 4 3 3" xfId="9082"/>
    <cellStyle name="Comma 3 4 3 3 2" xfId="18112"/>
    <cellStyle name="Comma 3 4 3 3 2 2" xfId="18508"/>
    <cellStyle name="Comma 3 4 3 3 2 2 2" xfId="20922"/>
    <cellStyle name="Comma 3 4 3 3 2 2 2 2" xfId="25723"/>
    <cellStyle name="Comma 3 4 3 3 2 2 3" xfId="23335"/>
    <cellStyle name="Comma 3 4 3 3 2 3" xfId="18904"/>
    <cellStyle name="Comma 3 4 3 3 2 3 2" xfId="21318"/>
    <cellStyle name="Comma 3 4 3 3 2 3 2 2" xfId="26119"/>
    <cellStyle name="Comma 3 4 3 3 2 3 3" xfId="23731"/>
    <cellStyle name="Comma 3 4 3 3 2 4" xfId="19300"/>
    <cellStyle name="Comma 3 4 3 3 2 4 2" xfId="21714"/>
    <cellStyle name="Comma 3 4 3 3 2 4 2 2" xfId="26515"/>
    <cellStyle name="Comma 3 4 3 3 2 4 3" xfId="24127"/>
    <cellStyle name="Comma 3 4 3 3 2 5" xfId="19696"/>
    <cellStyle name="Comma 3 4 3 3 2 5 2" xfId="22110"/>
    <cellStyle name="Comma 3 4 3 3 2 5 2 2" xfId="26911"/>
    <cellStyle name="Comma 3 4 3 3 2 5 3" xfId="24523"/>
    <cellStyle name="Comma 3 4 3 3 2 6" xfId="20092"/>
    <cellStyle name="Comma 3 4 3 3 2 6 2" xfId="22506"/>
    <cellStyle name="Comma 3 4 3 3 2 6 2 2" xfId="27307"/>
    <cellStyle name="Comma 3 4 3 3 2 6 3" xfId="24919"/>
    <cellStyle name="Comma 3 4 3 3 2 7" xfId="20527"/>
    <cellStyle name="Comma 3 4 3 3 2 7 2" xfId="25327"/>
    <cellStyle name="Comma 3 4 3 3 2 8" xfId="22939"/>
    <cellStyle name="Comma 3 4 3 3 3" xfId="18310"/>
    <cellStyle name="Comma 3 4 3 3 3 2" xfId="20725"/>
    <cellStyle name="Comma 3 4 3 3 3 2 2" xfId="25525"/>
    <cellStyle name="Comma 3 4 3 3 3 3" xfId="23137"/>
    <cellStyle name="Comma 3 4 3 3 4" xfId="18706"/>
    <cellStyle name="Comma 3 4 3 3 4 2" xfId="21120"/>
    <cellStyle name="Comma 3 4 3 3 4 2 2" xfId="25921"/>
    <cellStyle name="Comma 3 4 3 3 4 3" xfId="23533"/>
    <cellStyle name="Comma 3 4 3 3 5" xfId="19102"/>
    <cellStyle name="Comma 3 4 3 3 5 2" xfId="21516"/>
    <cellStyle name="Comma 3 4 3 3 5 2 2" xfId="26317"/>
    <cellStyle name="Comma 3 4 3 3 5 3" xfId="23929"/>
    <cellStyle name="Comma 3 4 3 3 6" xfId="19498"/>
    <cellStyle name="Comma 3 4 3 3 6 2" xfId="21912"/>
    <cellStyle name="Comma 3 4 3 3 6 2 2" xfId="26713"/>
    <cellStyle name="Comma 3 4 3 3 6 3" xfId="24325"/>
    <cellStyle name="Comma 3 4 3 3 7" xfId="19894"/>
    <cellStyle name="Comma 3 4 3 3 7 2" xfId="22308"/>
    <cellStyle name="Comma 3 4 3 3 7 2 2" xfId="27109"/>
    <cellStyle name="Comma 3 4 3 3 7 3" xfId="24721"/>
    <cellStyle name="Comma 3 4 3 3 8" xfId="20329"/>
    <cellStyle name="Comma 3 4 3 3 8 2" xfId="25129"/>
    <cellStyle name="Comma 3 4 3 3 9" xfId="22741"/>
    <cellStyle name="Comma 3 4 3 4" xfId="11264"/>
    <cellStyle name="Comma 3 4 3 4 2" xfId="18376"/>
    <cellStyle name="Comma 3 4 3 4 2 2" xfId="20791"/>
    <cellStyle name="Comma 3 4 3 4 2 2 2" xfId="25591"/>
    <cellStyle name="Comma 3 4 3 4 2 3" xfId="23203"/>
    <cellStyle name="Comma 3 4 3 4 3" xfId="18772"/>
    <cellStyle name="Comma 3 4 3 4 3 2" xfId="21186"/>
    <cellStyle name="Comma 3 4 3 4 3 2 2" xfId="25987"/>
    <cellStyle name="Comma 3 4 3 4 3 3" xfId="23599"/>
    <cellStyle name="Comma 3 4 3 4 4" xfId="19168"/>
    <cellStyle name="Comma 3 4 3 4 4 2" xfId="21582"/>
    <cellStyle name="Comma 3 4 3 4 4 2 2" xfId="26383"/>
    <cellStyle name="Comma 3 4 3 4 4 3" xfId="23995"/>
    <cellStyle name="Comma 3 4 3 4 5" xfId="19564"/>
    <cellStyle name="Comma 3 4 3 4 5 2" xfId="21978"/>
    <cellStyle name="Comma 3 4 3 4 5 2 2" xfId="26779"/>
    <cellStyle name="Comma 3 4 3 4 5 3" xfId="24391"/>
    <cellStyle name="Comma 3 4 3 4 6" xfId="19960"/>
    <cellStyle name="Comma 3 4 3 4 6 2" xfId="22374"/>
    <cellStyle name="Comma 3 4 3 4 6 2 2" xfId="27175"/>
    <cellStyle name="Comma 3 4 3 4 6 3" xfId="24787"/>
    <cellStyle name="Comma 3 4 3 4 7" xfId="20395"/>
    <cellStyle name="Comma 3 4 3 4 7 2" xfId="25195"/>
    <cellStyle name="Comma 3 4 3 4 8" xfId="22807"/>
    <cellStyle name="Comma 3 4 3 5" xfId="18178"/>
    <cellStyle name="Comma 3 4 3 5 2" xfId="20593"/>
    <cellStyle name="Comma 3 4 3 5 2 2" xfId="25393"/>
    <cellStyle name="Comma 3 4 3 5 3" xfId="23005"/>
    <cellStyle name="Comma 3 4 3 6" xfId="18574"/>
    <cellStyle name="Comma 3 4 3 6 2" xfId="20988"/>
    <cellStyle name="Comma 3 4 3 6 2 2" xfId="25789"/>
    <cellStyle name="Comma 3 4 3 6 3" xfId="23401"/>
    <cellStyle name="Comma 3 4 3 7" xfId="18970"/>
    <cellStyle name="Comma 3 4 3 7 2" xfId="21384"/>
    <cellStyle name="Comma 3 4 3 7 2 2" xfId="26185"/>
    <cellStyle name="Comma 3 4 3 7 3" xfId="23797"/>
    <cellStyle name="Comma 3 4 3 8" xfId="19366"/>
    <cellStyle name="Comma 3 4 3 8 2" xfId="21780"/>
    <cellStyle name="Comma 3 4 3 8 2 2" xfId="26581"/>
    <cellStyle name="Comma 3 4 3 8 3" xfId="24193"/>
    <cellStyle name="Comma 3 4 3 9" xfId="19762"/>
    <cellStyle name="Comma 3 4 3 9 2" xfId="22176"/>
    <cellStyle name="Comma 3 4 3 9 2 2" xfId="26977"/>
    <cellStyle name="Comma 3 4 3 9 3" xfId="24589"/>
    <cellStyle name="Comma 3 4 4" xfId="3729"/>
    <cellStyle name="Comma 3 4 4 10" xfId="20219"/>
    <cellStyle name="Comma 3 4 4 10 2" xfId="25019"/>
    <cellStyle name="Comma 3 4 4 11" xfId="22631"/>
    <cellStyle name="Comma 3 4 4 2" xfId="8210"/>
    <cellStyle name="Comma 3 4 4 2 2" xfId="17240"/>
    <cellStyle name="Comma 3 4 4 2 2 2" xfId="18464"/>
    <cellStyle name="Comma 3 4 4 2 2 2 2" xfId="20879"/>
    <cellStyle name="Comma 3 4 4 2 2 2 2 2" xfId="25679"/>
    <cellStyle name="Comma 3 4 4 2 2 2 3" xfId="23291"/>
    <cellStyle name="Comma 3 4 4 2 2 3" xfId="18860"/>
    <cellStyle name="Comma 3 4 4 2 2 3 2" xfId="21274"/>
    <cellStyle name="Comma 3 4 4 2 2 3 2 2" xfId="26075"/>
    <cellStyle name="Comma 3 4 4 2 2 3 3" xfId="23687"/>
    <cellStyle name="Comma 3 4 4 2 2 4" xfId="19256"/>
    <cellStyle name="Comma 3 4 4 2 2 4 2" xfId="21670"/>
    <cellStyle name="Comma 3 4 4 2 2 4 2 2" xfId="26471"/>
    <cellStyle name="Comma 3 4 4 2 2 4 3" xfId="24083"/>
    <cellStyle name="Comma 3 4 4 2 2 5" xfId="19652"/>
    <cellStyle name="Comma 3 4 4 2 2 5 2" xfId="22066"/>
    <cellStyle name="Comma 3 4 4 2 2 5 2 2" xfId="26867"/>
    <cellStyle name="Comma 3 4 4 2 2 5 3" xfId="24479"/>
    <cellStyle name="Comma 3 4 4 2 2 6" xfId="20048"/>
    <cellStyle name="Comma 3 4 4 2 2 6 2" xfId="22462"/>
    <cellStyle name="Comma 3 4 4 2 2 6 2 2" xfId="27263"/>
    <cellStyle name="Comma 3 4 4 2 2 6 3" xfId="24875"/>
    <cellStyle name="Comma 3 4 4 2 2 7" xfId="20483"/>
    <cellStyle name="Comma 3 4 4 2 2 7 2" xfId="25283"/>
    <cellStyle name="Comma 3 4 4 2 2 8" xfId="22895"/>
    <cellStyle name="Comma 3 4 4 2 3" xfId="18266"/>
    <cellStyle name="Comma 3 4 4 2 3 2" xfId="20681"/>
    <cellStyle name="Comma 3 4 4 2 3 2 2" xfId="25481"/>
    <cellStyle name="Comma 3 4 4 2 3 3" xfId="23093"/>
    <cellStyle name="Comma 3 4 4 2 4" xfId="18662"/>
    <cellStyle name="Comma 3 4 4 2 4 2" xfId="21076"/>
    <cellStyle name="Comma 3 4 4 2 4 2 2" xfId="25877"/>
    <cellStyle name="Comma 3 4 4 2 4 3" xfId="23489"/>
    <cellStyle name="Comma 3 4 4 2 5" xfId="19058"/>
    <cellStyle name="Comma 3 4 4 2 5 2" xfId="21472"/>
    <cellStyle name="Comma 3 4 4 2 5 2 2" xfId="26273"/>
    <cellStyle name="Comma 3 4 4 2 5 3" xfId="23885"/>
    <cellStyle name="Comma 3 4 4 2 6" xfId="19454"/>
    <cellStyle name="Comma 3 4 4 2 6 2" xfId="21868"/>
    <cellStyle name="Comma 3 4 4 2 6 2 2" xfId="26669"/>
    <cellStyle name="Comma 3 4 4 2 6 3" xfId="24281"/>
    <cellStyle name="Comma 3 4 4 2 7" xfId="19850"/>
    <cellStyle name="Comma 3 4 4 2 7 2" xfId="22264"/>
    <cellStyle name="Comma 3 4 4 2 7 2 2" xfId="27065"/>
    <cellStyle name="Comma 3 4 4 2 7 3" xfId="24677"/>
    <cellStyle name="Comma 3 4 4 2 8" xfId="20285"/>
    <cellStyle name="Comma 3 4 4 2 8 2" xfId="25085"/>
    <cellStyle name="Comma 3 4 4 2 9" xfId="22697"/>
    <cellStyle name="Comma 3 4 4 3" xfId="9104"/>
    <cellStyle name="Comma 3 4 4 3 2" xfId="18134"/>
    <cellStyle name="Comma 3 4 4 3 2 2" xfId="18530"/>
    <cellStyle name="Comma 3 4 4 3 2 2 2" xfId="20944"/>
    <cellStyle name="Comma 3 4 4 3 2 2 2 2" xfId="25745"/>
    <cellStyle name="Comma 3 4 4 3 2 2 3" xfId="23357"/>
    <cellStyle name="Comma 3 4 4 3 2 3" xfId="18926"/>
    <cellStyle name="Comma 3 4 4 3 2 3 2" xfId="21340"/>
    <cellStyle name="Comma 3 4 4 3 2 3 2 2" xfId="26141"/>
    <cellStyle name="Comma 3 4 4 3 2 3 3" xfId="23753"/>
    <cellStyle name="Comma 3 4 4 3 2 4" xfId="19322"/>
    <cellStyle name="Comma 3 4 4 3 2 4 2" xfId="21736"/>
    <cellStyle name="Comma 3 4 4 3 2 4 2 2" xfId="26537"/>
    <cellStyle name="Comma 3 4 4 3 2 4 3" xfId="24149"/>
    <cellStyle name="Comma 3 4 4 3 2 5" xfId="19718"/>
    <cellStyle name="Comma 3 4 4 3 2 5 2" xfId="22132"/>
    <cellStyle name="Comma 3 4 4 3 2 5 2 2" xfId="26933"/>
    <cellStyle name="Comma 3 4 4 3 2 5 3" xfId="24545"/>
    <cellStyle name="Comma 3 4 4 3 2 6" xfId="20114"/>
    <cellStyle name="Comma 3 4 4 3 2 6 2" xfId="22528"/>
    <cellStyle name="Comma 3 4 4 3 2 6 2 2" xfId="27329"/>
    <cellStyle name="Comma 3 4 4 3 2 6 3" xfId="24941"/>
    <cellStyle name="Comma 3 4 4 3 2 7" xfId="20549"/>
    <cellStyle name="Comma 3 4 4 3 2 7 2" xfId="25349"/>
    <cellStyle name="Comma 3 4 4 3 2 8" xfId="22961"/>
    <cellStyle name="Comma 3 4 4 3 3" xfId="18332"/>
    <cellStyle name="Comma 3 4 4 3 3 2" xfId="20747"/>
    <cellStyle name="Comma 3 4 4 3 3 2 2" xfId="25547"/>
    <cellStyle name="Comma 3 4 4 3 3 3" xfId="23159"/>
    <cellStyle name="Comma 3 4 4 3 4" xfId="18728"/>
    <cellStyle name="Comma 3 4 4 3 4 2" xfId="21142"/>
    <cellStyle name="Comma 3 4 4 3 4 2 2" xfId="25943"/>
    <cellStyle name="Comma 3 4 4 3 4 3" xfId="23555"/>
    <cellStyle name="Comma 3 4 4 3 5" xfId="19124"/>
    <cellStyle name="Comma 3 4 4 3 5 2" xfId="21538"/>
    <cellStyle name="Comma 3 4 4 3 5 2 2" xfId="26339"/>
    <cellStyle name="Comma 3 4 4 3 5 3" xfId="23951"/>
    <cellStyle name="Comma 3 4 4 3 6" xfId="19520"/>
    <cellStyle name="Comma 3 4 4 3 6 2" xfId="21934"/>
    <cellStyle name="Comma 3 4 4 3 6 2 2" xfId="26735"/>
    <cellStyle name="Comma 3 4 4 3 6 3" xfId="24347"/>
    <cellStyle name="Comma 3 4 4 3 7" xfId="19916"/>
    <cellStyle name="Comma 3 4 4 3 7 2" xfId="22330"/>
    <cellStyle name="Comma 3 4 4 3 7 2 2" xfId="27131"/>
    <cellStyle name="Comma 3 4 4 3 7 3" xfId="24743"/>
    <cellStyle name="Comma 3 4 4 3 8" xfId="20351"/>
    <cellStyle name="Comma 3 4 4 3 8 2" xfId="25151"/>
    <cellStyle name="Comma 3 4 4 3 9" xfId="22763"/>
    <cellStyle name="Comma 3 4 4 4" xfId="12758"/>
    <cellStyle name="Comma 3 4 4 4 2" xfId="18398"/>
    <cellStyle name="Comma 3 4 4 4 2 2" xfId="20813"/>
    <cellStyle name="Comma 3 4 4 4 2 2 2" xfId="25613"/>
    <cellStyle name="Comma 3 4 4 4 2 3" xfId="23225"/>
    <cellStyle name="Comma 3 4 4 4 3" xfId="18794"/>
    <cellStyle name="Comma 3 4 4 4 3 2" xfId="21208"/>
    <cellStyle name="Comma 3 4 4 4 3 2 2" xfId="26009"/>
    <cellStyle name="Comma 3 4 4 4 3 3" xfId="23621"/>
    <cellStyle name="Comma 3 4 4 4 4" xfId="19190"/>
    <cellStyle name="Comma 3 4 4 4 4 2" xfId="21604"/>
    <cellStyle name="Comma 3 4 4 4 4 2 2" xfId="26405"/>
    <cellStyle name="Comma 3 4 4 4 4 3" xfId="24017"/>
    <cellStyle name="Comma 3 4 4 4 5" xfId="19586"/>
    <cellStyle name="Comma 3 4 4 4 5 2" xfId="22000"/>
    <cellStyle name="Comma 3 4 4 4 5 2 2" xfId="26801"/>
    <cellStyle name="Comma 3 4 4 4 5 3" xfId="24413"/>
    <cellStyle name="Comma 3 4 4 4 6" xfId="19982"/>
    <cellStyle name="Comma 3 4 4 4 6 2" xfId="22396"/>
    <cellStyle name="Comma 3 4 4 4 6 2 2" xfId="27197"/>
    <cellStyle name="Comma 3 4 4 4 6 3" xfId="24809"/>
    <cellStyle name="Comma 3 4 4 4 7" xfId="20417"/>
    <cellStyle name="Comma 3 4 4 4 7 2" xfId="25217"/>
    <cellStyle name="Comma 3 4 4 4 8" xfId="22829"/>
    <cellStyle name="Comma 3 4 4 5" xfId="18200"/>
    <cellStyle name="Comma 3 4 4 5 2" xfId="20615"/>
    <cellStyle name="Comma 3 4 4 5 2 2" xfId="25415"/>
    <cellStyle name="Comma 3 4 4 5 3" xfId="23027"/>
    <cellStyle name="Comma 3 4 4 6" xfId="18596"/>
    <cellStyle name="Comma 3 4 4 6 2" xfId="21010"/>
    <cellStyle name="Comma 3 4 4 6 2 2" xfId="25811"/>
    <cellStyle name="Comma 3 4 4 6 3" xfId="23423"/>
    <cellStyle name="Comma 3 4 4 7" xfId="18992"/>
    <cellStyle name="Comma 3 4 4 7 2" xfId="21406"/>
    <cellStyle name="Comma 3 4 4 7 2 2" xfId="26207"/>
    <cellStyle name="Comma 3 4 4 7 3" xfId="23819"/>
    <cellStyle name="Comma 3 4 4 8" xfId="19388"/>
    <cellStyle name="Comma 3 4 4 8 2" xfId="21802"/>
    <cellStyle name="Comma 3 4 4 8 2 2" xfId="26603"/>
    <cellStyle name="Comma 3 4 4 8 3" xfId="24215"/>
    <cellStyle name="Comma 3 4 4 9" xfId="19784"/>
    <cellStyle name="Comma 3 4 4 9 2" xfId="22198"/>
    <cellStyle name="Comma 3 4 4 9 2 2" xfId="26999"/>
    <cellStyle name="Comma 3 4 4 9 3" xfId="24611"/>
    <cellStyle name="Comma 3 4 5" xfId="5223"/>
    <cellStyle name="Comma 3 4 5 2" xfId="14252"/>
    <cellStyle name="Comma 3 4 5 2 2" xfId="18420"/>
    <cellStyle name="Comma 3 4 5 2 2 2" xfId="20835"/>
    <cellStyle name="Comma 3 4 5 2 2 2 2" xfId="25635"/>
    <cellStyle name="Comma 3 4 5 2 2 3" xfId="23247"/>
    <cellStyle name="Comma 3 4 5 2 3" xfId="18816"/>
    <cellStyle name="Comma 3 4 5 2 3 2" xfId="21230"/>
    <cellStyle name="Comma 3 4 5 2 3 2 2" xfId="26031"/>
    <cellStyle name="Comma 3 4 5 2 3 3" xfId="23643"/>
    <cellStyle name="Comma 3 4 5 2 4" xfId="19212"/>
    <cellStyle name="Comma 3 4 5 2 4 2" xfId="21626"/>
    <cellStyle name="Comma 3 4 5 2 4 2 2" xfId="26427"/>
    <cellStyle name="Comma 3 4 5 2 4 3" xfId="24039"/>
    <cellStyle name="Comma 3 4 5 2 5" xfId="19608"/>
    <cellStyle name="Comma 3 4 5 2 5 2" xfId="22022"/>
    <cellStyle name="Comma 3 4 5 2 5 2 2" xfId="26823"/>
    <cellStyle name="Comma 3 4 5 2 5 3" xfId="24435"/>
    <cellStyle name="Comma 3 4 5 2 6" xfId="20004"/>
    <cellStyle name="Comma 3 4 5 2 6 2" xfId="22418"/>
    <cellStyle name="Comma 3 4 5 2 6 2 2" xfId="27219"/>
    <cellStyle name="Comma 3 4 5 2 6 3" xfId="24831"/>
    <cellStyle name="Comma 3 4 5 2 7" xfId="20439"/>
    <cellStyle name="Comma 3 4 5 2 7 2" xfId="25239"/>
    <cellStyle name="Comma 3 4 5 2 8" xfId="22851"/>
    <cellStyle name="Comma 3 4 5 3" xfId="18222"/>
    <cellStyle name="Comma 3 4 5 3 2" xfId="20637"/>
    <cellStyle name="Comma 3 4 5 3 2 2" xfId="25437"/>
    <cellStyle name="Comma 3 4 5 3 3" xfId="23049"/>
    <cellStyle name="Comma 3 4 5 4" xfId="18618"/>
    <cellStyle name="Comma 3 4 5 4 2" xfId="21032"/>
    <cellStyle name="Comma 3 4 5 4 2 2" xfId="25833"/>
    <cellStyle name="Comma 3 4 5 4 3" xfId="23445"/>
    <cellStyle name="Comma 3 4 5 5" xfId="19014"/>
    <cellStyle name="Comma 3 4 5 5 2" xfId="21428"/>
    <cellStyle name="Comma 3 4 5 5 2 2" xfId="26229"/>
    <cellStyle name="Comma 3 4 5 5 3" xfId="23841"/>
    <cellStyle name="Comma 3 4 5 6" xfId="19410"/>
    <cellStyle name="Comma 3 4 5 6 2" xfId="21824"/>
    <cellStyle name="Comma 3 4 5 6 2 2" xfId="26625"/>
    <cellStyle name="Comma 3 4 5 6 3" xfId="24237"/>
    <cellStyle name="Comma 3 4 5 7" xfId="19806"/>
    <cellStyle name="Comma 3 4 5 7 2" xfId="22220"/>
    <cellStyle name="Comma 3 4 5 7 2 2" xfId="27021"/>
    <cellStyle name="Comma 3 4 5 7 3" xfId="24633"/>
    <cellStyle name="Comma 3 4 5 8" xfId="20241"/>
    <cellStyle name="Comma 3 4 5 8 2" xfId="25041"/>
    <cellStyle name="Comma 3 4 5 9" xfId="22653"/>
    <cellStyle name="Comma 3 4 6" xfId="9060"/>
    <cellStyle name="Comma 3 4 6 2" xfId="18090"/>
    <cellStyle name="Comma 3 4 6 2 2" xfId="18486"/>
    <cellStyle name="Comma 3 4 6 2 2 2" xfId="20900"/>
    <cellStyle name="Comma 3 4 6 2 2 2 2" xfId="25701"/>
    <cellStyle name="Comma 3 4 6 2 2 3" xfId="23313"/>
    <cellStyle name="Comma 3 4 6 2 3" xfId="18882"/>
    <cellStyle name="Comma 3 4 6 2 3 2" xfId="21296"/>
    <cellStyle name="Comma 3 4 6 2 3 2 2" xfId="26097"/>
    <cellStyle name="Comma 3 4 6 2 3 3" xfId="23709"/>
    <cellStyle name="Comma 3 4 6 2 4" xfId="19278"/>
    <cellStyle name="Comma 3 4 6 2 4 2" xfId="21692"/>
    <cellStyle name="Comma 3 4 6 2 4 2 2" xfId="26493"/>
    <cellStyle name="Comma 3 4 6 2 4 3" xfId="24105"/>
    <cellStyle name="Comma 3 4 6 2 5" xfId="19674"/>
    <cellStyle name="Comma 3 4 6 2 5 2" xfId="22088"/>
    <cellStyle name="Comma 3 4 6 2 5 2 2" xfId="26889"/>
    <cellStyle name="Comma 3 4 6 2 5 3" xfId="24501"/>
    <cellStyle name="Comma 3 4 6 2 6" xfId="20070"/>
    <cellStyle name="Comma 3 4 6 2 6 2" xfId="22484"/>
    <cellStyle name="Comma 3 4 6 2 6 2 2" xfId="27285"/>
    <cellStyle name="Comma 3 4 6 2 6 3" xfId="24897"/>
    <cellStyle name="Comma 3 4 6 2 7" xfId="20505"/>
    <cellStyle name="Comma 3 4 6 2 7 2" xfId="25305"/>
    <cellStyle name="Comma 3 4 6 2 8" xfId="22917"/>
    <cellStyle name="Comma 3 4 6 3" xfId="18288"/>
    <cellStyle name="Comma 3 4 6 3 2" xfId="20703"/>
    <cellStyle name="Comma 3 4 6 3 2 2" xfId="25503"/>
    <cellStyle name="Comma 3 4 6 3 3" xfId="23115"/>
    <cellStyle name="Comma 3 4 6 4" xfId="18684"/>
    <cellStyle name="Comma 3 4 6 4 2" xfId="21098"/>
    <cellStyle name="Comma 3 4 6 4 2 2" xfId="25899"/>
    <cellStyle name="Comma 3 4 6 4 3" xfId="23511"/>
    <cellStyle name="Comma 3 4 6 5" xfId="19080"/>
    <cellStyle name="Comma 3 4 6 5 2" xfId="21494"/>
    <cellStyle name="Comma 3 4 6 5 2 2" xfId="26295"/>
    <cellStyle name="Comma 3 4 6 5 3" xfId="23907"/>
    <cellStyle name="Comma 3 4 6 6" xfId="19476"/>
    <cellStyle name="Comma 3 4 6 6 2" xfId="21890"/>
    <cellStyle name="Comma 3 4 6 6 2 2" xfId="26691"/>
    <cellStyle name="Comma 3 4 6 6 3" xfId="24303"/>
    <cellStyle name="Comma 3 4 6 7" xfId="19872"/>
    <cellStyle name="Comma 3 4 6 7 2" xfId="22286"/>
    <cellStyle name="Comma 3 4 6 7 2 2" xfId="27087"/>
    <cellStyle name="Comma 3 4 6 7 3" xfId="24699"/>
    <cellStyle name="Comma 3 4 6 8" xfId="20307"/>
    <cellStyle name="Comma 3 4 6 8 2" xfId="25107"/>
    <cellStyle name="Comma 3 4 6 9" xfId="22719"/>
    <cellStyle name="Comma 3 4 7" xfId="9770"/>
    <cellStyle name="Comma 3 4 7 2" xfId="18354"/>
    <cellStyle name="Comma 3 4 7 2 2" xfId="20769"/>
    <cellStyle name="Comma 3 4 7 2 2 2" xfId="25569"/>
    <cellStyle name="Comma 3 4 7 2 3" xfId="23181"/>
    <cellStyle name="Comma 3 4 7 3" xfId="18750"/>
    <cellStyle name="Comma 3 4 7 3 2" xfId="21164"/>
    <cellStyle name="Comma 3 4 7 3 2 2" xfId="25965"/>
    <cellStyle name="Comma 3 4 7 3 3" xfId="23577"/>
    <cellStyle name="Comma 3 4 7 4" xfId="19146"/>
    <cellStyle name="Comma 3 4 7 4 2" xfId="21560"/>
    <cellStyle name="Comma 3 4 7 4 2 2" xfId="26361"/>
    <cellStyle name="Comma 3 4 7 4 3" xfId="23973"/>
    <cellStyle name="Comma 3 4 7 5" xfId="19542"/>
    <cellStyle name="Comma 3 4 7 5 2" xfId="21956"/>
    <cellStyle name="Comma 3 4 7 5 2 2" xfId="26757"/>
    <cellStyle name="Comma 3 4 7 5 3" xfId="24369"/>
    <cellStyle name="Comma 3 4 7 6" xfId="19938"/>
    <cellStyle name="Comma 3 4 7 6 2" xfId="22352"/>
    <cellStyle name="Comma 3 4 7 6 2 2" xfId="27153"/>
    <cellStyle name="Comma 3 4 7 6 3" xfId="24765"/>
    <cellStyle name="Comma 3 4 7 7" xfId="20373"/>
    <cellStyle name="Comma 3 4 7 7 2" xfId="25173"/>
    <cellStyle name="Comma 3 4 7 8" xfId="22785"/>
    <cellStyle name="Comma 3 4 8" xfId="18156"/>
    <cellStyle name="Comma 3 4 8 2" xfId="20571"/>
    <cellStyle name="Comma 3 4 8 2 2" xfId="25371"/>
    <cellStyle name="Comma 3 4 8 3" xfId="22983"/>
    <cellStyle name="Comma 3 4 9" xfId="18552"/>
    <cellStyle name="Comma 3 4 9 2" xfId="20966"/>
    <cellStyle name="Comma 3 4 9 2 2" xfId="25767"/>
    <cellStyle name="Comma 3 4 9 3" xfId="23379"/>
    <cellStyle name="Comma 3 5" xfId="928"/>
    <cellStyle name="Comma 3 5 10" xfId="18951"/>
    <cellStyle name="Comma 3 5 10 2" xfId="21365"/>
    <cellStyle name="Comma 3 5 10 2 2" xfId="26166"/>
    <cellStyle name="Comma 3 5 10 3" xfId="23778"/>
    <cellStyle name="Comma 3 5 11" xfId="19347"/>
    <cellStyle name="Comma 3 5 11 2" xfId="21761"/>
    <cellStyle name="Comma 3 5 11 2 2" xfId="26562"/>
    <cellStyle name="Comma 3 5 11 3" xfId="24174"/>
    <cellStyle name="Comma 3 5 12" xfId="19743"/>
    <cellStyle name="Comma 3 5 12 2" xfId="22157"/>
    <cellStyle name="Comma 3 5 12 2 2" xfId="26958"/>
    <cellStyle name="Comma 3 5 12 3" xfId="24570"/>
    <cellStyle name="Comma 3 5 13" xfId="20178"/>
    <cellStyle name="Comma 3 5 13 2" xfId="24978"/>
    <cellStyle name="Comma 3 5 14" xfId="22590"/>
    <cellStyle name="Comma 3 5 2" xfId="1583"/>
    <cellStyle name="Comma 3 5 2 10" xfId="19358"/>
    <cellStyle name="Comma 3 5 2 10 2" xfId="21772"/>
    <cellStyle name="Comma 3 5 2 10 2 2" xfId="26573"/>
    <cellStyle name="Comma 3 5 2 10 3" xfId="24185"/>
    <cellStyle name="Comma 3 5 2 11" xfId="19754"/>
    <cellStyle name="Comma 3 5 2 11 2" xfId="22168"/>
    <cellStyle name="Comma 3 5 2 11 2 2" xfId="26969"/>
    <cellStyle name="Comma 3 5 2 11 3" xfId="24581"/>
    <cellStyle name="Comma 3 5 2 12" xfId="20189"/>
    <cellStyle name="Comma 3 5 2 12 2" xfId="24989"/>
    <cellStyle name="Comma 3 5 2 13" xfId="22601"/>
    <cellStyle name="Comma 3 5 2 2" xfId="3077"/>
    <cellStyle name="Comma 3 5 2 2 10" xfId="20211"/>
    <cellStyle name="Comma 3 5 2 2 10 2" xfId="25011"/>
    <cellStyle name="Comma 3 5 2 2 11" xfId="22623"/>
    <cellStyle name="Comma 3 5 2 2 2" xfId="7558"/>
    <cellStyle name="Comma 3 5 2 2 2 2" xfId="16588"/>
    <cellStyle name="Comma 3 5 2 2 2 2 2" xfId="18456"/>
    <cellStyle name="Comma 3 5 2 2 2 2 2 2" xfId="20871"/>
    <cellStyle name="Comma 3 5 2 2 2 2 2 2 2" xfId="25671"/>
    <cellStyle name="Comma 3 5 2 2 2 2 2 3" xfId="23283"/>
    <cellStyle name="Comma 3 5 2 2 2 2 3" xfId="18852"/>
    <cellStyle name="Comma 3 5 2 2 2 2 3 2" xfId="21266"/>
    <cellStyle name="Comma 3 5 2 2 2 2 3 2 2" xfId="26067"/>
    <cellStyle name="Comma 3 5 2 2 2 2 3 3" xfId="23679"/>
    <cellStyle name="Comma 3 5 2 2 2 2 4" xfId="19248"/>
    <cellStyle name="Comma 3 5 2 2 2 2 4 2" xfId="21662"/>
    <cellStyle name="Comma 3 5 2 2 2 2 4 2 2" xfId="26463"/>
    <cellStyle name="Comma 3 5 2 2 2 2 4 3" xfId="24075"/>
    <cellStyle name="Comma 3 5 2 2 2 2 5" xfId="19644"/>
    <cellStyle name="Comma 3 5 2 2 2 2 5 2" xfId="22058"/>
    <cellStyle name="Comma 3 5 2 2 2 2 5 2 2" xfId="26859"/>
    <cellStyle name="Comma 3 5 2 2 2 2 5 3" xfId="24471"/>
    <cellStyle name="Comma 3 5 2 2 2 2 6" xfId="20040"/>
    <cellStyle name="Comma 3 5 2 2 2 2 6 2" xfId="22454"/>
    <cellStyle name="Comma 3 5 2 2 2 2 6 2 2" xfId="27255"/>
    <cellStyle name="Comma 3 5 2 2 2 2 6 3" xfId="24867"/>
    <cellStyle name="Comma 3 5 2 2 2 2 7" xfId="20475"/>
    <cellStyle name="Comma 3 5 2 2 2 2 7 2" xfId="25275"/>
    <cellStyle name="Comma 3 5 2 2 2 2 8" xfId="22887"/>
    <cellStyle name="Comma 3 5 2 2 2 3" xfId="18258"/>
    <cellStyle name="Comma 3 5 2 2 2 3 2" xfId="20673"/>
    <cellStyle name="Comma 3 5 2 2 2 3 2 2" xfId="25473"/>
    <cellStyle name="Comma 3 5 2 2 2 3 3" xfId="23085"/>
    <cellStyle name="Comma 3 5 2 2 2 4" xfId="18654"/>
    <cellStyle name="Comma 3 5 2 2 2 4 2" xfId="21068"/>
    <cellStyle name="Comma 3 5 2 2 2 4 2 2" xfId="25869"/>
    <cellStyle name="Comma 3 5 2 2 2 4 3" xfId="23481"/>
    <cellStyle name="Comma 3 5 2 2 2 5" xfId="19050"/>
    <cellStyle name="Comma 3 5 2 2 2 5 2" xfId="21464"/>
    <cellStyle name="Comma 3 5 2 2 2 5 2 2" xfId="26265"/>
    <cellStyle name="Comma 3 5 2 2 2 5 3" xfId="23877"/>
    <cellStyle name="Comma 3 5 2 2 2 6" xfId="19446"/>
    <cellStyle name="Comma 3 5 2 2 2 6 2" xfId="21860"/>
    <cellStyle name="Comma 3 5 2 2 2 6 2 2" xfId="26661"/>
    <cellStyle name="Comma 3 5 2 2 2 6 3" xfId="24273"/>
    <cellStyle name="Comma 3 5 2 2 2 7" xfId="19842"/>
    <cellStyle name="Comma 3 5 2 2 2 7 2" xfId="22256"/>
    <cellStyle name="Comma 3 5 2 2 2 7 2 2" xfId="27057"/>
    <cellStyle name="Comma 3 5 2 2 2 7 3" xfId="24669"/>
    <cellStyle name="Comma 3 5 2 2 2 8" xfId="20277"/>
    <cellStyle name="Comma 3 5 2 2 2 8 2" xfId="25077"/>
    <cellStyle name="Comma 3 5 2 2 2 9" xfId="22689"/>
    <cellStyle name="Comma 3 5 2 2 3" xfId="9096"/>
    <cellStyle name="Comma 3 5 2 2 3 2" xfId="18126"/>
    <cellStyle name="Comma 3 5 2 2 3 2 2" xfId="18522"/>
    <cellStyle name="Comma 3 5 2 2 3 2 2 2" xfId="20936"/>
    <cellStyle name="Comma 3 5 2 2 3 2 2 2 2" xfId="25737"/>
    <cellStyle name="Comma 3 5 2 2 3 2 2 3" xfId="23349"/>
    <cellStyle name="Comma 3 5 2 2 3 2 3" xfId="18918"/>
    <cellStyle name="Comma 3 5 2 2 3 2 3 2" xfId="21332"/>
    <cellStyle name="Comma 3 5 2 2 3 2 3 2 2" xfId="26133"/>
    <cellStyle name="Comma 3 5 2 2 3 2 3 3" xfId="23745"/>
    <cellStyle name="Comma 3 5 2 2 3 2 4" xfId="19314"/>
    <cellStyle name="Comma 3 5 2 2 3 2 4 2" xfId="21728"/>
    <cellStyle name="Comma 3 5 2 2 3 2 4 2 2" xfId="26529"/>
    <cellStyle name="Comma 3 5 2 2 3 2 4 3" xfId="24141"/>
    <cellStyle name="Comma 3 5 2 2 3 2 5" xfId="19710"/>
    <cellStyle name="Comma 3 5 2 2 3 2 5 2" xfId="22124"/>
    <cellStyle name="Comma 3 5 2 2 3 2 5 2 2" xfId="26925"/>
    <cellStyle name="Comma 3 5 2 2 3 2 5 3" xfId="24537"/>
    <cellStyle name="Comma 3 5 2 2 3 2 6" xfId="20106"/>
    <cellStyle name="Comma 3 5 2 2 3 2 6 2" xfId="22520"/>
    <cellStyle name="Comma 3 5 2 2 3 2 6 2 2" xfId="27321"/>
    <cellStyle name="Comma 3 5 2 2 3 2 6 3" xfId="24933"/>
    <cellStyle name="Comma 3 5 2 2 3 2 7" xfId="20541"/>
    <cellStyle name="Comma 3 5 2 2 3 2 7 2" xfId="25341"/>
    <cellStyle name="Comma 3 5 2 2 3 2 8" xfId="22953"/>
    <cellStyle name="Comma 3 5 2 2 3 3" xfId="18324"/>
    <cellStyle name="Comma 3 5 2 2 3 3 2" xfId="20739"/>
    <cellStyle name="Comma 3 5 2 2 3 3 2 2" xfId="25539"/>
    <cellStyle name="Comma 3 5 2 2 3 3 3" xfId="23151"/>
    <cellStyle name="Comma 3 5 2 2 3 4" xfId="18720"/>
    <cellStyle name="Comma 3 5 2 2 3 4 2" xfId="21134"/>
    <cellStyle name="Comma 3 5 2 2 3 4 2 2" xfId="25935"/>
    <cellStyle name="Comma 3 5 2 2 3 4 3" xfId="23547"/>
    <cellStyle name="Comma 3 5 2 2 3 5" xfId="19116"/>
    <cellStyle name="Comma 3 5 2 2 3 5 2" xfId="21530"/>
    <cellStyle name="Comma 3 5 2 2 3 5 2 2" xfId="26331"/>
    <cellStyle name="Comma 3 5 2 2 3 5 3" xfId="23943"/>
    <cellStyle name="Comma 3 5 2 2 3 6" xfId="19512"/>
    <cellStyle name="Comma 3 5 2 2 3 6 2" xfId="21926"/>
    <cellStyle name="Comma 3 5 2 2 3 6 2 2" xfId="26727"/>
    <cellStyle name="Comma 3 5 2 2 3 6 3" xfId="24339"/>
    <cellStyle name="Comma 3 5 2 2 3 7" xfId="19908"/>
    <cellStyle name="Comma 3 5 2 2 3 7 2" xfId="22322"/>
    <cellStyle name="Comma 3 5 2 2 3 7 2 2" xfId="27123"/>
    <cellStyle name="Comma 3 5 2 2 3 7 3" xfId="24735"/>
    <cellStyle name="Comma 3 5 2 2 3 8" xfId="20343"/>
    <cellStyle name="Comma 3 5 2 2 3 8 2" xfId="25143"/>
    <cellStyle name="Comma 3 5 2 2 3 9" xfId="22755"/>
    <cellStyle name="Comma 3 5 2 2 4" xfId="12106"/>
    <cellStyle name="Comma 3 5 2 2 4 2" xfId="18390"/>
    <cellStyle name="Comma 3 5 2 2 4 2 2" xfId="20805"/>
    <cellStyle name="Comma 3 5 2 2 4 2 2 2" xfId="25605"/>
    <cellStyle name="Comma 3 5 2 2 4 2 3" xfId="23217"/>
    <cellStyle name="Comma 3 5 2 2 4 3" xfId="18786"/>
    <cellStyle name="Comma 3 5 2 2 4 3 2" xfId="21200"/>
    <cellStyle name="Comma 3 5 2 2 4 3 2 2" xfId="26001"/>
    <cellStyle name="Comma 3 5 2 2 4 3 3" xfId="23613"/>
    <cellStyle name="Comma 3 5 2 2 4 4" xfId="19182"/>
    <cellStyle name="Comma 3 5 2 2 4 4 2" xfId="21596"/>
    <cellStyle name="Comma 3 5 2 2 4 4 2 2" xfId="26397"/>
    <cellStyle name="Comma 3 5 2 2 4 4 3" xfId="24009"/>
    <cellStyle name="Comma 3 5 2 2 4 5" xfId="19578"/>
    <cellStyle name="Comma 3 5 2 2 4 5 2" xfId="21992"/>
    <cellStyle name="Comma 3 5 2 2 4 5 2 2" xfId="26793"/>
    <cellStyle name="Comma 3 5 2 2 4 5 3" xfId="24405"/>
    <cellStyle name="Comma 3 5 2 2 4 6" xfId="19974"/>
    <cellStyle name="Comma 3 5 2 2 4 6 2" xfId="22388"/>
    <cellStyle name="Comma 3 5 2 2 4 6 2 2" xfId="27189"/>
    <cellStyle name="Comma 3 5 2 2 4 6 3" xfId="24801"/>
    <cellStyle name="Comma 3 5 2 2 4 7" xfId="20409"/>
    <cellStyle name="Comma 3 5 2 2 4 7 2" xfId="25209"/>
    <cellStyle name="Comma 3 5 2 2 4 8" xfId="22821"/>
    <cellStyle name="Comma 3 5 2 2 5" xfId="18192"/>
    <cellStyle name="Comma 3 5 2 2 5 2" xfId="20607"/>
    <cellStyle name="Comma 3 5 2 2 5 2 2" xfId="25407"/>
    <cellStyle name="Comma 3 5 2 2 5 3" xfId="23019"/>
    <cellStyle name="Comma 3 5 2 2 6" xfId="18588"/>
    <cellStyle name="Comma 3 5 2 2 6 2" xfId="21002"/>
    <cellStyle name="Comma 3 5 2 2 6 2 2" xfId="25803"/>
    <cellStyle name="Comma 3 5 2 2 6 3" xfId="23415"/>
    <cellStyle name="Comma 3 5 2 2 7" xfId="18984"/>
    <cellStyle name="Comma 3 5 2 2 7 2" xfId="21398"/>
    <cellStyle name="Comma 3 5 2 2 7 2 2" xfId="26199"/>
    <cellStyle name="Comma 3 5 2 2 7 3" xfId="23811"/>
    <cellStyle name="Comma 3 5 2 2 8" xfId="19380"/>
    <cellStyle name="Comma 3 5 2 2 8 2" xfId="21794"/>
    <cellStyle name="Comma 3 5 2 2 8 2 2" xfId="26595"/>
    <cellStyle name="Comma 3 5 2 2 8 3" xfId="24207"/>
    <cellStyle name="Comma 3 5 2 2 9" xfId="19776"/>
    <cellStyle name="Comma 3 5 2 2 9 2" xfId="22190"/>
    <cellStyle name="Comma 3 5 2 2 9 2 2" xfId="26991"/>
    <cellStyle name="Comma 3 5 2 2 9 3" xfId="24603"/>
    <cellStyle name="Comma 3 5 2 3" xfId="4571"/>
    <cellStyle name="Comma 3 5 2 3 10" xfId="20233"/>
    <cellStyle name="Comma 3 5 2 3 10 2" xfId="25033"/>
    <cellStyle name="Comma 3 5 2 3 11" xfId="22645"/>
    <cellStyle name="Comma 3 5 2 3 2" xfId="9052"/>
    <cellStyle name="Comma 3 5 2 3 2 2" xfId="18082"/>
    <cellStyle name="Comma 3 5 2 3 2 2 2" xfId="18478"/>
    <cellStyle name="Comma 3 5 2 3 2 2 2 2" xfId="20893"/>
    <cellStyle name="Comma 3 5 2 3 2 2 2 2 2" xfId="25693"/>
    <cellStyle name="Comma 3 5 2 3 2 2 2 3" xfId="23305"/>
    <cellStyle name="Comma 3 5 2 3 2 2 3" xfId="18874"/>
    <cellStyle name="Comma 3 5 2 3 2 2 3 2" xfId="21288"/>
    <cellStyle name="Comma 3 5 2 3 2 2 3 2 2" xfId="26089"/>
    <cellStyle name="Comma 3 5 2 3 2 2 3 3" xfId="23701"/>
    <cellStyle name="Comma 3 5 2 3 2 2 4" xfId="19270"/>
    <cellStyle name="Comma 3 5 2 3 2 2 4 2" xfId="21684"/>
    <cellStyle name="Comma 3 5 2 3 2 2 4 2 2" xfId="26485"/>
    <cellStyle name="Comma 3 5 2 3 2 2 4 3" xfId="24097"/>
    <cellStyle name="Comma 3 5 2 3 2 2 5" xfId="19666"/>
    <cellStyle name="Comma 3 5 2 3 2 2 5 2" xfId="22080"/>
    <cellStyle name="Comma 3 5 2 3 2 2 5 2 2" xfId="26881"/>
    <cellStyle name="Comma 3 5 2 3 2 2 5 3" xfId="24493"/>
    <cellStyle name="Comma 3 5 2 3 2 2 6" xfId="20062"/>
    <cellStyle name="Comma 3 5 2 3 2 2 6 2" xfId="22476"/>
    <cellStyle name="Comma 3 5 2 3 2 2 6 2 2" xfId="27277"/>
    <cellStyle name="Comma 3 5 2 3 2 2 6 3" xfId="24889"/>
    <cellStyle name="Comma 3 5 2 3 2 2 7" xfId="20497"/>
    <cellStyle name="Comma 3 5 2 3 2 2 7 2" xfId="25297"/>
    <cellStyle name="Comma 3 5 2 3 2 2 8" xfId="22909"/>
    <cellStyle name="Comma 3 5 2 3 2 3" xfId="18280"/>
    <cellStyle name="Comma 3 5 2 3 2 3 2" xfId="20695"/>
    <cellStyle name="Comma 3 5 2 3 2 3 2 2" xfId="25495"/>
    <cellStyle name="Comma 3 5 2 3 2 3 3" xfId="23107"/>
    <cellStyle name="Comma 3 5 2 3 2 4" xfId="18676"/>
    <cellStyle name="Comma 3 5 2 3 2 4 2" xfId="21090"/>
    <cellStyle name="Comma 3 5 2 3 2 4 2 2" xfId="25891"/>
    <cellStyle name="Comma 3 5 2 3 2 4 3" xfId="23503"/>
    <cellStyle name="Comma 3 5 2 3 2 5" xfId="19072"/>
    <cellStyle name="Comma 3 5 2 3 2 5 2" xfId="21486"/>
    <cellStyle name="Comma 3 5 2 3 2 5 2 2" xfId="26287"/>
    <cellStyle name="Comma 3 5 2 3 2 5 3" xfId="23899"/>
    <cellStyle name="Comma 3 5 2 3 2 6" xfId="19468"/>
    <cellStyle name="Comma 3 5 2 3 2 6 2" xfId="21882"/>
    <cellStyle name="Comma 3 5 2 3 2 6 2 2" xfId="26683"/>
    <cellStyle name="Comma 3 5 2 3 2 6 3" xfId="24295"/>
    <cellStyle name="Comma 3 5 2 3 2 7" xfId="19864"/>
    <cellStyle name="Comma 3 5 2 3 2 7 2" xfId="22278"/>
    <cellStyle name="Comma 3 5 2 3 2 7 2 2" xfId="27079"/>
    <cellStyle name="Comma 3 5 2 3 2 7 3" xfId="24691"/>
    <cellStyle name="Comma 3 5 2 3 2 8" xfId="20299"/>
    <cellStyle name="Comma 3 5 2 3 2 8 2" xfId="25099"/>
    <cellStyle name="Comma 3 5 2 3 2 9" xfId="22711"/>
    <cellStyle name="Comma 3 5 2 3 3" xfId="9118"/>
    <cellStyle name="Comma 3 5 2 3 3 2" xfId="18148"/>
    <cellStyle name="Comma 3 5 2 3 3 2 2" xfId="18544"/>
    <cellStyle name="Comma 3 5 2 3 3 2 2 2" xfId="20958"/>
    <cellStyle name="Comma 3 5 2 3 3 2 2 2 2" xfId="25759"/>
    <cellStyle name="Comma 3 5 2 3 3 2 2 3" xfId="23371"/>
    <cellStyle name="Comma 3 5 2 3 3 2 3" xfId="18940"/>
    <cellStyle name="Comma 3 5 2 3 3 2 3 2" xfId="21354"/>
    <cellStyle name="Comma 3 5 2 3 3 2 3 2 2" xfId="26155"/>
    <cellStyle name="Comma 3 5 2 3 3 2 3 3" xfId="23767"/>
    <cellStyle name="Comma 3 5 2 3 3 2 4" xfId="19336"/>
    <cellStyle name="Comma 3 5 2 3 3 2 4 2" xfId="21750"/>
    <cellStyle name="Comma 3 5 2 3 3 2 4 2 2" xfId="26551"/>
    <cellStyle name="Comma 3 5 2 3 3 2 4 3" xfId="24163"/>
    <cellStyle name="Comma 3 5 2 3 3 2 5" xfId="19732"/>
    <cellStyle name="Comma 3 5 2 3 3 2 5 2" xfId="22146"/>
    <cellStyle name="Comma 3 5 2 3 3 2 5 2 2" xfId="26947"/>
    <cellStyle name="Comma 3 5 2 3 3 2 5 3" xfId="24559"/>
    <cellStyle name="Comma 3 5 2 3 3 2 6" xfId="20128"/>
    <cellStyle name="Comma 3 5 2 3 3 2 6 2" xfId="22542"/>
    <cellStyle name="Comma 3 5 2 3 3 2 6 2 2" xfId="27343"/>
    <cellStyle name="Comma 3 5 2 3 3 2 6 3" xfId="24955"/>
    <cellStyle name="Comma 3 5 2 3 3 2 7" xfId="20563"/>
    <cellStyle name="Comma 3 5 2 3 3 2 7 2" xfId="25363"/>
    <cellStyle name="Comma 3 5 2 3 3 2 8" xfId="22975"/>
    <cellStyle name="Comma 3 5 2 3 3 3" xfId="18346"/>
    <cellStyle name="Comma 3 5 2 3 3 3 2" xfId="20761"/>
    <cellStyle name="Comma 3 5 2 3 3 3 2 2" xfId="25561"/>
    <cellStyle name="Comma 3 5 2 3 3 3 3" xfId="23173"/>
    <cellStyle name="Comma 3 5 2 3 3 4" xfId="18742"/>
    <cellStyle name="Comma 3 5 2 3 3 4 2" xfId="21156"/>
    <cellStyle name="Comma 3 5 2 3 3 4 2 2" xfId="25957"/>
    <cellStyle name="Comma 3 5 2 3 3 4 3" xfId="23569"/>
    <cellStyle name="Comma 3 5 2 3 3 5" xfId="19138"/>
    <cellStyle name="Comma 3 5 2 3 3 5 2" xfId="21552"/>
    <cellStyle name="Comma 3 5 2 3 3 5 2 2" xfId="26353"/>
    <cellStyle name="Comma 3 5 2 3 3 5 3" xfId="23965"/>
    <cellStyle name="Comma 3 5 2 3 3 6" xfId="19534"/>
    <cellStyle name="Comma 3 5 2 3 3 6 2" xfId="21948"/>
    <cellStyle name="Comma 3 5 2 3 3 6 2 2" xfId="26749"/>
    <cellStyle name="Comma 3 5 2 3 3 6 3" xfId="24361"/>
    <cellStyle name="Comma 3 5 2 3 3 7" xfId="19930"/>
    <cellStyle name="Comma 3 5 2 3 3 7 2" xfId="22344"/>
    <cellStyle name="Comma 3 5 2 3 3 7 2 2" xfId="27145"/>
    <cellStyle name="Comma 3 5 2 3 3 7 3" xfId="24757"/>
    <cellStyle name="Comma 3 5 2 3 3 8" xfId="20365"/>
    <cellStyle name="Comma 3 5 2 3 3 8 2" xfId="25165"/>
    <cellStyle name="Comma 3 5 2 3 3 9" xfId="22777"/>
    <cellStyle name="Comma 3 5 2 3 4" xfId="13600"/>
    <cellStyle name="Comma 3 5 2 3 4 2" xfId="18412"/>
    <cellStyle name="Comma 3 5 2 3 4 2 2" xfId="20827"/>
    <cellStyle name="Comma 3 5 2 3 4 2 2 2" xfId="25627"/>
    <cellStyle name="Comma 3 5 2 3 4 2 3" xfId="23239"/>
    <cellStyle name="Comma 3 5 2 3 4 3" xfId="18808"/>
    <cellStyle name="Comma 3 5 2 3 4 3 2" xfId="21222"/>
    <cellStyle name="Comma 3 5 2 3 4 3 2 2" xfId="26023"/>
    <cellStyle name="Comma 3 5 2 3 4 3 3" xfId="23635"/>
    <cellStyle name="Comma 3 5 2 3 4 4" xfId="19204"/>
    <cellStyle name="Comma 3 5 2 3 4 4 2" xfId="21618"/>
    <cellStyle name="Comma 3 5 2 3 4 4 2 2" xfId="26419"/>
    <cellStyle name="Comma 3 5 2 3 4 4 3" xfId="24031"/>
    <cellStyle name="Comma 3 5 2 3 4 5" xfId="19600"/>
    <cellStyle name="Comma 3 5 2 3 4 5 2" xfId="22014"/>
    <cellStyle name="Comma 3 5 2 3 4 5 2 2" xfId="26815"/>
    <cellStyle name="Comma 3 5 2 3 4 5 3" xfId="24427"/>
    <cellStyle name="Comma 3 5 2 3 4 6" xfId="19996"/>
    <cellStyle name="Comma 3 5 2 3 4 6 2" xfId="22410"/>
    <cellStyle name="Comma 3 5 2 3 4 6 2 2" xfId="27211"/>
    <cellStyle name="Comma 3 5 2 3 4 6 3" xfId="24823"/>
    <cellStyle name="Comma 3 5 2 3 4 7" xfId="20431"/>
    <cellStyle name="Comma 3 5 2 3 4 7 2" xfId="25231"/>
    <cellStyle name="Comma 3 5 2 3 4 8" xfId="22843"/>
    <cellStyle name="Comma 3 5 2 3 5" xfId="18214"/>
    <cellStyle name="Comma 3 5 2 3 5 2" xfId="20629"/>
    <cellStyle name="Comma 3 5 2 3 5 2 2" xfId="25429"/>
    <cellStyle name="Comma 3 5 2 3 5 3" xfId="23041"/>
    <cellStyle name="Comma 3 5 2 3 6" xfId="18610"/>
    <cellStyle name="Comma 3 5 2 3 6 2" xfId="21024"/>
    <cellStyle name="Comma 3 5 2 3 6 2 2" xfId="25825"/>
    <cellStyle name="Comma 3 5 2 3 6 3" xfId="23437"/>
    <cellStyle name="Comma 3 5 2 3 7" xfId="19006"/>
    <cellStyle name="Comma 3 5 2 3 7 2" xfId="21420"/>
    <cellStyle name="Comma 3 5 2 3 7 2 2" xfId="26221"/>
    <cellStyle name="Comma 3 5 2 3 7 3" xfId="23833"/>
    <cellStyle name="Comma 3 5 2 3 8" xfId="19402"/>
    <cellStyle name="Comma 3 5 2 3 8 2" xfId="21816"/>
    <cellStyle name="Comma 3 5 2 3 8 2 2" xfId="26617"/>
    <cellStyle name="Comma 3 5 2 3 8 3" xfId="24229"/>
    <cellStyle name="Comma 3 5 2 3 9" xfId="19798"/>
    <cellStyle name="Comma 3 5 2 3 9 2" xfId="22212"/>
    <cellStyle name="Comma 3 5 2 3 9 2 2" xfId="27013"/>
    <cellStyle name="Comma 3 5 2 3 9 3" xfId="24625"/>
    <cellStyle name="Comma 3 5 2 4" xfId="6064"/>
    <cellStyle name="Comma 3 5 2 4 2" xfId="15094"/>
    <cellStyle name="Comma 3 5 2 4 2 2" xfId="18434"/>
    <cellStyle name="Comma 3 5 2 4 2 2 2" xfId="20849"/>
    <cellStyle name="Comma 3 5 2 4 2 2 2 2" xfId="25649"/>
    <cellStyle name="Comma 3 5 2 4 2 2 3" xfId="23261"/>
    <cellStyle name="Comma 3 5 2 4 2 3" xfId="18830"/>
    <cellStyle name="Comma 3 5 2 4 2 3 2" xfId="21244"/>
    <cellStyle name="Comma 3 5 2 4 2 3 2 2" xfId="26045"/>
    <cellStyle name="Comma 3 5 2 4 2 3 3" xfId="23657"/>
    <cellStyle name="Comma 3 5 2 4 2 4" xfId="19226"/>
    <cellStyle name="Comma 3 5 2 4 2 4 2" xfId="21640"/>
    <cellStyle name="Comma 3 5 2 4 2 4 2 2" xfId="26441"/>
    <cellStyle name="Comma 3 5 2 4 2 4 3" xfId="24053"/>
    <cellStyle name="Comma 3 5 2 4 2 5" xfId="19622"/>
    <cellStyle name="Comma 3 5 2 4 2 5 2" xfId="22036"/>
    <cellStyle name="Comma 3 5 2 4 2 5 2 2" xfId="26837"/>
    <cellStyle name="Comma 3 5 2 4 2 5 3" xfId="24449"/>
    <cellStyle name="Comma 3 5 2 4 2 6" xfId="20018"/>
    <cellStyle name="Comma 3 5 2 4 2 6 2" xfId="22432"/>
    <cellStyle name="Comma 3 5 2 4 2 6 2 2" xfId="27233"/>
    <cellStyle name="Comma 3 5 2 4 2 6 3" xfId="24845"/>
    <cellStyle name="Comma 3 5 2 4 2 7" xfId="20453"/>
    <cellStyle name="Comma 3 5 2 4 2 7 2" xfId="25253"/>
    <cellStyle name="Comma 3 5 2 4 2 8" xfId="22865"/>
    <cellStyle name="Comma 3 5 2 4 3" xfId="18236"/>
    <cellStyle name="Comma 3 5 2 4 3 2" xfId="20651"/>
    <cellStyle name="Comma 3 5 2 4 3 2 2" xfId="25451"/>
    <cellStyle name="Comma 3 5 2 4 3 3" xfId="23063"/>
    <cellStyle name="Comma 3 5 2 4 4" xfId="18632"/>
    <cellStyle name="Comma 3 5 2 4 4 2" xfId="21046"/>
    <cellStyle name="Comma 3 5 2 4 4 2 2" xfId="25847"/>
    <cellStyle name="Comma 3 5 2 4 4 3" xfId="23459"/>
    <cellStyle name="Comma 3 5 2 4 5" xfId="19028"/>
    <cellStyle name="Comma 3 5 2 4 5 2" xfId="21442"/>
    <cellStyle name="Comma 3 5 2 4 5 2 2" xfId="26243"/>
    <cellStyle name="Comma 3 5 2 4 5 3" xfId="23855"/>
    <cellStyle name="Comma 3 5 2 4 6" xfId="19424"/>
    <cellStyle name="Comma 3 5 2 4 6 2" xfId="21838"/>
    <cellStyle name="Comma 3 5 2 4 6 2 2" xfId="26639"/>
    <cellStyle name="Comma 3 5 2 4 6 3" xfId="24251"/>
    <cellStyle name="Comma 3 5 2 4 7" xfId="19820"/>
    <cellStyle name="Comma 3 5 2 4 7 2" xfId="22234"/>
    <cellStyle name="Comma 3 5 2 4 7 2 2" xfId="27035"/>
    <cellStyle name="Comma 3 5 2 4 7 3" xfId="24647"/>
    <cellStyle name="Comma 3 5 2 4 8" xfId="20255"/>
    <cellStyle name="Comma 3 5 2 4 8 2" xfId="25055"/>
    <cellStyle name="Comma 3 5 2 4 9" xfId="22667"/>
    <cellStyle name="Comma 3 5 2 5" xfId="9074"/>
    <cellStyle name="Comma 3 5 2 5 2" xfId="18104"/>
    <cellStyle name="Comma 3 5 2 5 2 2" xfId="18500"/>
    <cellStyle name="Comma 3 5 2 5 2 2 2" xfId="20914"/>
    <cellStyle name="Comma 3 5 2 5 2 2 2 2" xfId="25715"/>
    <cellStyle name="Comma 3 5 2 5 2 2 3" xfId="23327"/>
    <cellStyle name="Comma 3 5 2 5 2 3" xfId="18896"/>
    <cellStyle name="Comma 3 5 2 5 2 3 2" xfId="21310"/>
    <cellStyle name="Comma 3 5 2 5 2 3 2 2" xfId="26111"/>
    <cellStyle name="Comma 3 5 2 5 2 3 3" xfId="23723"/>
    <cellStyle name="Comma 3 5 2 5 2 4" xfId="19292"/>
    <cellStyle name="Comma 3 5 2 5 2 4 2" xfId="21706"/>
    <cellStyle name="Comma 3 5 2 5 2 4 2 2" xfId="26507"/>
    <cellStyle name="Comma 3 5 2 5 2 4 3" xfId="24119"/>
    <cellStyle name="Comma 3 5 2 5 2 5" xfId="19688"/>
    <cellStyle name="Comma 3 5 2 5 2 5 2" xfId="22102"/>
    <cellStyle name="Comma 3 5 2 5 2 5 2 2" xfId="26903"/>
    <cellStyle name="Comma 3 5 2 5 2 5 3" xfId="24515"/>
    <cellStyle name="Comma 3 5 2 5 2 6" xfId="20084"/>
    <cellStyle name="Comma 3 5 2 5 2 6 2" xfId="22498"/>
    <cellStyle name="Comma 3 5 2 5 2 6 2 2" xfId="27299"/>
    <cellStyle name="Comma 3 5 2 5 2 6 3" xfId="24911"/>
    <cellStyle name="Comma 3 5 2 5 2 7" xfId="20519"/>
    <cellStyle name="Comma 3 5 2 5 2 7 2" xfId="25319"/>
    <cellStyle name="Comma 3 5 2 5 2 8" xfId="22931"/>
    <cellStyle name="Comma 3 5 2 5 3" xfId="18302"/>
    <cellStyle name="Comma 3 5 2 5 3 2" xfId="20717"/>
    <cellStyle name="Comma 3 5 2 5 3 2 2" xfId="25517"/>
    <cellStyle name="Comma 3 5 2 5 3 3" xfId="23129"/>
    <cellStyle name="Comma 3 5 2 5 4" xfId="18698"/>
    <cellStyle name="Comma 3 5 2 5 4 2" xfId="21112"/>
    <cellStyle name="Comma 3 5 2 5 4 2 2" xfId="25913"/>
    <cellStyle name="Comma 3 5 2 5 4 3" xfId="23525"/>
    <cellStyle name="Comma 3 5 2 5 5" xfId="19094"/>
    <cellStyle name="Comma 3 5 2 5 5 2" xfId="21508"/>
    <cellStyle name="Comma 3 5 2 5 5 2 2" xfId="26309"/>
    <cellStyle name="Comma 3 5 2 5 5 3" xfId="23921"/>
    <cellStyle name="Comma 3 5 2 5 6" xfId="19490"/>
    <cellStyle name="Comma 3 5 2 5 6 2" xfId="21904"/>
    <cellStyle name="Comma 3 5 2 5 6 2 2" xfId="26705"/>
    <cellStyle name="Comma 3 5 2 5 6 3" xfId="24317"/>
    <cellStyle name="Comma 3 5 2 5 7" xfId="19886"/>
    <cellStyle name="Comma 3 5 2 5 7 2" xfId="22300"/>
    <cellStyle name="Comma 3 5 2 5 7 2 2" xfId="27101"/>
    <cellStyle name="Comma 3 5 2 5 7 3" xfId="24713"/>
    <cellStyle name="Comma 3 5 2 5 8" xfId="20321"/>
    <cellStyle name="Comma 3 5 2 5 8 2" xfId="25121"/>
    <cellStyle name="Comma 3 5 2 5 9" xfId="22733"/>
    <cellStyle name="Comma 3 5 2 6" xfId="10612"/>
    <cellStyle name="Comma 3 5 2 6 2" xfId="18368"/>
    <cellStyle name="Comma 3 5 2 6 2 2" xfId="20783"/>
    <cellStyle name="Comma 3 5 2 6 2 2 2" xfId="25583"/>
    <cellStyle name="Comma 3 5 2 6 2 3" xfId="23195"/>
    <cellStyle name="Comma 3 5 2 6 3" xfId="18764"/>
    <cellStyle name="Comma 3 5 2 6 3 2" xfId="21178"/>
    <cellStyle name="Comma 3 5 2 6 3 2 2" xfId="25979"/>
    <cellStyle name="Comma 3 5 2 6 3 3" xfId="23591"/>
    <cellStyle name="Comma 3 5 2 6 4" xfId="19160"/>
    <cellStyle name="Comma 3 5 2 6 4 2" xfId="21574"/>
    <cellStyle name="Comma 3 5 2 6 4 2 2" xfId="26375"/>
    <cellStyle name="Comma 3 5 2 6 4 3" xfId="23987"/>
    <cellStyle name="Comma 3 5 2 6 5" xfId="19556"/>
    <cellStyle name="Comma 3 5 2 6 5 2" xfId="21970"/>
    <cellStyle name="Comma 3 5 2 6 5 2 2" xfId="26771"/>
    <cellStyle name="Comma 3 5 2 6 5 3" xfId="24383"/>
    <cellStyle name="Comma 3 5 2 6 6" xfId="19952"/>
    <cellStyle name="Comma 3 5 2 6 6 2" xfId="22366"/>
    <cellStyle name="Comma 3 5 2 6 6 2 2" xfId="27167"/>
    <cellStyle name="Comma 3 5 2 6 6 3" xfId="24779"/>
    <cellStyle name="Comma 3 5 2 6 7" xfId="20387"/>
    <cellStyle name="Comma 3 5 2 6 7 2" xfId="25187"/>
    <cellStyle name="Comma 3 5 2 6 8" xfId="22799"/>
    <cellStyle name="Comma 3 5 2 7" xfId="18170"/>
    <cellStyle name="Comma 3 5 2 7 2" xfId="20585"/>
    <cellStyle name="Comma 3 5 2 7 2 2" xfId="25385"/>
    <cellStyle name="Comma 3 5 2 7 3" xfId="22997"/>
    <cellStyle name="Comma 3 5 2 8" xfId="18566"/>
    <cellStyle name="Comma 3 5 2 8 2" xfId="20980"/>
    <cellStyle name="Comma 3 5 2 8 2 2" xfId="25781"/>
    <cellStyle name="Comma 3 5 2 8 3" xfId="23393"/>
    <cellStyle name="Comma 3 5 2 9" xfId="18962"/>
    <cellStyle name="Comma 3 5 2 9 2" xfId="21376"/>
    <cellStyle name="Comma 3 5 2 9 2 2" xfId="26177"/>
    <cellStyle name="Comma 3 5 2 9 3" xfId="23789"/>
    <cellStyle name="Comma 3 5 3" xfId="2422"/>
    <cellStyle name="Comma 3 5 3 10" xfId="20200"/>
    <cellStyle name="Comma 3 5 3 10 2" xfId="25000"/>
    <cellStyle name="Comma 3 5 3 11" xfId="22612"/>
    <cellStyle name="Comma 3 5 3 2" xfId="6903"/>
    <cellStyle name="Comma 3 5 3 2 2" xfId="15933"/>
    <cellStyle name="Comma 3 5 3 2 2 2" xfId="18445"/>
    <cellStyle name="Comma 3 5 3 2 2 2 2" xfId="20860"/>
    <cellStyle name="Comma 3 5 3 2 2 2 2 2" xfId="25660"/>
    <cellStyle name="Comma 3 5 3 2 2 2 3" xfId="23272"/>
    <cellStyle name="Comma 3 5 3 2 2 3" xfId="18841"/>
    <cellStyle name="Comma 3 5 3 2 2 3 2" xfId="21255"/>
    <cellStyle name="Comma 3 5 3 2 2 3 2 2" xfId="26056"/>
    <cellStyle name="Comma 3 5 3 2 2 3 3" xfId="23668"/>
    <cellStyle name="Comma 3 5 3 2 2 4" xfId="19237"/>
    <cellStyle name="Comma 3 5 3 2 2 4 2" xfId="21651"/>
    <cellStyle name="Comma 3 5 3 2 2 4 2 2" xfId="26452"/>
    <cellStyle name="Comma 3 5 3 2 2 4 3" xfId="24064"/>
    <cellStyle name="Comma 3 5 3 2 2 5" xfId="19633"/>
    <cellStyle name="Comma 3 5 3 2 2 5 2" xfId="22047"/>
    <cellStyle name="Comma 3 5 3 2 2 5 2 2" xfId="26848"/>
    <cellStyle name="Comma 3 5 3 2 2 5 3" xfId="24460"/>
    <cellStyle name="Comma 3 5 3 2 2 6" xfId="20029"/>
    <cellStyle name="Comma 3 5 3 2 2 6 2" xfId="22443"/>
    <cellStyle name="Comma 3 5 3 2 2 6 2 2" xfId="27244"/>
    <cellStyle name="Comma 3 5 3 2 2 6 3" xfId="24856"/>
    <cellStyle name="Comma 3 5 3 2 2 7" xfId="20464"/>
    <cellStyle name="Comma 3 5 3 2 2 7 2" xfId="25264"/>
    <cellStyle name="Comma 3 5 3 2 2 8" xfId="22876"/>
    <cellStyle name="Comma 3 5 3 2 3" xfId="18247"/>
    <cellStyle name="Comma 3 5 3 2 3 2" xfId="20662"/>
    <cellStyle name="Comma 3 5 3 2 3 2 2" xfId="25462"/>
    <cellStyle name="Comma 3 5 3 2 3 3" xfId="23074"/>
    <cellStyle name="Comma 3 5 3 2 4" xfId="18643"/>
    <cellStyle name="Comma 3 5 3 2 4 2" xfId="21057"/>
    <cellStyle name="Comma 3 5 3 2 4 2 2" xfId="25858"/>
    <cellStyle name="Comma 3 5 3 2 4 3" xfId="23470"/>
    <cellStyle name="Comma 3 5 3 2 5" xfId="19039"/>
    <cellStyle name="Comma 3 5 3 2 5 2" xfId="21453"/>
    <cellStyle name="Comma 3 5 3 2 5 2 2" xfId="26254"/>
    <cellStyle name="Comma 3 5 3 2 5 3" xfId="23866"/>
    <cellStyle name="Comma 3 5 3 2 6" xfId="19435"/>
    <cellStyle name="Comma 3 5 3 2 6 2" xfId="21849"/>
    <cellStyle name="Comma 3 5 3 2 6 2 2" xfId="26650"/>
    <cellStyle name="Comma 3 5 3 2 6 3" xfId="24262"/>
    <cellStyle name="Comma 3 5 3 2 7" xfId="19831"/>
    <cellStyle name="Comma 3 5 3 2 7 2" xfId="22245"/>
    <cellStyle name="Comma 3 5 3 2 7 2 2" xfId="27046"/>
    <cellStyle name="Comma 3 5 3 2 7 3" xfId="24658"/>
    <cellStyle name="Comma 3 5 3 2 8" xfId="20266"/>
    <cellStyle name="Comma 3 5 3 2 8 2" xfId="25066"/>
    <cellStyle name="Comma 3 5 3 2 9" xfId="22678"/>
    <cellStyle name="Comma 3 5 3 3" xfId="9085"/>
    <cellStyle name="Comma 3 5 3 3 2" xfId="18115"/>
    <cellStyle name="Comma 3 5 3 3 2 2" xfId="18511"/>
    <cellStyle name="Comma 3 5 3 3 2 2 2" xfId="20925"/>
    <cellStyle name="Comma 3 5 3 3 2 2 2 2" xfId="25726"/>
    <cellStyle name="Comma 3 5 3 3 2 2 3" xfId="23338"/>
    <cellStyle name="Comma 3 5 3 3 2 3" xfId="18907"/>
    <cellStyle name="Comma 3 5 3 3 2 3 2" xfId="21321"/>
    <cellStyle name="Comma 3 5 3 3 2 3 2 2" xfId="26122"/>
    <cellStyle name="Comma 3 5 3 3 2 3 3" xfId="23734"/>
    <cellStyle name="Comma 3 5 3 3 2 4" xfId="19303"/>
    <cellStyle name="Comma 3 5 3 3 2 4 2" xfId="21717"/>
    <cellStyle name="Comma 3 5 3 3 2 4 2 2" xfId="26518"/>
    <cellStyle name="Comma 3 5 3 3 2 4 3" xfId="24130"/>
    <cellStyle name="Comma 3 5 3 3 2 5" xfId="19699"/>
    <cellStyle name="Comma 3 5 3 3 2 5 2" xfId="22113"/>
    <cellStyle name="Comma 3 5 3 3 2 5 2 2" xfId="26914"/>
    <cellStyle name="Comma 3 5 3 3 2 5 3" xfId="24526"/>
    <cellStyle name="Comma 3 5 3 3 2 6" xfId="20095"/>
    <cellStyle name="Comma 3 5 3 3 2 6 2" xfId="22509"/>
    <cellStyle name="Comma 3 5 3 3 2 6 2 2" xfId="27310"/>
    <cellStyle name="Comma 3 5 3 3 2 6 3" xfId="24922"/>
    <cellStyle name="Comma 3 5 3 3 2 7" xfId="20530"/>
    <cellStyle name="Comma 3 5 3 3 2 7 2" xfId="25330"/>
    <cellStyle name="Comma 3 5 3 3 2 8" xfId="22942"/>
    <cellStyle name="Comma 3 5 3 3 3" xfId="18313"/>
    <cellStyle name="Comma 3 5 3 3 3 2" xfId="20728"/>
    <cellStyle name="Comma 3 5 3 3 3 2 2" xfId="25528"/>
    <cellStyle name="Comma 3 5 3 3 3 3" xfId="23140"/>
    <cellStyle name="Comma 3 5 3 3 4" xfId="18709"/>
    <cellStyle name="Comma 3 5 3 3 4 2" xfId="21123"/>
    <cellStyle name="Comma 3 5 3 3 4 2 2" xfId="25924"/>
    <cellStyle name="Comma 3 5 3 3 4 3" xfId="23536"/>
    <cellStyle name="Comma 3 5 3 3 5" xfId="19105"/>
    <cellStyle name="Comma 3 5 3 3 5 2" xfId="21519"/>
    <cellStyle name="Comma 3 5 3 3 5 2 2" xfId="26320"/>
    <cellStyle name="Comma 3 5 3 3 5 3" xfId="23932"/>
    <cellStyle name="Comma 3 5 3 3 6" xfId="19501"/>
    <cellStyle name="Comma 3 5 3 3 6 2" xfId="21915"/>
    <cellStyle name="Comma 3 5 3 3 6 2 2" xfId="26716"/>
    <cellStyle name="Comma 3 5 3 3 6 3" xfId="24328"/>
    <cellStyle name="Comma 3 5 3 3 7" xfId="19897"/>
    <cellStyle name="Comma 3 5 3 3 7 2" xfId="22311"/>
    <cellStyle name="Comma 3 5 3 3 7 2 2" xfId="27112"/>
    <cellStyle name="Comma 3 5 3 3 7 3" xfId="24724"/>
    <cellStyle name="Comma 3 5 3 3 8" xfId="20332"/>
    <cellStyle name="Comma 3 5 3 3 8 2" xfId="25132"/>
    <cellStyle name="Comma 3 5 3 3 9" xfId="22744"/>
    <cellStyle name="Comma 3 5 3 4" xfId="11451"/>
    <cellStyle name="Comma 3 5 3 4 2" xfId="18379"/>
    <cellStyle name="Comma 3 5 3 4 2 2" xfId="20794"/>
    <cellStyle name="Comma 3 5 3 4 2 2 2" xfId="25594"/>
    <cellStyle name="Comma 3 5 3 4 2 3" xfId="23206"/>
    <cellStyle name="Comma 3 5 3 4 3" xfId="18775"/>
    <cellStyle name="Comma 3 5 3 4 3 2" xfId="21189"/>
    <cellStyle name="Comma 3 5 3 4 3 2 2" xfId="25990"/>
    <cellStyle name="Comma 3 5 3 4 3 3" xfId="23602"/>
    <cellStyle name="Comma 3 5 3 4 4" xfId="19171"/>
    <cellStyle name="Comma 3 5 3 4 4 2" xfId="21585"/>
    <cellStyle name="Comma 3 5 3 4 4 2 2" xfId="26386"/>
    <cellStyle name="Comma 3 5 3 4 4 3" xfId="23998"/>
    <cellStyle name="Comma 3 5 3 4 5" xfId="19567"/>
    <cellStyle name="Comma 3 5 3 4 5 2" xfId="21981"/>
    <cellStyle name="Comma 3 5 3 4 5 2 2" xfId="26782"/>
    <cellStyle name="Comma 3 5 3 4 5 3" xfId="24394"/>
    <cellStyle name="Comma 3 5 3 4 6" xfId="19963"/>
    <cellStyle name="Comma 3 5 3 4 6 2" xfId="22377"/>
    <cellStyle name="Comma 3 5 3 4 6 2 2" xfId="27178"/>
    <cellStyle name="Comma 3 5 3 4 6 3" xfId="24790"/>
    <cellStyle name="Comma 3 5 3 4 7" xfId="20398"/>
    <cellStyle name="Comma 3 5 3 4 7 2" xfId="25198"/>
    <cellStyle name="Comma 3 5 3 4 8" xfId="22810"/>
    <cellStyle name="Comma 3 5 3 5" xfId="18181"/>
    <cellStyle name="Comma 3 5 3 5 2" xfId="20596"/>
    <cellStyle name="Comma 3 5 3 5 2 2" xfId="25396"/>
    <cellStyle name="Comma 3 5 3 5 3" xfId="23008"/>
    <cellStyle name="Comma 3 5 3 6" xfId="18577"/>
    <cellStyle name="Comma 3 5 3 6 2" xfId="20991"/>
    <cellStyle name="Comma 3 5 3 6 2 2" xfId="25792"/>
    <cellStyle name="Comma 3 5 3 6 3" xfId="23404"/>
    <cellStyle name="Comma 3 5 3 7" xfId="18973"/>
    <cellStyle name="Comma 3 5 3 7 2" xfId="21387"/>
    <cellStyle name="Comma 3 5 3 7 2 2" xfId="26188"/>
    <cellStyle name="Comma 3 5 3 7 3" xfId="23800"/>
    <cellStyle name="Comma 3 5 3 8" xfId="19369"/>
    <cellStyle name="Comma 3 5 3 8 2" xfId="21783"/>
    <cellStyle name="Comma 3 5 3 8 2 2" xfId="26584"/>
    <cellStyle name="Comma 3 5 3 8 3" xfId="24196"/>
    <cellStyle name="Comma 3 5 3 9" xfId="19765"/>
    <cellStyle name="Comma 3 5 3 9 2" xfId="22179"/>
    <cellStyle name="Comma 3 5 3 9 2 2" xfId="26980"/>
    <cellStyle name="Comma 3 5 3 9 3" xfId="24592"/>
    <cellStyle name="Comma 3 5 4" xfId="3916"/>
    <cellStyle name="Comma 3 5 4 10" xfId="20222"/>
    <cellStyle name="Comma 3 5 4 10 2" xfId="25022"/>
    <cellStyle name="Comma 3 5 4 11" xfId="22634"/>
    <cellStyle name="Comma 3 5 4 2" xfId="8397"/>
    <cellStyle name="Comma 3 5 4 2 2" xfId="17427"/>
    <cellStyle name="Comma 3 5 4 2 2 2" xfId="18467"/>
    <cellStyle name="Comma 3 5 4 2 2 2 2" xfId="20882"/>
    <cellStyle name="Comma 3 5 4 2 2 2 2 2" xfId="25682"/>
    <cellStyle name="Comma 3 5 4 2 2 2 3" xfId="23294"/>
    <cellStyle name="Comma 3 5 4 2 2 3" xfId="18863"/>
    <cellStyle name="Comma 3 5 4 2 2 3 2" xfId="21277"/>
    <cellStyle name="Comma 3 5 4 2 2 3 2 2" xfId="26078"/>
    <cellStyle name="Comma 3 5 4 2 2 3 3" xfId="23690"/>
    <cellStyle name="Comma 3 5 4 2 2 4" xfId="19259"/>
    <cellStyle name="Comma 3 5 4 2 2 4 2" xfId="21673"/>
    <cellStyle name="Comma 3 5 4 2 2 4 2 2" xfId="26474"/>
    <cellStyle name="Comma 3 5 4 2 2 4 3" xfId="24086"/>
    <cellStyle name="Comma 3 5 4 2 2 5" xfId="19655"/>
    <cellStyle name="Comma 3 5 4 2 2 5 2" xfId="22069"/>
    <cellStyle name="Comma 3 5 4 2 2 5 2 2" xfId="26870"/>
    <cellStyle name="Comma 3 5 4 2 2 5 3" xfId="24482"/>
    <cellStyle name="Comma 3 5 4 2 2 6" xfId="20051"/>
    <cellStyle name="Comma 3 5 4 2 2 6 2" xfId="22465"/>
    <cellStyle name="Comma 3 5 4 2 2 6 2 2" xfId="27266"/>
    <cellStyle name="Comma 3 5 4 2 2 6 3" xfId="24878"/>
    <cellStyle name="Comma 3 5 4 2 2 7" xfId="20486"/>
    <cellStyle name="Comma 3 5 4 2 2 7 2" xfId="25286"/>
    <cellStyle name="Comma 3 5 4 2 2 8" xfId="22898"/>
    <cellStyle name="Comma 3 5 4 2 3" xfId="18269"/>
    <cellStyle name="Comma 3 5 4 2 3 2" xfId="20684"/>
    <cellStyle name="Comma 3 5 4 2 3 2 2" xfId="25484"/>
    <cellStyle name="Comma 3 5 4 2 3 3" xfId="23096"/>
    <cellStyle name="Comma 3 5 4 2 4" xfId="18665"/>
    <cellStyle name="Comma 3 5 4 2 4 2" xfId="21079"/>
    <cellStyle name="Comma 3 5 4 2 4 2 2" xfId="25880"/>
    <cellStyle name="Comma 3 5 4 2 4 3" xfId="23492"/>
    <cellStyle name="Comma 3 5 4 2 5" xfId="19061"/>
    <cellStyle name="Comma 3 5 4 2 5 2" xfId="21475"/>
    <cellStyle name="Comma 3 5 4 2 5 2 2" xfId="26276"/>
    <cellStyle name="Comma 3 5 4 2 5 3" xfId="23888"/>
    <cellStyle name="Comma 3 5 4 2 6" xfId="19457"/>
    <cellStyle name="Comma 3 5 4 2 6 2" xfId="21871"/>
    <cellStyle name="Comma 3 5 4 2 6 2 2" xfId="26672"/>
    <cellStyle name="Comma 3 5 4 2 6 3" xfId="24284"/>
    <cellStyle name="Comma 3 5 4 2 7" xfId="19853"/>
    <cellStyle name="Comma 3 5 4 2 7 2" xfId="22267"/>
    <cellStyle name="Comma 3 5 4 2 7 2 2" xfId="27068"/>
    <cellStyle name="Comma 3 5 4 2 7 3" xfId="24680"/>
    <cellStyle name="Comma 3 5 4 2 8" xfId="20288"/>
    <cellStyle name="Comma 3 5 4 2 8 2" xfId="25088"/>
    <cellStyle name="Comma 3 5 4 2 9" xfId="22700"/>
    <cellStyle name="Comma 3 5 4 3" xfId="9107"/>
    <cellStyle name="Comma 3 5 4 3 2" xfId="18137"/>
    <cellStyle name="Comma 3 5 4 3 2 2" xfId="18533"/>
    <cellStyle name="Comma 3 5 4 3 2 2 2" xfId="20947"/>
    <cellStyle name="Comma 3 5 4 3 2 2 2 2" xfId="25748"/>
    <cellStyle name="Comma 3 5 4 3 2 2 3" xfId="23360"/>
    <cellStyle name="Comma 3 5 4 3 2 3" xfId="18929"/>
    <cellStyle name="Comma 3 5 4 3 2 3 2" xfId="21343"/>
    <cellStyle name="Comma 3 5 4 3 2 3 2 2" xfId="26144"/>
    <cellStyle name="Comma 3 5 4 3 2 3 3" xfId="23756"/>
    <cellStyle name="Comma 3 5 4 3 2 4" xfId="19325"/>
    <cellStyle name="Comma 3 5 4 3 2 4 2" xfId="21739"/>
    <cellStyle name="Comma 3 5 4 3 2 4 2 2" xfId="26540"/>
    <cellStyle name="Comma 3 5 4 3 2 4 3" xfId="24152"/>
    <cellStyle name="Comma 3 5 4 3 2 5" xfId="19721"/>
    <cellStyle name="Comma 3 5 4 3 2 5 2" xfId="22135"/>
    <cellStyle name="Comma 3 5 4 3 2 5 2 2" xfId="26936"/>
    <cellStyle name="Comma 3 5 4 3 2 5 3" xfId="24548"/>
    <cellStyle name="Comma 3 5 4 3 2 6" xfId="20117"/>
    <cellStyle name="Comma 3 5 4 3 2 6 2" xfId="22531"/>
    <cellStyle name="Comma 3 5 4 3 2 6 2 2" xfId="27332"/>
    <cellStyle name="Comma 3 5 4 3 2 6 3" xfId="24944"/>
    <cellStyle name="Comma 3 5 4 3 2 7" xfId="20552"/>
    <cellStyle name="Comma 3 5 4 3 2 7 2" xfId="25352"/>
    <cellStyle name="Comma 3 5 4 3 2 8" xfId="22964"/>
    <cellStyle name="Comma 3 5 4 3 3" xfId="18335"/>
    <cellStyle name="Comma 3 5 4 3 3 2" xfId="20750"/>
    <cellStyle name="Comma 3 5 4 3 3 2 2" xfId="25550"/>
    <cellStyle name="Comma 3 5 4 3 3 3" xfId="23162"/>
    <cellStyle name="Comma 3 5 4 3 4" xfId="18731"/>
    <cellStyle name="Comma 3 5 4 3 4 2" xfId="21145"/>
    <cellStyle name="Comma 3 5 4 3 4 2 2" xfId="25946"/>
    <cellStyle name="Comma 3 5 4 3 4 3" xfId="23558"/>
    <cellStyle name="Comma 3 5 4 3 5" xfId="19127"/>
    <cellStyle name="Comma 3 5 4 3 5 2" xfId="21541"/>
    <cellStyle name="Comma 3 5 4 3 5 2 2" xfId="26342"/>
    <cellStyle name="Comma 3 5 4 3 5 3" xfId="23954"/>
    <cellStyle name="Comma 3 5 4 3 6" xfId="19523"/>
    <cellStyle name="Comma 3 5 4 3 6 2" xfId="21937"/>
    <cellStyle name="Comma 3 5 4 3 6 2 2" xfId="26738"/>
    <cellStyle name="Comma 3 5 4 3 6 3" xfId="24350"/>
    <cellStyle name="Comma 3 5 4 3 7" xfId="19919"/>
    <cellStyle name="Comma 3 5 4 3 7 2" xfId="22333"/>
    <cellStyle name="Comma 3 5 4 3 7 2 2" xfId="27134"/>
    <cellStyle name="Comma 3 5 4 3 7 3" xfId="24746"/>
    <cellStyle name="Comma 3 5 4 3 8" xfId="20354"/>
    <cellStyle name="Comma 3 5 4 3 8 2" xfId="25154"/>
    <cellStyle name="Comma 3 5 4 3 9" xfId="22766"/>
    <cellStyle name="Comma 3 5 4 4" xfId="12945"/>
    <cellStyle name="Comma 3 5 4 4 2" xfId="18401"/>
    <cellStyle name="Comma 3 5 4 4 2 2" xfId="20816"/>
    <cellStyle name="Comma 3 5 4 4 2 2 2" xfId="25616"/>
    <cellStyle name="Comma 3 5 4 4 2 3" xfId="23228"/>
    <cellStyle name="Comma 3 5 4 4 3" xfId="18797"/>
    <cellStyle name="Comma 3 5 4 4 3 2" xfId="21211"/>
    <cellStyle name="Comma 3 5 4 4 3 2 2" xfId="26012"/>
    <cellStyle name="Comma 3 5 4 4 3 3" xfId="23624"/>
    <cellStyle name="Comma 3 5 4 4 4" xfId="19193"/>
    <cellStyle name="Comma 3 5 4 4 4 2" xfId="21607"/>
    <cellStyle name="Comma 3 5 4 4 4 2 2" xfId="26408"/>
    <cellStyle name="Comma 3 5 4 4 4 3" xfId="24020"/>
    <cellStyle name="Comma 3 5 4 4 5" xfId="19589"/>
    <cellStyle name="Comma 3 5 4 4 5 2" xfId="22003"/>
    <cellStyle name="Comma 3 5 4 4 5 2 2" xfId="26804"/>
    <cellStyle name="Comma 3 5 4 4 5 3" xfId="24416"/>
    <cellStyle name="Comma 3 5 4 4 6" xfId="19985"/>
    <cellStyle name="Comma 3 5 4 4 6 2" xfId="22399"/>
    <cellStyle name="Comma 3 5 4 4 6 2 2" xfId="27200"/>
    <cellStyle name="Comma 3 5 4 4 6 3" xfId="24812"/>
    <cellStyle name="Comma 3 5 4 4 7" xfId="20420"/>
    <cellStyle name="Comma 3 5 4 4 7 2" xfId="25220"/>
    <cellStyle name="Comma 3 5 4 4 8" xfId="22832"/>
    <cellStyle name="Comma 3 5 4 5" xfId="18203"/>
    <cellStyle name="Comma 3 5 4 5 2" xfId="20618"/>
    <cellStyle name="Comma 3 5 4 5 2 2" xfId="25418"/>
    <cellStyle name="Comma 3 5 4 5 3" xfId="23030"/>
    <cellStyle name="Comma 3 5 4 6" xfId="18599"/>
    <cellStyle name="Comma 3 5 4 6 2" xfId="21013"/>
    <cellStyle name="Comma 3 5 4 6 2 2" xfId="25814"/>
    <cellStyle name="Comma 3 5 4 6 3" xfId="23426"/>
    <cellStyle name="Comma 3 5 4 7" xfId="18995"/>
    <cellStyle name="Comma 3 5 4 7 2" xfId="21409"/>
    <cellStyle name="Comma 3 5 4 7 2 2" xfId="26210"/>
    <cellStyle name="Comma 3 5 4 7 3" xfId="23822"/>
    <cellStyle name="Comma 3 5 4 8" xfId="19391"/>
    <cellStyle name="Comma 3 5 4 8 2" xfId="21805"/>
    <cellStyle name="Comma 3 5 4 8 2 2" xfId="26606"/>
    <cellStyle name="Comma 3 5 4 8 3" xfId="24218"/>
    <cellStyle name="Comma 3 5 4 9" xfId="19787"/>
    <cellStyle name="Comma 3 5 4 9 2" xfId="22201"/>
    <cellStyle name="Comma 3 5 4 9 2 2" xfId="27002"/>
    <cellStyle name="Comma 3 5 4 9 3" xfId="24614"/>
    <cellStyle name="Comma 3 5 5" xfId="5410"/>
    <cellStyle name="Comma 3 5 5 2" xfId="14439"/>
    <cellStyle name="Comma 3 5 5 2 2" xfId="18423"/>
    <cellStyle name="Comma 3 5 5 2 2 2" xfId="20838"/>
    <cellStyle name="Comma 3 5 5 2 2 2 2" xfId="25638"/>
    <cellStyle name="Comma 3 5 5 2 2 3" xfId="23250"/>
    <cellStyle name="Comma 3 5 5 2 3" xfId="18819"/>
    <cellStyle name="Comma 3 5 5 2 3 2" xfId="21233"/>
    <cellStyle name="Comma 3 5 5 2 3 2 2" xfId="26034"/>
    <cellStyle name="Comma 3 5 5 2 3 3" xfId="23646"/>
    <cellStyle name="Comma 3 5 5 2 4" xfId="19215"/>
    <cellStyle name="Comma 3 5 5 2 4 2" xfId="21629"/>
    <cellStyle name="Comma 3 5 5 2 4 2 2" xfId="26430"/>
    <cellStyle name="Comma 3 5 5 2 4 3" xfId="24042"/>
    <cellStyle name="Comma 3 5 5 2 5" xfId="19611"/>
    <cellStyle name="Comma 3 5 5 2 5 2" xfId="22025"/>
    <cellStyle name="Comma 3 5 5 2 5 2 2" xfId="26826"/>
    <cellStyle name="Comma 3 5 5 2 5 3" xfId="24438"/>
    <cellStyle name="Comma 3 5 5 2 6" xfId="20007"/>
    <cellStyle name="Comma 3 5 5 2 6 2" xfId="22421"/>
    <cellStyle name="Comma 3 5 5 2 6 2 2" xfId="27222"/>
    <cellStyle name="Comma 3 5 5 2 6 3" xfId="24834"/>
    <cellStyle name="Comma 3 5 5 2 7" xfId="20442"/>
    <cellStyle name="Comma 3 5 5 2 7 2" xfId="25242"/>
    <cellStyle name="Comma 3 5 5 2 8" xfId="22854"/>
    <cellStyle name="Comma 3 5 5 3" xfId="18225"/>
    <cellStyle name="Comma 3 5 5 3 2" xfId="20640"/>
    <cellStyle name="Comma 3 5 5 3 2 2" xfId="25440"/>
    <cellStyle name="Comma 3 5 5 3 3" xfId="23052"/>
    <cellStyle name="Comma 3 5 5 4" xfId="18621"/>
    <cellStyle name="Comma 3 5 5 4 2" xfId="21035"/>
    <cellStyle name="Comma 3 5 5 4 2 2" xfId="25836"/>
    <cellStyle name="Comma 3 5 5 4 3" xfId="23448"/>
    <cellStyle name="Comma 3 5 5 5" xfId="19017"/>
    <cellStyle name="Comma 3 5 5 5 2" xfId="21431"/>
    <cellStyle name="Comma 3 5 5 5 2 2" xfId="26232"/>
    <cellStyle name="Comma 3 5 5 5 3" xfId="23844"/>
    <cellStyle name="Comma 3 5 5 6" xfId="19413"/>
    <cellStyle name="Comma 3 5 5 6 2" xfId="21827"/>
    <cellStyle name="Comma 3 5 5 6 2 2" xfId="26628"/>
    <cellStyle name="Comma 3 5 5 6 3" xfId="24240"/>
    <cellStyle name="Comma 3 5 5 7" xfId="19809"/>
    <cellStyle name="Comma 3 5 5 7 2" xfId="22223"/>
    <cellStyle name="Comma 3 5 5 7 2 2" xfId="27024"/>
    <cellStyle name="Comma 3 5 5 7 3" xfId="24636"/>
    <cellStyle name="Comma 3 5 5 8" xfId="20244"/>
    <cellStyle name="Comma 3 5 5 8 2" xfId="25044"/>
    <cellStyle name="Comma 3 5 5 9" xfId="22656"/>
    <cellStyle name="Comma 3 5 6" xfId="9063"/>
    <cellStyle name="Comma 3 5 6 2" xfId="18093"/>
    <cellStyle name="Comma 3 5 6 2 2" xfId="18489"/>
    <cellStyle name="Comma 3 5 6 2 2 2" xfId="20903"/>
    <cellStyle name="Comma 3 5 6 2 2 2 2" xfId="25704"/>
    <cellStyle name="Comma 3 5 6 2 2 3" xfId="23316"/>
    <cellStyle name="Comma 3 5 6 2 3" xfId="18885"/>
    <cellStyle name="Comma 3 5 6 2 3 2" xfId="21299"/>
    <cellStyle name="Comma 3 5 6 2 3 2 2" xfId="26100"/>
    <cellStyle name="Comma 3 5 6 2 3 3" xfId="23712"/>
    <cellStyle name="Comma 3 5 6 2 4" xfId="19281"/>
    <cellStyle name="Comma 3 5 6 2 4 2" xfId="21695"/>
    <cellStyle name="Comma 3 5 6 2 4 2 2" xfId="26496"/>
    <cellStyle name="Comma 3 5 6 2 4 3" xfId="24108"/>
    <cellStyle name="Comma 3 5 6 2 5" xfId="19677"/>
    <cellStyle name="Comma 3 5 6 2 5 2" xfId="22091"/>
    <cellStyle name="Comma 3 5 6 2 5 2 2" xfId="26892"/>
    <cellStyle name="Comma 3 5 6 2 5 3" xfId="24504"/>
    <cellStyle name="Comma 3 5 6 2 6" xfId="20073"/>
    <cellStyle name="Comma 3 5 6 2 6 2" xfId="22487"/>
    <cellStyle name="Comma 3 5 6 2 6 2 2" xfId="27288"/>
    <cellStyle name="Comma 3 5 6 2 6 3" xfId="24900"/>
    <cellStyle name="Comma 3 5 6 2 7" xfId="20508"/>
    <cellStyle name="Comma 3 5 6 2 7 2" xfId="25308"/>
    <cellStyle name="Comma 3 5 6 2 8" xfId="22920"/>
    <cellStyle name="Comma 3 5 6 3" xfId="18291"/>
    <cellStyle name="Comma 3 5 6 3 2" xfId="20706"/>
    <cellStyle name="Comma 3 5 6 3 2 2" xfId="25506"/>
    <cellStyle name="Comma 3 5 6 3 3" xfId="23118"/>
    <cellStyle name="Comma 3 5 6 4" xfId="18687"/>
    <cellStyle name="Comma 3 5 6 4 2" xfId="21101"/>
    <cellStyle name="Comma 3 5 6 4 2 2" xfId="25902"/>
    <cellStyle name="Comma 3 5 6 4 3" xfId="23514"/>
    <cellStyle name="Comma 3 5 6 5" xfId="19083"/>
    <cellStyle name="Comma 3 5 6 5 2" xfId="21497"/>
    <cellStyle name="Comma 3 5 6 5 2 2" xfId="26298"/>
    <cellStyle name="Comma 3 5 6 5 3" xfId="23910"/>
    <cellStyle name="Comma 3 5 6 6" xfId="19479"/>
    <cellStyle name="Comma 3 5 6 6 2" xfId="21893"/>
    <cellStyle name="Comma 3 5 6 6 2 2" xfId="26694"/>
    <cellStyle name="Comma 3 5 6 6 3" xfId="24306"/>
    <cellStyle name="Comma 3 5 6 7" xfId="19875"/>
    <cellStyle name="Comma 3 5 6 7 2" xfId="22289"/>
    <cellStyle name="Comma 3 5 6 7 2 2" xfId="27090"/>
    <cellStyle name="Comma 3 5 6 7 3" xfId="24702"/>
    <cellStyle name="Comma 3 5 6 8" xfId="20310"/>
    <cellStyle name="Comma 3 5 6 8 2" xfId="25110"/>
    <cellStyle name="Comma 3 5 6 9" xfId="22722"/>
    <cellStyle name="Comma 3 5 7" xfId="9957"/>
    <cellStyle name="Comma 3 5 7 2" xfId="18357"/>
    <cellStyle name="Comma 3 5 7 2 2" xfId="20772"/>
    <cellStyle name="Comma 3 5 7 2 2 2" xfId="25572"/>
    <cellStyle name="Comma 3 5 7 2 3" xfId="23184"/>
    <cellStyle name="Comma 3 5 7 3" xfId="18753"/>
    <cellStyle name="Comma 3 5 7 3 2" xfId="21167"/>
    <cellStyle name="Comma 3 5 7 3 2 2" xfId="25968"/>
    <cellStyle name="Comma 3 5 7 3 3" xfId="23580"/>
    <cellStyle name="Comma 3 5 7 4" xfId="19149"/>
    <cellStyle name="Comma 3 5 7 4 2" xfId="21563"/>
    <cellStyle name="Comma 3 5 7 4 2 2" xfId="26364"/>
    <cellStyle name="Comma 3 5 7 4 3" xfId="23976"/>
    <cellStyle name="Comma 3 5 7 5" xfId="19545"/>
    <cellStyle name="Comma 3 5 7 5 2" xfId="21959"/>
    <cellStyle name="Comma 3 5 7 5 2 2" xfId="26760"/>
    <cellStyle name="Comma 3 5 7 5 3" xfId="24372"/>
    <cellStyle name="Comma 3 5 7 6" xfId="19941"/>
    <cellStyle name="Comma 3 5 7 6 2" xfId="22355"/>
    <cellStyle name="Comma 3 5 7 6 2 2" xfId="27156"/>
    <cellStyle name="Comma 3 5 7 6 3" xfId="24768"/>
    <cellStyle name="Comma 3 5 7 7" xfId="20376"/>
    <cellStyle name="Comma 3 5 7 7 2" xfId="25176"/>
    <cellStyle name="Comma 3 5 7 8" xfId="22788"/>
    <cellStyle name="Comma 3 5 8" xfId="18159"/>
    <cellStyle name="Comma 3 5 8 2" xfId="20574"/>
    <cellStyle name="Comma 3 5 8 2 2" xfId="25374"/>
    <cellStyle name="Comma 3 5 8 3" xfId="22986"/>
    <cellStyle name="Comma 3 5 9" xfId="18555"/>
    <cellStyle name="Comma 3 5 9 2" xfId="20969"/>
    <cellStyle name="Comma 3 5 9 2 2" xfId="25770"/>
    <cellStyle name="Comma 3 5 9 3" xfId="23382"/>
    <cellStyle name="Comma 3 6" xfId="1206"/>
    <cellStyle name="Comma 3 6 10" xfId="19349"/>
    <cellStyle name="Comma 3 6 10 2" xfId="21763"/>
    <cellStyle name="Comma 3 6 10 2 2" xfId="26564"/>
    <cellStyle name="Comma 3 6 10 3" xfId="24176"/>
    <cellStyle name="Comma 3 6 11" xfId="19745"/>
    <cellStyle name="Comma 3 6 11 2" xfId="22159"/>
    <cellStyle name="Comma 3 6 11 2 2" xfId="26960"/>
    <cellStyle name="Comma 3 6 11 3" xfId="24572"/>
    <cellStyle name="Comma 3 6 12" xfId="20180"/>
    <cellStyle name="Comma 3 6 12 2" xfId="24980"/>
    <cellStyle name="Comma 3 6 13" xfId="22592"/>
    <cellStyle name="Comma 3 6 2" xfId="2700"/>
    <cellStyle name="Comma 3 6 2 10" xfId="20202"/>
    <cellStyle name="Comma 3 6 2 10 2" xfId="25002"/>
    <cellStyle name="Comma 3 6 2 11" xfId="22614"/>
    <cellStyle name="Comma 3 6 2 2" xfId="7181"/>
    <cellStyle name="Comma 3 6 2 2 2" xfId="16211"/>
    <cellStyle name="Comma 3 6 2 2 2 2" xfId="18447"/>
    <cellStyle name="Comma 3 6 2 2 2 2 2" xfId="20862"/>
    <cellStyle name="Comma 3 6 2 2 2 2 2 2" xfId="25662"/>
    <cellStyle name="Comma 3 6 2 2 2 2 3" xfId="23274"/>
    <cellStyle name="Comma 3 6 2 2 2 3" xfId="18843"/>
    <cellStyle name="Comma 3 6 2 2 2 3 2" xfId="21257"/>
    <cellStyle name="Comma 3 6 2 2 2 3 2 2" xfId="26058"/>
    <cellStyle name="Comma 3 6 2 2 2 3 3" xfId="23670"/>
    <cellStyle name="Comma 3 6 2 2 2 4" xfId="19239"/>
    <cellStyle name="Comma 3 6 2 2 2 4 2" xfId="21653"/>
    <cellStyle name="Comma 3 6 2 2 2 4 2 2" xfId="26454"/>
    <cellStyle name="Comma 3 6 2 2 2 4 3" xfId="24066"/>
    <cellStyle name="Comma 3 6 2 2 2 5" xfId="19635"/>
    <cellStyle name="Comma 3 6 2 2 2 5 2" xfId="22049"/>
    <cellStyle name="Comma 3 6 2 2 2 5 2 2" xfId="26850"/>
    <cellStyle name="Comma 3 6 2 2 2 5 3" xfId="24462"/>
    <cellStyle name="Comma 3 6 2 2 2 6" xfId="20031"/>
    <cellStyle name="Comma 3 6 2 2 2 6 2" xfId="22445"/>
    <cellStyle name="Comma 3 6 2 2 2 6 2 2" xfId="27246"/>
    <cellStyle name="Comma 3 6 2 2 2 6 3" xfId="24858"/>
    <cellStyle name="Comma 3 6 2 2 2 7" xfId="20466"/>
    <cellStyle name="Comma 3 6 2 2 2 7 2" xfId="25266"/>
    <cellStyle name="Comma 3 6 2 2 2 8" xfId="22878"/>
    <cellStyle name="Comma 3 6 2 2 3" xfId="18249"/>
    <cellStyle name="Comma 3 6 2 2 3 2" xfId="20664"/>
    <cellStyle name="Comma 3 6 2 2 3 2 2" xfId="25464"/>
    <cellStyle name="Comma 3 6 2 2 3 3" xfId="23076"/>
    <cellStyle name="Comma 3 6 2 2 4" xfId="18645"/>
    <cellStyle name="Comma 3 6 2 2 4 2" xfId="21059"/>
    <cellStyle name="Comma 3 6 2 2 4 2 2" xfId="25860"/>
    <cellStyle name="Comma 3 6 2 2 4 3" xfId="23472"/>
    <cellStyle name="Comma 3 6 2 2 5" xfId="19041"/>
    <cellStyle name="Comma 3 6 2 2 5 2" xfId="21455"/>
    <cellStyle name="Comma 3 6 2 2 5 2 2" xfId="26256"/>
    <cellStyle name="Comma 3 6 2 2 5 3" xfId="23868"/>
    <cellStyle name="Comma 3 6 2 2 6" xfId="19437"/>
    <cellStyle name="Comma 3 6 2 2 6 2" xfId="21851"/>
    <cellStyle name="Comma 3 6 2 2 6 2 2" xfId="26652"/>
    <cellStyle name="Comma 3 6 2 2 6 3" xfId="24264"/>
    <cellStyle name="Comma 3 6 2 2 7" xfId="19833"/>
    <cellStyle name="Comma 3 6 2 2 7 2" xfId="22247"/>
    <cellStyle name="Comma 3 6 2 2 7 2 2" xfId="27048"/>
    <cellStyle name="Comma 3 6 2 2 7 3" xfId="24660"/>
    <cellStyle name="Comma 3 6 2 2 8" xfId="20268"/>
    <cellStyle name="Comma 3 6 2 2 8 2" xfId="25068"/>
    <cellStyle name="Comma 3 6 2 2 9" xfId="22680"/>
    <cellStyle name="Comma 3 6 2 3" xfId="9087"/>
    <cellStyle name="Comma 3 6 2 3 2" xfId="18117"/>
    <cellStyle name="Comma 3 6 2 3 2 2" xfId="18513"/>
    <cellStyle name="Comma 3 6 2 3 2 2 2" xfId="20927"/>
    <cellStyle name="Comma 3 6 2 3 2 2 2 2" xfId="25728"/>
    <cellStyle name="Comma 3 6 2 3 2 2 3" xfId="23340"/>
    <cellStyle name="Comma 3 6 2 3 2 3" xfId="18909"/>
    <cellStyle name="Comma 3 6 2 3 2 3 2" xfId="21323"/>
    <cellStyle name="Comma 3 6 2 3 2 3 2 2" xfId="26124"/>
    <cellStyle name="Comma 3 6 2 3 2 3 3" xfId="23736"/>
    <cellStyle name="Comma 3 6 2 3 2 4" xfId="19305"/>
    <cellStyle name="Comma 3 6 2 3 2 4 2" xfId="21719"/>
    <cellStyle name="Comma 3 6 2 3 2 4 2 2" xfId="26520"/>
    <cellStyle name="Comma 3 6 2 3 2 4 3" xfId="24132"/>
    <cellStyle name="Comma 3 6 2 3 2 5" xfId="19701"/>
    <cellStyle name="Comma 3 6 2 3 2 5 2" xfId="22115"/>
    <cellStyle name="Comma 3 6 2 3 2 5 2 2" xfId="26916"/>
    <cellStyle name="Comma 3 6 2 3 2 5 3" xfId="24528"/>
    <cellStyle name="Comma 3 6 2 3 2 6" xfId="20097"/>
    <cellStyle name="Comma 3 6 2 3 2 6 2" xfId="22511"/>
    <cellStyle name="Comma 3 6 2 3 2 6 2 2" xfId="27312"/>
    <cellStyle name="Comma 3 6 2 3 2 6 3" xfId="24924"/>
    <cellStyle name="Comma 3 6 2 3 2 7" xfId="20532"/>
    <cellStyle name="Comma 3 6 2 3 2 7 2" xfId="25332"/>
    <cellStyle name="Comma 3 6 2 3 2 8" xfId="22944"/>
    <cellStyle name="Comma 3 6 2 3 3" xfId="18315"/>
    <cellStyle name="Comma 3 6 2 3 3 2" xfId="20730"/>
    <cellStyle name="Comma 3 6 2 3 3 2 2" xfId="25530"/>
    <cellStyle name="Comma 3 6 2 3 3 3" xfId="23142"/>
    <cellStyle name="Comma 3 6 2 3 4" xfId="18711"/>
    <cellStyle name="Comma 3 6 2 3 4 2" xfId="21125"/>
    <cellStyle name="Comma 3 6 2 3 4 2 2" xfId="25926"/>
    <cellStyle name="Comma 3 6 2 3 4 3" xfId="23538"/>
    <cellStyle name="Comma 3 6 2 3 5" xfId="19107"/>
    <cellStyle name="Comma 3 6 2 3 5 2" xfId="21521"/>
    <cellStyle name="Comma 3 6 2 3 5 2 2" xfId="26322"/>
    <cellStyle name="Comma 3 6 2 3 5 3" xfId="23934"/>
    <cellStyle name="Comma 3 6 2 3 6" xfId="19503"/>
    <cellStyle name="Comma 3 6 2 3 6 2" xfId="21917"/>
    <cellStyle name="Comma 3 6 2 3 6 2 2" xfId="26718"/>
    <cellStyle name="Comma 3 6 2 3 6 3" xfId="24330"/>
    <cellStyle name="Comma 3 6 2 3 7" xfId="19899"/>
    <cellStyle name="Comma 3 6 2 3 7 2" xfId="22313"/>
    <cellStyle name="Comma 3 6 2 3 7 2 2" xfId="27114"/>
    <cellStyle name="Comma 3 6 2 3 7 3" xfId="24726"/>
    <cellStyle name="Comma 3 6 2 3 8" xfId="20334"/>
    <cellStyle name="Comma 3 6 2 3 8 2" xfId="25134"/>
    <cellStyle name="Comma 3 6 2 3 9" xfId="22746"/>
    <cellStyle name="Comma 3 6 2 4" xfId="11729"/>
    <cellStyle name="Comma 3 6 2 4 2" xfId="18381"/>
    <cellStyle name="Comma 3 6 2 4 2 2" xfId="20796"/>
    <cellStyle name="Comma 3 6 2 4 2 2 2" xfId="25596"/>
    <cellStyle name="Comma 3 6 2 4 2 3" xfId="23208"/>
    <cellStyle name="Comma 3 6 2 4 3" xfId="18777"/>
    <cellStyle name="Comma 3 6 2 4 3 2" xfId="21191"/>
    <cellStyle name="Comma 3 6 2 4 3 2 2" xfId="25992"/>
    <cellStyle name="Comma 3 6 2 4 3 3" xfId="23604"/>
    <cellStyle name="Comma 3 6 2 4 4" xfId="19173"/>
    <cellStyle name="Comma 3 6 2 4 4 2" xfId="21587"/>
    <cellStyle name="Comma 3 6 2 4 4 2 2" xfId="26388"/>
    <cellStyle name="Comma 3 6 2 4 4 3" xfId="24000"/>
    <cellStyle name="Comma 3 6 2 4 5" xfId="19569"/>
    <cellStyle name="Comma 3 6 2 4 5 2" xfId="21983"/>
    <cellStyle name="Comma 3 6 2 4 5 2 2" xfId="26784"/>
    <cellStyle name="Comma 3 6 2 4 5 3" xfId="24396"/>
    <cellStyle name="Comma 3 6 2 4 6" xfId="19965"/>
    <cellStyle name="Comma 3 6 2 4 6 2" xfId="22379"/>
    <cellStyle name="Comma 3 6 2 4 6 2 2" xfId="27180"/>
    <cellStyle name="Comma 3 6 2 4 6 3" xfId="24792"/>
    <cellStyle name="Comma 3 6 2 4 7" xfId="20400"/>
    <cellStyle name="Comma 3 6 2 4 7 2" xfId="25200"/>
    <cellStyle name="Comma 3 6 2 4 8" xfId="22812"/>
    <cellStyle name="Comma 3 6 2 5" xfId="18183"/>
    <cellStyle name="Comma 3 6 2 5 2" xfId="20598"/>
    <cellStyle name="Comma 3 6 2 5 2 2" xfId="25398"/>
    <cellStyle name="Comma 3 6 2 5 3" xfId="23010"/>
    <cellStyle name="Comma 3 6 2 6" xfId="18579"/>
    <cellStyle name="Comma 3 6 2 6 2" xfId="20993"/>
    <cellStyle name="Comma 3 6 2 6 2 2" xfId="25794"/>
    <cellStyle name="Comma 3 6 2 6 3" xfId="23406"/>
    <cellStyle name="Comma 3 6 2 7" xfId="18975"/>
    <cellStyle name="Comma 3 6 2 7 2" xfId="21389"/>
    <cellStyle name="Comma 3 6 2 7 2 2" xfId="26190"/>
    <cellStyle name="Comma 3 6 2 7 3" xfId="23802"/>
    <cellStyle name="Comma 3 6 2 8" xfId="19371"/>
    <cellStyle name="Comma 3 6 2 8 2" xfId="21785"/>
    <cellStyle name="Comma 3 6 2 8 2 2" xfId="26586"/>
    <cellStyle name="Comma 3 6 2 8 3" xfId="24198"/>
    <cellStyle name="Comma 3 6 2 9" xfId="19767"/>
    <cellStyle name="Comma 3 6 2 9 2" xfId="22181"/>
    <cellStyle name="Comma 3 6 2 9 2 2" xfId="26982"/>
    <cellStyle name="Comma 3 6 2 9 3" xfId="24594"/>
    <cellStyle name="Comma 3 6 3" xfId="4194"/>
    <cellStyle name="Comma 3 6 3 10" xfId="20224"/>
    <cellStyle name="Comma 3 6 3 10 2" xfId="25024"/>
    <cellStyle name="Comma 3 6 3 11" xfId="22636"/>
    <cellStyle name="Comma 3 6 3 2" xfId="8675"/>
    <cellStyle name="Comma 3 6 3 2 2" xfId="17705"/>
    <cellStyle name="Comma 3 6 3 2 2 2" xfId="18469"/>
    <cellStyle name="Comma 3 6 3 2 2 2 2" xfId="20884"/>
    <cellStyle name="Comma 3 6 3 2 2 2 2 2" xfId="25684"/>
    <cellStyle name="Comma 3 6 3 2 2 2 3" xfId="23296"/>
    <cellStyle name="Comma 3 6 3 2 2 3" xfId="18865"/>
    <cellStyle name="Comma 3 6 3 2 2 3 2" xfId="21279"/>
    <cellStyle name="Comma 3 6 3 2 2 3 2 2" xfId="26080"/>
    <cellStyle name="Comma 3 6 3 2 2 3 3" xfId="23692"/>
    <cellStyle name="Comma 3 6 3 2 2 4" xfId="19261"/>
    <cellStyle name="Comma 3 6 3 2 2 4 2" xfId="21675"/>
    <cellStyle name="Comma 3 6 3 2 2 4 2 2" xfId="26476"/>
    <cellStyle name="Comma 3 6 3 2 2 4 3" xfId="24088"/>
    <cellStyle name="Comma 3 6 3 2 2 5" xfId="19657"/>
    <cellStyle name="Comma 3 6 3 2 2 5 2" xfId="22071"/>
    <cellStyle name="Comma 3 6 3 2 2 5 2 2" xfId="26872"/>
    <cellStyle name="Comma 3 6 3 2 2 5 3" xfId="24484"/>
    <cellStyle name="Comma 3 6 3 2 2 6" xfId="20053"/>
    <cellStyle name="Comma 3 6 3 2 2 6 2" xfId="22467"/>
    <cellStyle name="Comma 3 6 3 2 2 6 2 2" xfId="27268"/>
    <cellStyle name="Comma 3 6 3 2 2 6 3" xfId="24880"/>
    <cellStyle name="Comma 3 6 3 2 2 7" xfId="20488"/>
    <cellStyle name="Comma 3 6 3 2 2 7 2" xfId="25288"/>
    <cellStyle name="Comma 3 6 3 2 2 8" xfId="22900"/>
    <cellStyle name="Comma 3 6 3 2 3" xfId="18271"/>
    <cellStyle name="Comma 3 6 3 2 3 2" xfId="20686"/>
    <cellStyle name="Comma 3 6 3 2 3 2 2" xfId="25486"/>
    <cellStyle name="Comma 3 6 3 2 3 3" xfId="23098"/>
    <cellStyle name="Comma 3 6 3 2 4" xfId="18667"/>
    <cellStyle name="Comma 3 6 3 2 4 2" xfId="21081"/>
    <cellStyle name="Comma 3 6 3 2 4 2 2" xfId="25882"/>
    <cellStyle name="Comma 3 6 3 2 4 3" xfId="23494"/>
    <cellStyle name="Comma 3 6 3 2 5" xfId="19063"/>
    <cellStyle name="Comma 3 6 3 2 5 2" xfId="21477"/>
    <cellStyle name="Comma 3 6 3 2 5 2 2" xfId="26278"/>
    <cellStyle name="Comma 3 6 3 2 5 3" xfId="23890"/>
    <cellStyle name="Comma 3 6 3 2 6" xfId="19459"/>
    <cellStyle name="Comma 3 6 3 2 6 2" xfId="21873"/>
    <cellStyle name="Comma 3 6 3 2 6 2 2" xfId="26674"/>
    <cellStyle name="Comma 3 6 3 2 6 3" xfId="24286"/>
    <cellStyle name="Comma 3 6 3 2 7" xfId="19855"/>
    <cellStyle name="Comma 3 6 3 2 7 2" xfId="22269"/>
    <cellStyle name="Comma 3 6 3 2 7 2 2" xfId="27070"/>
    <cellStyle name="Comma 3 6 3 2 7 3" xfId="24682"/>
    <cellStyle name="Comma 3 6 3 2 8" xfId="20290"/>
    <cellStyle name="Comma 3 6 3 2 8 2" xfId="25090"/>
    <cellStyle name="Comma 3 6 3 2 9" xfId="22702"/>
    <cellStyle name="Comma 3 6 3 3" xfId="9109"/>
    <cellStyle name="Comma 3 6 3 3 2" xfId="18139"/>
    <cellStyle name="Comma 3 6 3 3 2 2" xfId="18535"/>
    <cellStyle name="Comma 3 6 3 3 2 2 2" xfId="20949"/>
    <cellStyle name="Comma 3 6 3 3 2 2 2 2" xfId="25750"/>
    <cellStyle name="Comma 3 6 3 3 2 2 3" xfId="23362"/>
    <cellStyle name="Comma 3 6 3 3 2 3" xfId="18931"/>
    <cellStyle name="Comma 3 6 3 3 2 3 2" xfId="21345"/>
    <cellStyle name="Comma 3 6 3 3 2 3 2 2" xfId="26146"/>
    <cellStyle name="Comma 3 6 3 3 2 3 3" xfId="23758"/>
    <cellStyle name="Comma 3 6 3 3 2 4" xfId="19327"/>
    <cellStyle name="Comma 3 6 3 3 2 4 2" xfId="21741"/>
    <cellStyle name="Comma 3 6 3 3 2 4 2 2" xfId="26542"/>
    <cellStyle name="Comma 3 6 3 3 2 4 3" xfId="24154"/>
    <cellStyle name="Comma 3 6 3 3 2 5" xfId="19723"/>
    <cellStyle name="Comma 3 6 3 3 2 5 2" xfId="22137"/>
    <cellStyle name="Comma 3 6 3 3 2 5 2 2" xfId="26938"/>
    <cellStyle name="Comma 3 6 3 3 2 5 3" xfId="24550"/>
    <cellStyle name="Comma 3 6 3 3 2 6" xfId="20119"/>
    <cellStyle name="Comma 3 6 3 3 2 6 2" xfId="22533"/>
    <cellStyle name="Comma 3 6 3 3 2 6 2 2" xfId="27334"/>
    <cellStyle name="Comma 3 6 3 3 2 6 3" xfId="24946"/>
    <cellStyle name="Comma 3 6 3 3 2 7" xfId="20554"/>
    <cellStyle name="Comma 3 6 3 3 2 7 2" xfId="25354"/>
    <cellStyle name="Comma 3 6 3 3 2 8" xfId="22966"/>
    <cellStyle name="Comma 3 6 3 3 3" xfId="18337"/>
    <cellStyle name="Comma 3 6 3 3 3 2" xfId="20752"/>
    <cellStyle name="Comma 3 6 3 3 3 2 2" xfId="25552"/>
    <cellStyle name="Comma 3 6 3 3 3 3" xfId="23164"/>
    <cellStyle name="Comma 3 6 3 3 4" xfId="18733"/>
    <cellStyle name="Comma 3 6 3 3 4 2" xfId="21147"/>
    <cellStyle name="Comma 3 6 3 3 4 2 2" xfId="25948"/>
    <cellStyle name="Comma 3 6 3 3 4 3" xfId="23560"/>
    <cellStyle name="Comma 3 6 3 3 5" xfId="19129"/>
    <cellStyle name="Comma 3 6 3 3 5 2" xfId="21543"/>
    <cellStyle name="Comma 3 6 3 3 5 2 2" xfId="26344"/>
    <cellStyle name="Comma 3 6 3 3 5 3" xfId="23956"/>
    <cellStyle name="Comma 3 6 3 3 6" xfId="19525"/>
    <cellStyle name="Comma 3 6 3 3 6 2" xfId="21939"/>
    <cellStyle name="Comma 3 6 3 3 6 2 2" xfId="26740"/>
    <cellStyle name="Comma 3 6 3 3 6 3" xfId="24352"/>
    <cellStyle name="Comma 3 6 3 3 7" xfId="19921"/>
    <cellStyle name="Comma 3 6 3 3 7 2" xfId="22335"/>
    <cellStyle name="Comma 3 6 3 3 7 2 2" xfId="27136"/>
    <cellStyle name="Comma 3 6 3 3 7 3" xfId="24748"/>
    <cellStyle name="Comma 3 6 3 3 8" xfId="20356"/>
    <cellStyle name="Comma 3 6 3 3 8 2" xfId="25156"/>
    <cellStyle name="Comma 3 6 3 3 9" xfId="22768"/>
    <cellStyle name="Comma 3 6 3 4" xfId="13223"/>
    <cellStyle name="Comma 3 6 3 4 2" xfId="18403"/>
    <cellStyle name="Comma 3 6 3 4 2 2" xfId="20818"/>
    <cellStyle name="Comma 3 6 3 4 2 2 2" xfId="25618"/>
    <cellStyle name="Comma 3 6 3 4 2 3" xfId="23230"/>
    <cellStyle name="Comma 3 6 3 4 3" xfId="18799"/>
    <cellStyle name="Comma 3 6 3 4 3 2" xfId="21213"/>
    <cellStyle name="Comma 3 6 3 4 3 2 2" xfId="26014"/>
    <cellStyle name="Comma 3 6 3 4 3 3" xfId="23626"/>
    <cellStyle name="Comma 3 6 3 4 4" xfId="19195"/>
    <cellStyle name="Comma 3 6 3 4 4 2" xfId="21609"/>
    <cellStyle name="Comma 3 6 3 4 4 2 2" xfId="26410"/>
    <cellStyle name="Comma 3 6 3 4 4 3" xfId="24022"/>
    <cellStyle name="Comma 3 6 3 4 5" xfId="19591"/>
    <cellStyle name="Comma 3 6 3 4 5 2" xfId="22005"/>
    <cellStyle name="Comma 3 6 3 4 5 2 2" xfId="26806"/>
    <cellStyle name="Comma 3 6 3 4 5 3" xfId="24418"/>
    <cellStyle name="Comma 3 6 3 4 6" xfId="19987"/>
    <cellStyle name="Comma 3 6 3 4 6 2" xfId="22401"/>
    <cellStyle name="Comma 3 6 3 4 6 2 2" xfId="27202"/>
    <cellStyle name="Comma 3 6 3 4 6 3" xfId="24814"/>
    <cellStyle name="Comma 3 6 3 4 7" xfId="20422"/>
    <cellStyle name="Comma 3 6 3 4 7 2" xfId="25222"/>
    <cellStyle name="Comma 3 6 3 4 8" xfId="22834"/>
    <cellStyle name="Comma 3 6 3 5" xfId="18205"/>
    <cellStyle name="Comma 3 6 3 5 2" xfId="20620"/>
    <cellStyle name="Comma 3 6 3 5 2 2" xfId="25420"/>
    <cellStyle name="Comma 3 6 3 5 3" xfId="23032"/>
    <cellStyle name="Comma 3 6 3 6" xfId="18601"/>
    <cellStyle name="Comma 3 6 3 6 2" xfId="21015"/>
    <cellStyle name="Comma 3 6 3 6 2 2" xfId="25816"/>
    <cellStyle name="Comma 3 6 3 6 3" xfId="23428"/>
    <cellStyle name="Comma 3 6 3 7" xfId="18997"/>
    <cellStyle name="Comma 3 6 3 7 2" xfId="21411"/>
    <cellStyle name="Comma 3 6 3 7 2 2" xfId="26212"/>
    <cellStyle name="Comma 3 6 3 7 3" xfId="23824"/>
    <cellStyle name="Comma 3 6 3 8" xfId="19393"/>
    <cellStyle name="Comma 3 6 3 8 2" xfId="21807"/>
    <cellStyle name="Comma 3 6 3 8 2 2" xfId="26608"/>
    <cellStyle name="Comma 3 6 3 8 3" xfId="24220"/>
    <cellStyle name="Comma 3 6 3 9" xfId="19789"/>
    <cellStyle name="Comma 3 6 3 9 2" xfId="22203"/>
    <cellStyle name="Comma 3 6 3 9 2 2" xfId="27004"/>
    <cellStyle name="Comma 3 6 3 9 3" xfId="24616"/>
    <cellStyle name="Comma 3 6 4" xfId="5687"/>
    <cellStyle name="Comma 3 6 4 2" xfId="14717"/>
    <cellStyle name="Comma 3 6 4 2 2" xfId="18425"/>
    <cellStyle name="Comma 3 6 4 2 2 2" xfId="20840"/>
    <cellStyle name="Comma 3 6 4 2 2 2 2" xfId="25640"/>
    <cellStyle name="Comma 3 6 4 2 2 3" xfId="23252"/>
    <cellStyle name="Comma 3 6 4 2 3" xfId="18821"/>
    <cellStyle name="Comma 3 6 4 2 3 2" xfId="21235"/>
    <cellStyle name="Comma 3 6 4 2 3 2 2" xfId="26036"/>
    <cellStyle name="Comma 3 6 4 2 3 3" xfId="23648"/>
    <cellStyle name="Comma 3 6 4 2 4" xfId="19217"/>
    <cellStyle name="Comma 3 6 4 2 4 2" xfId="21631"/>
    <cellStyle name="Comma 3 6 4 2 4 2 2" xfId="26432"/>
    <cellStyle name="Comma 3 6 4 2 4 3" xfId="24044"/>
    <cellStyle name="Comma 3 6 4 2 5" xfId="19613"/>
    <cellStyle name="Comma 3 6 4 2 5 2" xfId="22027"/>
    <cellStyle name="Comma 3 6 4 2 5 2 2" xfId="26828"/>
    <cellStyle name="Comma 3 6 4 2 5 3" xfId="24440"/>
    <cellStyle name="Comma 3 6 4 2 6" xfId="20009"/>
    <cellStyle name="Comma 3 6 4 2 6 2" xfId="22423"/>
    <cellStyle name="Comma 3 6 4 2 6 2 2" xfId="27224"/>
    <cellStyle name="Comma 3 6 4 2 6 3" xfId="24836"/>
    <cellStyle name="Comma 3 6 4 2 7" xfId="20444"/>
    <cellStyle name="Comma 3 6 4 2 7 2" xfId="25244"/>
    <cellStyle name="Comma 3 6 4 2 8" xfId="22856"/>
    <cellStyle name="Comma 3 6 4 3" xfId="18227"/>
    <cellStyle name="Comma 3 6 4 3 2" xfId="20642"/>
    <cellStyle name="Comma 3 6 4 3 2 2" xfId="25442"/>
    <cellStyle name="Comma 3 6 4 3 3" xfId="23054"/>
    <cellStyle name="Comma 3 6 4 4" xfId="18623"/>
    <cellStyle name="Comma 3 6 4 4 2" xfId="21037"/>
    <cellStyle name="Comma 3 6 4 4 2 2" xfId="25838"/>
    <cellStyle name="Comma 3 6 4 4 3" xfId="23450"/>
    <cellStyle name="Comma 3 6 4 5" xfId="19019"/>
    <cellStyle name="Comma 3 6 4 5 2" xfId="21433"/>
    <cellStyle name="Comma 3 6 4 5 2 2" xfId="26234"/>
    <cellStyle name="Comma 3 6 4 5 3" xfId="23846"/>
    <cellStyle name="Comma 3 6 4 6" xfId="19415"/>
    <cellStyle name="Comma 3 6 4 6 2" xfId="21829"/>
    <cellStyle name="Comma 3 6 4 6 2 2" xfId="26630"/>
    <cellStyle name="Comma 3 6 4 6 3" xfId="24242"/>
    <cellStyle name="Comma 3 6 4 7" xfId="19811"/>
    <cellStyle name="Comma 3 6 4 7 2" xfId="22225"/>
    <cellStyle name="Comma 3 6 4 7 2 2" xfId="27026"/>
    <cellStyle name="Comma 3 6 4 7 3" xfId="24638"/>
    <cellStyle name="Comma 3 6 4 8" xfId="20246"/>
    <cellStyle name="Comma 3 6 4 8 2" xfId="25046"/>
    <cellStyle name="Comma 3 6 4 9" xfId="22658"/>
    <cellStyle name="Comma 3 6 5" xfId="9065"/>
    <cellStyle name="Comma 3 6 5 2" xfId="18095"/>
    <cellStyle name="Comma 3 6 5 2 2" xfId="18491"/>
    <cellStyle name="Comma 3 6 5 2 2 2" xfId="20905"/>
    <cellStyle name="Comma 3 6 5 2 2 2 2" xfId="25706"/>
    <cellStyle name="Comma 3 6 5 2 2 3" xfId="23318"/>
    <cellStyle name="Comma 3 6 5 2 3" xfId="18887"/>
    <cellStyle name="Comma 3 6 5 2 3 2" xfId="21301"/>
    <cellStyle name="Comma 3 6 5 2 3 2 2" xfId="26102"/>
    <cellStyle name="Comma 3 6 5 2 3 3" xfId="23714"/>
    <cellStyle name="Comma 3 6 5 2 4" xfId="19283"/>
    <cellStyle name="Comma 3 6 5 2 4 2" xfId="21697"/>
    <cellStyle name="Comma 3 6 5 2 4 2 2" xfId="26498"/>
    <cellStyle name="Comma 3 6 5 2 4 3" xfId="24110"/>
    <cellStyle name="Comma 3 6 5 2 5" xfId="19679"/>
    <cellStyle name="Comma 3 6 5 2 5 2" xfId="22093"/>
    <cellStyle name="Comma 3 6 5 2 5 2 2" xfId="26894"/>
    <cellStyle name="Comma 3 6 5 2 5 3" xfId="24506"/>
    <cellStyle name="Comma 3 6 5 2 6" xfId="20075"/>
    <cellStyle name="Comma 3 6 5 2 6 2" xfId="22489"/>
    <cellStyle name="Comma 3 6 5 2 6 2 2" xfId="27290"/>
    <cellStyle name="Comma 3 6 5 2 6 3" xfId="24902"/>
    <cellStyle name="Comma 3 6 5 2 7" xfId="20510"/>
    <cellStyle name="Comma 3 6 5 2 7 2" xfId="25310"/>
    <cellStyle name="Comma 3 6 5 2 8" xfId="22922"/>
    <cellStyle name="Comma 3 6 5 3" xfId="18293"/>
    <cellStyle name="Comma 3 6 5 3 2" xfId="20708"/>
    <cellStyle name="Comma 3 6 5 3 2 2" xfId="25508"/>
    <cellStyle name="Comma 3 6 5 3 3" xfId="23120"/>
    <cellStyle name="Comma 3 6 5 4" xfId="18689"/>
    <cellStyle name="Comma 3 6 5 4 2" xfId="21103"/>
    <cellStyle name="Comma 3 6 5 4 2 2" xfId="25904"/>
    <cellStyle name="Comma 3 6 5 4 3" xfId="23516"/>
    <cellStyle name="Comma 3 6 5 5" xfId="19085"/>
    <cellStyle name="Comma 3 6 5 5 2" xfId="21499"/>
    <cellStyle name="Comma 3 6 5 5 2 2" xfId="26300"/>
    <cellStyle name="Comma 3 6 5 5 3" xfId="23912"/>
    <cellStyle name="Comma 3 6 5 6" xfId="19481"/>
    <cellStyle name="Comma 3 6 5 6 2" xfId="21895"/>
    <cellStyle name="Comma 3 6 5 6 2 2" xfId="26696"/>
    <cellStyle name="Comma 3 6 5 6 3" xfId="24308"/>
    <cellStyle name="Comma 3 6 5 7" xfId="19877"/>
    <cellStyle name="Comma 3 6 5 7 2" xfId="22291"/>
    <cellStyle name="Comma 3 6 5 7 2 2" xfId="27092"/>
    <cellStyle name="Comma 3 6 5 7 3" xfId="24704"/>
    <cellStyle name="Comma 3 6 5 8" xfId="20312"/>
    <cellStyle name="Comma 3 6 5 8 2" xfId="25112"/>
    <cellStyle name="Comma 3 6 5 9" xfId="22724"/>
    <cellStyle name="Comma 3 6 6" xfId="10235"/>
    <cellStyle name="Comma 3 6 6 2" xfId="18359"/>
    <cellStyle name="Comma 3 6 6 2 2" xfId="20774"/>
    <cellStyle name="Comma 3 6 6 2 2 2" xfId="25574"/>
    <cellStyle name="Comma 3 6 6 2 3" xfId="23186"/>
    <cellStyle name="Comma 3 6 6 3" xfId="18755"/>
    <cellStyle name="Comma 3 6 6 3 2" xfId="21169"/>
    <cellStyle name="Comma 3 6 6 3 2 2" xfId="25970"/>
    <cellStyle name="Comma 3 6 6 3 3" xfId="23582"/>
    <cellStyle name="Comma 3 6 6 4" xfId="19151"/>
    <cellStyle name="Comma 3 6 6 4 2" xfId="21565"/>
    <cellStyle name="Comma 3 6 6 4 2 2" xfId="26366"/>
    <cellStyle name="Comma 3 6 6 4 3" xfId="23978"/>
    <cellStyle name="Comma 3 6 6 5" xfId="19547"/>
    <cellStyle name="Comma 3 6 6 5 2" xfId="21961"/>
    <cellStyle name="Comma 3 6 6 5 2 2" xfId="26762"/>
    <cellStyle name="Comma 3 6 6 5 3" xfId="24374"/>
    <cellStyle name="Comma 3 6 6 6" xfId="19943"/>
    <cellStyle name="Comma 3 6 6 6 2" xfId="22357"/>
    <cellStyle name="Comma 3 6 6 6 2 2" xfId="27158"/>
    <cellStyle name="Comma 3 6 6 6 3" xfId="24770"/>
    <cellStyle name="Comma 3 6 6 7" xfId="20378"/>
    <cellStyle name="Comma 3 6 6 7 2" xfId="25178"/>
    <cellStyle name="Comma 3 6 6 8" xfId="22790"/>
    <cellStyle name="Comma 3 6 7" xfId="18161"/>
    <cellStyle name="Comma 3 6 7 2" xfId="20576"/>
    <cellStyle name="Comma 3 6 7 2 2" xfId="25376"/>
    <cellStyle name="Comma 3 6 7 3" xfId="22988"/>
    <cellStyle name="Comma 3 6 8" xfId="18557"/>
    <cellStyle name="Comma 3 6 8 2" xfId="20971"/>
    <cellStyle name="Comma 3 6 8 2 2" xfId="25772"/>
    <cellStyle name="Comma 3 6 8 3" xfId="23384"/>
    <cellStyle name="Comma 3 6 9" xfId="18953"/>
    <cellStyle name="Comma 3 6 9 2" xfId="21367"/>
    <cellStyle name="Comma 3 6 9 2 2" xfId="26168"/>
    <cellStyle name="Comma 3 6 9 3" xfId="23780"/>
    <cellStyle name="Comma 3 7" xfId="1677"/>
    <cellStyle name="Comma 3 7 10" xfId="20191"/>
    <cellStyle name="Comma 3 7 10 2" xfId="24991"/>
    <cellStyle name="Comma 3 7 11" xfId="22603"/>
    <cellStyle name="Comma 3 7 2" xfId="6158"/>
    <cellStyle name="Comma 3 7 2 2" xfId="15188"/>
    <cellStyle name="Comma 3 7 2 2 2" xfId="18436"/>
    <cellStyle name="Comma 3 7 2 2 2 2" xfId="20851"/>
    <cellStyle name="Comma 3 7 2 2 2 2 2" xfId="25651"/>
    <cellStyle name="Comma 3 7 2 2 2 3" xfId="23263"/>
    <cellStyle name="Comma 3 7 2 2 3" xfId="18832"/>
    <cellStyle name="Comma 3 7 2 2 3 2" xfId="21246"/>
    <cellStyle name="Comma 3 7 2 2 3 2 2" xfId="26047"/>
    <cellStyle name="Comma 3 7 2 2 3 3" xfId="23659"/>
    <cellStyle name="Comma 3 7 2 2 4" xfId="19228"/>
    <cellStyle name="Comma 3 7 2 2 4 2" xfId="21642"/>
    <cellStyle name="Comma 3 7 2 2 4 2 2" xfId="26443"/>
    <cellStyle name="Comma 3 7 2 2 4 3" xfId="24055"/>
    <cellStyle name="Comma 3 7 2 2 5" xfId="19624"/>
    <cellStyle name="Comma 3 7 2 2 5 2" xfId="22038"/>
    <cellStyle name="Comma 3 7 2 2 5 2 2" xfId="26839"/>
    <cellStyle name="Comma 3 7 2 2 5 3" xfId="24451"/>
    <cellStyle name="Comma 3 7 2 2 6" xfId="20020"/>
    <cellStyle name="Comma 3 7 2 2 6 2" xfId="22434"/>
    <cellStyle name="Comma 3 7 2 2 6 2 2" xfId="27235"/>
    <cellStyle name="Comma 3 7 2 2 6 3" xfId="24847"/>
    <cellStyle name="Comma 3 7 2 2 7" xfId="20455"/>
    <cellStyle name="Comma 3 7 2 2 7 2" xfId="25255"/>
    <cellStyle name="Comma 3 7 2 2 8" xfId="22867"/>
    <cellStyle name="Comma 3 7 2 3" xfId="18238"/>
    <cellStyle name="Comma 3 7 2 3 2" xfId="20653"/>
    <cellStyle name="Comma 3 7 2 3 2 2" xfId="25453"/>
    <cellStyle name="Comma 3 7 2 3 3" xfId="23065"/>
    <cellStyle name="Comma 3 7 2 4" xfId="18634"/>
    <cellStyle name="Comma 3 7 2 4 2" xfId="21048"/>
    <cellStyle name="Comma 3 7 2 4 2 2" xfId="25849"/>
    <cellStyle name="Comma 3 7 2 4 3" xfId="23461"/>
    <cellStyle name="Comma 3 7 2 5" xfId="19030"/>
    <cellStyle name="Comma 3 7 2 5 2" xfId="21444"/>
    <cellStyle name="Comma 3 7 2 5 2 2" xfId="26245"/>
    <cellStyle name="Comma 3 7 2 5 3" xfId="23857"/>
    <cellStyle name="Comma 3 7 2 6" xfId="19426"/>
    <cellStyle name="Comma 3 7 2 6 2" xfId="21840"/>
    <cellStyle name="Comma 3 7 2 6 2 2" xfId="26641"/>
    <cellStyle name="Comma 3 7 2 6 3" xfId="24253"/>
    <cellStyle name="Comma 3 7 2 7" xfId="19822"/>
    <cellStyle name="Comma 3 7 2 7 2" xfId="22236"/>
    <cellStyle name="Comma 3 7 2 7 2 2" xfId="27037"/>
    <cellStyle name="Comma 3 7 2 7 3" xfId="24649"/>
    <cellStyle name="Comma 3 7 2 8" xfId="20257"/>
    <cellStyle name="Comma 3 7 2 8 2" xfId="25057"/>
    <cellStyle name="Comma 3 7 2 9" xfId="22669"/>
    <cellStyle name="Comma 3 7 3" xfId="9076"/>
    <cellStyle name="Comma 3 7 3 2" xfId="18106"/>
    <cellStyle name="Comma 3 7 3 2 2" xfId="18502"/>
    <cellStyle name="Comma 3 7 3 2 2 2" xfId="20916"/>
    <cellStyle name="Comma 3 7 3 2 2 2 2" xfId="25717"/>
    <cellStyle name="Comma 3 7 3 2 2 3" xfId="23329"/>
    <cellStyle name="Comma 3 7 3 2 3" xfId="18898"/>
    <cellStyle name="Comma 3 7 3 2 3 2" xfId="21312"/>
    <cellStyle name="Comma 3 7 3 2 3 2 2" xfId="26113"/>
    <cellStyle name="Comma 3 7 3 2 3 3" xfId="23725"/>
    <cellStyle name="Comma 3 7 3 2 4" xfId="19294"/>
    <cellStyle name="Comma 3 7 3 2 4 2" xfId="21708"/>
    <cellStyle name="Comma 3 7 3 2 4 2 2" xfId="26509"/>
    <cellStyle name="Comma 3 7 3 2 4 3" xfId="24121"/>
    <cellStyle name="Comma 3 7 3 2 5" xfId="19690"/>
    <cellStyle name="Comma 3 7 3 2 5 2" xfId="22104"/>
    <cellStyle name="Comma 3 7 3 2 5 2 2" xfId="26905"/>
    <cellStyle name="Comma 3 7 3 2 5 3" xfId="24517"/>
    <cellStyle name="Comma 3 7 3 2 6" xfId="20086"/>
    <cellStyle name="Comma 3 7 3 2 6 2" xfId="22500"/>
    <cellStyle name="Comma 3 7 3 2 6 2 2" xfId="27301"/>
    <cellStyle name="Comma 3 7 3 2 6 3" xfId="24913"/>
    <cellStyle name="Comma 3 7 3 2 7" xfId="20521"/>
    <cellStyle name="Comma 3 7 3 2 7 2" xfId="25321"/>
    <cellStyle name="Comma 3 7 3 2 8" xfId="22933"/>
    <cellStyle name="Comma 3 7 3 3" xfId="18304"/>
    <cellStyle name="Comma 3 7 3 3 2" xfId="20719"/>
    <cellStyle name="Comma 3 7 3 3 2 2" xfId="25519"/>
    <cellStyle name="Comma 3 7 3 3 3" xfId="23131"/>
    <cellStyle name="Comma 3 7 3 4" xfId="18700"/>
    <cellStyle name="Comma 3 7 3 4 2" xfId="21114"/>
    <cellStyle name="Comma 3 7 3 4 2 2" xfId="25915"/>
    <cellStyle name="Comma 3 7 3 4 3" xfId="23527"/>
    <cellStyle name="Comma 3 7 3 5" xfId="19096"/>
    <cellStyle name="Comma 3 7 3 5 2" xfId="21510"/>
    <cellStyle name="Comma 3 7 3 5 2 2" xfId="26311"/>
    <cellStyle name="Comma 3 7 3 5 3" xfId="23923"/>
    <cellStyle name="Comma 3 7 3 6" xfId="19492"/>
    <cellStyle name="Comma 3 7 3 6 2" xfId="21906"/>
    <cellStyle name="Comma 3 7 3 6 2 2" xfId="26707"/>
    <cellStyle name="Comma 3 7 3 6 3" xfId="24319"/>
    <cellStyle name="Comma 3 7 3 7" xfId="19888"/>
    <cellStyle name="Comma 3 7 3 7 2" xfId="22302"/>
    <cellStyle name="Comma 3 7 3 7 2 2" xfId="27103"/>
    <cellStyle name="Comma 3 7 3 7 3" xfId="24715"/>
    <cellStyle name="Comma 3 7 3 8" xfId="20323"/>
    <cellStyle name="Comma 3 7 3 8 2" xfId="25123"/>
    <cellStyle name="Comma 3 7 3 9" xfId="22735"/>
    <cellStyle name="Comma 3 7 4" xfId="10706"/>
    <cellStyle name="Comma 3 7 4 2" xfId="18370"/>
    <cellStyle name="Comma 3 7 4 2 2" xfId="20785"/>
    <cellStyle name="Comma 3 7 4 2 2 2" xfId="25585"/>
    <cellStyle name="Comma 3 7 4 2 3" xfId="23197"/>
    <cellStyle name="Comma 3 7 4 3" xfId="18766"/>
    <cellStyle name="Comma 3 7 4 3 2" xfId="21180"/>
    <cellStyle name="Comma 3 7 4 3 2 2" xfId="25981"/>
    <cellStyle name="Comma 3 7 4 3 3" xfId="23593"/>
    <cellStyle name="Comma 3 7 4 4" xfId="19162"/>
    <cellStyle name="Comma 3 7 4 4 2" xfId="21576"/>
    <cellStyle name="Comma 3 7 4 4 2 2" xfId="26377"/>
    <cellStyle name="Comma 3 7 4 4 3" xfId="23989"/>
    <cellStyle name="Comma 3 7 4 5" xfId="19558"/>
    <cellStyle name="Comma 3 7 4 5 2" xfId="21972"/>
    <cellStyle name="Comma 3 7 4 5 2 2" xfId="26773"/>
    <cellStyle name="Comma 3 7 4 5 3" xfId="24385"/>
    <cellStyle name="Comma 3 7 4 6" xfId="19954"/>
    <cellStyle name="Comma 3 7 4 6 2" xfId="22368"/>
    <cellStyle name="Comma 3 7 4 6 2 2" xfId="27169"/>
    <cellStyle name="Comma 3 7 4 6 3" xfId="24781"/>
    <cellStyle name="Comma 3 7 4 7" xfId="20389"/>
    <cellStyle name="Comma 3 7 4 7 2" xfId="25189"/>
    <cellStyle name="Comma 3 7 4 8" xfId="22801"/>
    <cellStyle name="Comma 3 7 5" xfId="18172"/>
    <cellStyle name="Comma 3 7 5 2" xfId="20587"/>
    <cellStyle name="Comma 3 7 5 2 2" xfId="25387"/>
    <cellStyle name="Comma 3 7 5 3" xfId="22999"/>
    <cellStyle name="Comma 3 7 6" xfId="18568"/>
    <cellStyle name="Comma 3 7 6 2" xfId="20982"/>
    <cellStyle name="Comma 3 7 6 2 2" xfId="25783"/>
    <cellStyle name="Comma 3 7 6 3" xfId="23395"/>
    <cellStyle name="Comma 3 7 7" xfId="18964"/>
    <cellStyle name="Comma 3 7 7 2" xfId="21378"/>
    <cellStyle name="Comma 3 7 7 2 2" xfId="26179"/>
    <cellStyle name="Comma 3 7 7 3" xfId="23791"/>
    <cellStyle name="Comma 3 7 8" xfId="19360"/>
    <cellStyle name="Comma 3 7 8 2" xfId="21774"/>
    <cellStyle name="Comma 3 7 8 2 2" xfId="26575"/>
    <cellStyle name="Comma 3 7 8 3" xfId="24187"/>
    <cellStyle name="Comma 3 7 9" xfId="19756"/>
    <cellStyle name="Comma 3 7 9 2" xfId="22170"/>
    <cellStyle name="Comma 3 7 9 2 2" xfId="26971"/>
    <cellStyle name="Comma 3 7 9 3" xfId="24583"/>
    <cellStyle name="Comma 3 8" xfId="3171"/>
    <cellStyle name="Comma 3 8 10" xfId="20213"/>
    <cellStyle name="Comma 3 8 10 2" xfId="25013"/>
    <cellStyle name="Comma 3 8 11" xfId="22625"/>
    <cellStyle name="Comma 3 8 2" xfId="7652"/>
    <cellStyle name="Comma 3 8 2 2" xfId="16682"/>
    <cellStyle name="Comma 3 8 2 2 2" xfId="18458"/>
    <cellStyle name="Comma 3 8 2 2 2 2" xfId="20873"/>
    <cellStyle name="Comma 3 8 2 2 2 2 2" xfId="25673"/>
    <cellStyle name="Comma 3 8 2 2 2 3" xfId="23285"/>
    <cellStyle name="Comma 3 8 2 2 3" xfId="18854"/>
    <cellStyle name="Comma 3 8 2 2 3 2" xfId="21268"/>
    <cellStyle name="Comma 3 8 2 2 3 2 2" xfId="26069"/>
    <cellStyle name="Comma 3 8 2 2 3 3" xfId="23681"/>
    <cellStyle name="Comma 3 8 2 2 4" xfId="19250"/>
    <cellStyle name="Comma 3 8 2 2 4 2" xfId="21664"/>
    <cellStyle name="Comma 3 8 2 2 4 2 2" xfId="26465"/>
    <cellStyle name="Comma 3 8 2 2 4 3" xfId="24077"/>
    <cellStyle name="Comma 3 8 2 2 5" xfId="19646"/>
    <cellStyle name="Comma 3 8 2 2 5 2" xfId="22060"/>
    <cellStyle name="Comma 3 8 2 2 5 2 2" xfId="26861"/>
    <cellStyle name="Comma 3 8 2 2 5 3" xfId="24473"/>
    <cellStyle name="Comma 3 8 2 2 6" xfId="20042"/>
    <cellStyle name="Comma 3 8 2 2 6 2" xfId="22456"/>
    <cellStyle name="Comma 3 8 2 2 6 2 2" xfId="27257"/>
    <cellStyle name="Comma 3 8 2 2 6 3" xfId="24869"/>
    <cellStyle name="Comma 3 8 2 2 7" xfId="20477"/>
    <cellStyle name="Comma 3 8 2 2 7 2" xfId="25277"/>
    <cellStyle name="Comma 3 8 2 2 8" xfId="22889"/>
    <cellStyle name="Comma 3 8 2 3" xfId="18260"/>
    <cellStyle name="Comma 3 8 2 3 2" xfId="20675"/>
    <cellStyle name="Comma 3 8 2 3 2 2" xfId="25475"/>
    <cellStyle name="Comma 3 8 2 3 3" xfId="23087"/>
    <cellStyle name="Comma 3 8 2 4" xfId="18656"/>
    <cellStyle name="Comma 3 8 2 4 2" xfId="21070"/>
    <cellStyle name="Comma 3 8 2 4 2 2" xfId="25871"/>
    <cellStyle name="Comma 3 8 2 4 3" xfId="23483"/>
    <cellStyle name="Comma 3 8 2 5" xfId="19052"/>
    <cellStyle name="Comma 3 8 2 5 2" xfId="21466"/>
    <cellStyle name="Comma 3 8 2 5 2 2" xfId="26267"/>
    <cellStyle name="Comma 3 8 2 5 3" xfId="23879"/>
    <cellStyle name="Comma 3 8 2 6" xfId="19448"/>
    <cellStyle name="Comma 3 8 2 6 2" xfId="21862"/>
    <cellStyle name="Comma 3 8 2 6 2 2" xfId="26663"/>
    <cellStyle name="Comma 3 8 2 6 3" xfId="24275"/>
    <cellStyle name="Comma 3 8 2 7" xfId="19844"/>
    <cellStyle name="Comma 3 8 2 7 2" xfId="22258"/>
    <cellStyle name="Comma 3 8 2 7 2 2" xfId="27059"/>
    <cellStyle name="Comma 3 8 2 7 3" xfId="24671"/>
    <cellStyle name="Comma 3 8 2 8" xfId="20279"/>
    <cellStyle name="Comma 3 8 2 8 2" xfId="25079"/>
    <cellStyle name="Comma 3 8 2 9" xfId="22691"/>
    <cellStyle name="Comma 3 8 3" xfId="9098"/>
    <cellStyle name="Comma 3 8 3 2" xfId="18128"/>
    <cellStyle name="Comma 3 8 3 2 2" xfId="18524"/>
    <cellStyle name="Comma 3 8 3 2 2 2" xfId="20938"/>
    <cellStyle name="Comma 3 8 3 2 2 2 2" xfId="25739"/>
    <cellStyle name="Comma 3 8 3 2 2 3" xfId="23351"/>
    <cellStyle name="Comma 3 8 3 2 3" xfId="18920"/>
    <cellStyle name="Comma 3 8 3 2 3 2" xfId="21334"/>
    <cellStyle name="Comma 3 8 3 2 3 2 2" xfId="26135"/>
    <cellStyle name="Comma 3 8 3 2 3 3" xfId="23747"/>
    <cellStyle name="Comma 3 8 3 2 4" xfId="19316"/>
    <cellStyle name="Comma 3 8 3 2 4 2" xfId="21730"/>
    <cellStyle name="Comma 3 8 3 2 4 2 2" xfId="26531"/>
    <cellStyle name="Comma 3 8 3 2 4 3" xfId="24143"/>
    <cellStyle name="Comma 3 8 3 2 5" xfId="19712"/>
    <cellStyle name="Comma 3 8 3 2 5 2" xfId="22126"/>
    <cellStyle name="Comma 3 8 3 2 5 2 2" xfId="26927"/>
    <cellStyle name="Comma 3 8 3 2 5 3" xfId="24539"/>
    <cellStyle name="Comma 3 8 3 2 6" xfId="20108"/>
    <cellStyle name="Comma 3 8 3 2 6 2" xfId="22522"/>
    <cellStyle name="Comma 3 8 3 2 6 2 2" xfId="27323"/>
    <cellStyle name="Comma 3 8 3 2 6 3" xfId="24935"/>
    <cellStyle name="Comma 3 8 3 2 7" xfId="20543"/>
    <cellStyle name="Comma 3 8 3 2 7 2" xfId="25343"/>
    <cellStyle name="Comma 3 8 3 2 8" xfId="22955"/>
    <cellStyle name="Comma 3 8 3 3" xfId="18326"/>
    <cellStyle name="Comma 3 8 3 3 2" xfId="20741"/>
    <cellStyle name="Comma 3 8 3 3 2 2" xfId="25541"/>
    <cellStyle name="Comma 3 8 3 3 3" xfId="23153"/>
    <cellStyle name="Comma 3 8 3 4" xfId="18722"/>
    <cellStyle name="Comma 3 8 3 4 2" xfId="21136"/>
    <cellStyle name="Comma 3 8 3 4 2 2" xfId="25937"/>
    <cellStyle name="Comma 3 8 3 4 3" xfId="23549"/>
    <cellStyle name="Comma 3 8 3 5" xfId="19118"/>
    <cellStyle name="Comma 3 8 3 5 2" xfId="21532"/>
    <cellStyle name="Comma 3 8 3 5 2 2" xfId="26333"/>
    <cellStyle name="Comma 3 8 3 5 3" xfId="23945"/>
    <cellStyle name="Comma 3 8 3 6" xfId="19514"/>
    <cellStyle name="Comma 3 8 3 6 2" xfId="21928"/>
    <cellStyle name="Comma 3 8 3 6 2 2" xfId="26729"/>
    <cellStyle name="Comma 3 8 3 6 3" xfId="24341"/>
    <cellStyle name="Comma 3 8 3 7" xfId="19910"/>
    <cellStyle name="Comma 3 8 3 7 2" xfId="22324"/>
    <cellStyle name="Comma 3 8 3 7 2 2" xfId="27125"/>
    <cellStyle name="Comma 3 8 3 7 3" xfId="24737"/>
    <cellStyle name="Comma 3 8 3 8" xfId="20345"/>
    <cellStyle name="Comma 3 8 3 8 2" xfId="25145"/>
    <cellStyle name="Comma 3 8 3 9" xfId="22757"/>
    <cellStyle name="Comma 3 8 4" xfId="12200"/>
    <cellStyle name="Comma 3 8 4 2" xfId="18392"/>
    <cellStyle name="Comma 3 8 4 2 2" xfId="20807"/>
    <cellStyle name="Comma 3 8 4 2 2 2" xfId="25607"/>
    <cellStyle name="Comma 3 8 4 2 3" xfId="23219"/>
    <cellStyle name="Comma 3 8 4 3" xfId="18788"/>
    <cellStyle name="Comma 3 8 4 3 2" xfId="21202"/>
    <cellStyle name="Comma 3 8 4 3 2 2" xfId="26003"/>
    <cellStyle name="Comma 3 8 4 3 3" xfId="23615"/>
    <cellStyle name="Comma 3 8 4 4" xfId="19184"/>
    <cellStyle name="Comma 3 8 4 4 2" xfId="21598"/>
    <cellStyle name="Comma 3 8 4 4 2 2" xfId="26399"/>
    <cellStyle name="Comma 3 8 4 4 3" xfId="24011"/>
    <cellStyle name="Comma 3 8 4 5" xfId="19580"/>
    <cellStyle name="Comma 3 8 4 5 2" xfId="21994"/>
    <cellStyle name="Comma 3 8 4 5 2 2" xfId="26795"/>
    <cellStyle name="Comma 3 8 4 5 3" xfId="24407"/>
    <cellStyle name="Comma 3 8 4 6" xfId="19976"/>
    <cellStyle name="Comma 3 8 4 6 2" xfId="22390"/>
    <cellStyle name="Comma 3 8 4 6 2 2" xfId="27191"/>
    <cellStyle name="Comma 3 8 4 6 3" xfId="24803"/>
    <cellStyle name="Comma 3 8 4 7" xfId="20411"/>
    <cellStyle name="Comma 3 8 4 7 2" xfId="25211"/>
    <cellStyle name="Comma 3 8 4 8" xfId="22823"/>
    <cellStyle name="Comma 3 8 5" xfId="18194"/>
    <cellStyle name="Comma 3 8 5 2" xfId="20609"/>
    <cellStyle name="Comma 3 8 5 2 2" xfId="25409"/>
    <cellStyle name="Comma 3 8 5 3" xfId="23021"/>
    <cellStyle name="Comma 3 8 6" xfId="18590"/>
    <cellStyle name="Comma 3 8 6 2" xfId="21004"/>
    <cellStyle name="Comma 3 8 6 2 2" xfId="25805"/>
    <cellStyle name="Comma 3 8 6 3" xfId="23417"/>
    <cellStyle name="Comma 3 8 7" xfId="18986"/>
    <cellStyle name="Comma 3 8 7 2" xfId="21400"/>
    <cellStyle name="Comma 3 8 7 2 2" xfId="26201"/>
    <cellStyle name="Comma 3 8 7 3" xfId="23813"/>
    <cellStyle name="Comma 3 8 8" xfId="19382"/>
    <cellStyle name="Comma 3 8 8 2" xfId="21796"/>
    <cellStyle name="Comma 3 8 8 2 2" xfId="26597"/>
    <cellStyle name="Comma 3 8 8 3" xfId="24209"/>
    <cellStyle name="Comma 3 8 9" xfId="19778"/>
    <cellStyle name="Comma 3 8 9 2" xfId="22192"/>
    <cellStyle name="Comma 3 8 9 2 2" xfId="26993"/>
    <cellStyle name="Comma 3 8 9 3" xfId="24605"/>
    <cellStyle name="Comma 3 9" xfId="4665"/>
    <cellStyle name="Comma 3 9 2" xfId="13694"/>
    <cellStyle name="Comma 3 9 2 2" xfId="18414"/>
    <cellStyle name="Comma 3 9 2 2 2" xfId="20829"/>
    <cellStyle name="Comma 3 9 2 2 2 2" xfId="25629"/>
    <cellStyle name="Comma 3 9 2 2 3" xfId="23241"/>
    <cellStyle name="Comma 3 9 2 3" xfId="18810"/>
    <cellStyle name="Comma 3 9 2 3 2" xfId="21224"/>
    <cellStyle name="Comma 3 9 2 3 2 2" xfId="26025"/>
    <cellStyle name="Comma 3 9 2 3 3" xfId="23637"/>
    <cellStyle name="Comma 3 9 2 4" xfId="19206"/>
    <cellStyle name="Comma 3 9 2 4 2" xfId="21620"/>
    <cellStyle name="Comma 3 9 2 4 2 2" xfId="26421"/>
    <cellStyle name="Comma 3 9 2 4 3" xfId="24033"/>
    <cellStyle name="Comma 3 9 2 5" xfId="19602"/>
    <cellStyle name="Comma 3 9 2 5 2" xfId="22016"/>
    <cellStyle name="Comma 3 9 2 5 2 2" xfId="26817"/>
    <cellStyle name="Comma 3 9 2 5 3" xfId="24429"/>
    <cellStyle name="Comma 3 9 2 6" xfId="19998"/>
    <cellStyle name="Comma 3 9 2 6 2" xfId="22412"/>
    <cellStyle name="Comma 3 9 2 6 2 2" xfId="27213"/>
    <cellStyle name="Comma 3 9 2 6 3" xfId="24825"/>
    <cellStyle name="Comma 3 9 2 7" xfId="20433"/>
    <cellStyle name="Comma 3 9 2 7 2" xfId="25233"/>
    <cellStyle name="Comma 3 9 2 8" xfId="22845"/>
    <cellStyle name="Comma 3 9 3" xfId="18216"/>
    <cellStyle name="Comma 3 9 3 2" xfId="20631"/>
    <cellStyle name="Comma 3 9 3 2 2" xfId="25431"/>
    <cellStyle name="Comma 3 9 3 3" xfId="23043"/>
    <cellStyle name="Comma 3 9 4" xfId="18612"/>
    <cellStyle name="Comma 3 9 4 2" xfId="21026"/>
    <cellStyle name="Comma 3 9 4 2 2" xfId="25827"/>
    <cellStyle name="Comma 3 9 4 3" xfId="23439"/>
    <cellStyle name="Comma 3 9 5" xfId="19008"/>
    <cellStyle name="Comma 3 9 5 2" xfId="21422"/>
    <cellStyle name="Comma 3 9 5 2 2" xfId="26223"/>
    <cellStyle name="Comma 3 9 5 3" xfId="23835"/>
    <cellStyle name="Comma 3 9 6" xfId="19404"/>
    <cellStyle name="Comma 3 9 6 2" xfId="21818"/>
    <cellStyle name="Comma 3 9 6 2 2" xfId="26619"/>
    <cellStyle name="Comma 3 9 6 3" xfId="24231"/>
    <cellStyle name="Comma 3 9 7" xfId="19800"/>
    <cellStyle name="Comma 3 9 7 2" xfId="22214"/>
    <cellStyle name="Comma 3 9 7 2 2" xfId="27015"/>
    <cellStyle name="Comma 3 9 7 3" xfId="24627"/>
    <cellStyle name="Comma 3 9 8" xfId="20235"/>
    <cellStyle name="Comma 3 9 8 2" xfId="25035"/>
    <cellStyle name="Comma 3 9 9" xfId="22647"/>
    <cellStyle name="Comma 4" xfId="35"/>
    <cellStyle name="Comma 4 10" xfId="18949"/>
    <cellStyle name="Comma 4 10 2" xfId="21363"/>
    <cellStyle name="Comma 4 10 2 2" xfId="26164"/>
    <cellStyle name="Comma 4 10 3" xfId="23776"/>
    <cellStyle name="Comma 4 11" xfId="19345"/>
    <cellStyle name="Comma 4 11 2" xfId="21759"/>
    <cellStyle name="Comma 4 11 2 2" xfId="26560"/>
    <cellStyle name="Comma 4 11 3" xfId="24172"/>
    <cellStyle name="Comma 4 12" xfId="19741"/>
    <cellStyle name="Comma 4 12 2" xfId="22155"/>
    <cellStyle name="Comma 4 12 2 2" xfId="26956"/>
    <cellStyle name="Comma 4 12 3" xfId="24568"/>
    <cellStyle name="Comma 4 13" xfId="834"/>
    <cellStyle name="Comma 4 13 2" xfId="20176"/>
    <cellStyle name="Comma 4 13 2 2" xfId="24976"/>
    <cellStyle name="Comma 4 13 3" xfId="22588"/>
    <cellStyle name="Comma 4 14" xfId="20135"/>
    <cellStyle name="Comma 4 14 2" xfId="24960"/>
    <cellStyle name="Comma 4 15" xfId="22571"/>
    <cellStyle name="Comma 4 2" xfId="1581"/>
    <cellStyle name="Comma 4 2 10" xfId="19356"/>
    <cellStyle name="Comma 4 2 10 2" xfId="21770"/>
    <cellStyle name="Comma 4 2 10 2 2" xfId="26571"/>
    <cellStyle name="Comma 4 2 10 3" xfId="24183"/>
    <cellStyle name="Comma 4 2 11" xfId="19752"/>
    <cellStyle name="Comma 4 2 11 2" xfId="22166"/>
    <cellStyle name="Comma 4 2 11 2 2" xfId="26967"/>
    <cellStyle name="Comma 4 2 11 3" xfId="24579"/>
    <cellStyle name="Comma 4 2 12" xfId="20187"/>
    <cellStyle name="Comma 4 2 12 2" xfId="24987"/>
    <cellStyle name="Comma 4 2 13" xfId="22599"/>
    <cellStyle name="Comma 4 2 2" xfId="3075"/>
    <cellStyle name="Comma 4 2 2 10" xfId="20209"/>
    <cellStyle name="Comma 4 2 2 10 2" xfId="25009"/>
    <cellStyle name="Comma 4 2 2 11" xfId="22621"/>
    <cellStyle name="Comma 4 2 2 2" xfId="7556"/>
    <cellStyle name="Comma 4 2 2 2 2" xfId="16586"/>
    <cellStyle name="Comma 4 2 2 2 2 2" xfId="18454"/>
    <cellStyle name="Comma 4 2 2 2 2 2 2" xfId="20869"/>
    <cellStyle name="Comma 4 2 2 2 2 2 2 2" xfId="25669"/>
    <cellStyle name="Comma 4 2 2 2 2 2 3" xfId="23281"/>
    <cellStyle name="Comma 4 2 2 2 2 3" xfId="18850"/>
    <cellStyle name="Comma 4 2 2 2 2 3 2" xfId="21264"/>
    <cellStyle name="Comma 4 2 2 2 2 3 2 2" xfId="26065"/>
    <cellStyle name="Comma 4 2 2 2 2 3 3" xfId="23677"/>
    <cellStyle name="Comma 4 2 2 2 2 4" xfId="19246"/>
    <cellStyle name="Comma 4 2 2 2 2 4 2" xfId="21660"/>
    <cellStyle name="Comma 4 2 2 2 2 4 2 2" xfId="26461"/>
    <cellStyle name="Comma 4 2 2 2 2 4 3" xfId="24073"/>
    <cellStyle name="Comma 4 2 2 2 2 5" xfId="19642"/>
    <cellStyle name="Comma 4 2 2 2 2 5 2" xfId="22056"/>
    <cellStyle name="Comma 4 2 2 2 2 5 2 2" xfId="26857"/>
    <cellStyle name="Comma 4 2 2 2 2 5 3" xfId="24469"/>
    <cellStyle name="Comma 4 2 2 2 2 6" xfId="20038"/>
    <cellStyle name="Comma 4 2 2 2 2 6 2" xfId="22452"/>
    <cellStyle name="Comma 4 2 2 2 2 6 2 2" xfId="27253"/>
    <cellStyle name="Comma 4 2 2 2 2 6 3" xfId="24865"/>
    <cellStyle name="Comma 4 2 2 2 2 7" xfId="20473"/>
    <cellStyle name="Comma 4 2 2 2 2 7 2" xfId="25273"/>
    <cellStyle name="Comma 4 2 2 2 2 8" xfId="22885"/>
    <cellStyle name="Comma 4 2 2 2 3" xfId="18256"/>
    <cellStyle name="Comma 4 2 2 2 3 2" xfId="20671"/>
    <cellStyle name="Comma 4 2 2 2 3 2 2" xfId="25471"/>
    <cellStyle name="Comma 4 2 2 2 3 3" xfId="23083"/>
    <cellStyle name="Comma 4 2 2 2 4" xfId="18652"/>
    <cellStyle name="Comma 4 2 2 2 4 2" xfId="21066"/>
    <cellStyle name="Comma 4 2 2 2 4 2 2" xfId="25867"/>
    <cellStyle name="Comma 4 2 2 2 4 3" xfId="23479"/>
    <cellStyle name="Comma 4 2 2 2 5" xfId="19048"/>
    <cellStyle name="Comma 4 2 2 2 5 2" xfId="21462"/>
    <cellStyle name="Comma 4 2 2 2 5 2 2" xfId="26263"/>
    <cellStyle name="Comma 4 2 2 2 5 3" xfId="23875"/>
    <cellStyle name="Comma 4 2 2 2 6" xfId="19444"/>
    <cellStyle name="Comma 4 2 2 2 6 2" xfId="21858"/>
    <cellStyle name="Comma 4 2 2 2 6 2 2" xfId="26659"/>
    <cellStyle name="Comma 4 2 2 2 6 3" xfId="24271"/>
    <cellStyle name="Comma 4 2 2 2 7" xfId="19840"/>
    <cellStyle name="Comma 4 2 2 2 7 2" xfId="22254"/>
    <cellStyle name="Comma 4 2 2 2 7 2 2" xfId="27055"/>
    <cellStyle name="Comma 4 2 2 2 7 3" xfId="24667"/>
    <cellStyle name="Comma 4 2 2 2 8" xfId="20275"/>
    <cellStyle name="Comma 4 2 2 2 8 2" xfId="25075"/>
    <cellStyle name="Comma 4 2 2 2 9" xfId="22687"/>
    <cellStyle name="Comma 4 2 2 3" xfId="9094"/>
    <cellStyle name="Comma 4 2 2 3 2" xfId="18124"/>
    <cellStyle name="Comma 4 2 2 3 2 2" xfId="18520"/>
    <cellStyle name="Comma 4 2 2 3 2 2 2" xfId="20934"/>
    <cellStyle name="Comma 4 2 2 3 2 2 2 2" xfId="25735"/>
    <cellStyle name="Comma 4 2 2 3 2 2 3" xfId="23347"/>
    <cellStyle name="Comma 4 2 2 3 2 3" xfId="18916"/>
    <cellStyle name="Comma 4 2 2 3 2 3 2" xfId="21330"/>
    <cellStyle name="Comma 4 2 2 3 2 3 2 2" xfId="26131"/>
    <cellStyle name="Comma 4 2 2 3 2 3 3" xfId="23743"/>
    <cellStyle name="Comma 4 2 2 3 2 4" xfId="19312"/>
    <cellStyle name="Comma 4 2 2 3 2 4 2" xfId="21726"/>
    <cellStyle name="Comma 4 2 2 3 2 4 2 2" xfId="26527"/>
    <cellStyle name="Comma 4 2 2 3 2 4 3" xfId="24139"/>
    <cellStyle name="Comma 4 2 2 3 2 5" xfId="19708"/>
    <cellStyle name="Comma 4 2 2 3 2 5 2" xfId="22122"/>
    <cellStyle name="Comma 4 2 2 3 2 5 2 2" xfId="26923"/>
    <cellStyle name="Comma 4 2 2 3 2 5 3" xfId="24535"/>
    <cellStyle name="Comma 4 2 2 3 2 6" xfId="20104"/>
    <cellStyle name="Comma 4 2 2 3 2 6 2" xfId="22518"/>
    <cellStyle name="Comma 4 2 2 3 2 6 2 2" xfId="27319"/>
    <cellStyle name="Comma 4 2 2 3 2 6 3" xfId="24931"/>
    <cellStyle name="Comma 4 2 2 3 2 7" xfId="20539"/>
    <cellStyle name="Comma 4 2 2 3 2 7 2" xfId="25339"/>
    <cellStyle name="Comma 4 2 2 3 2 8" xfId="22951"/>
    <cellStyle name="Comma 4 2 2 3 3" xfId="18322"/>
    <cellStyle name="Comma 4 2 2 3 3 2" xfId="20737"/>
    <cellStyle name="Comma 4 2 2 3 3 2 2" xfId="25537"/>
    <cellStyle name="Comma 4 2 2 3 3 3" xfId="23149"/>
    <cellStyle name="Comma 4 2 2 3 4" xfId="18718"/>
    <cellStyle name="Comma 4 2 2 3 4 2" xfId="21132"/>
    <cellStyle name="Comma 4 2 2 3 4 2 2" xfId="25933"/>
    <cellStyle name="Comma 4 2 2 3 4 3" xfId="23545"/>
    <cellStyle name="Comma 4 2 2 3 5" xfId="19114"/>
    <cellStyle name="Comma 4 2 2 3 5 2" xfId="21528"/>
    <cellStyle name="Comma 4 2 2 3 5 2 2" xfId="26329"/>
    <cellStyle name="Comma 4 2 2 3 5 3" xfId="23941"/>
    <cellStyle name="Comma 4 2 2 3 6" xfId="19510"/>
    <cellStyle name="Comma 4 2 2 3 6 2" xfId="21924"/>
    <cellStyle name="Comma 4 2 2 3 6 2 2" xfId="26725"/>
    <cellStyle name="Comma 4 2 2 3 6 3" xfId="24337"/>
    <cellStyle name="Comma 4 2 2 3 7" xfId="19906"/>
    <cellStyle name="Comma 4 2 2 3 7 2" xfId="22320"/>
    <cellStyle name="Comma 4 2 2 3 7 2 2" xfId="27121"/>
    <cellStyle name="Comma 4 2 2 3 7 3" xfId="24733"/>
    <cellStyle name="Comma 4 2 2 3 8" xfId="20341"/>
    <cellStyle name="Comma 4 2 2 3 8 2" xfId="25141"/>
    <cellStyle name="Comma 4 2 2 3 9" xfId="22753"/>
    <cellStyle name="Comma 4 2 2 4" xfId="12104"/>
    <cellStyle name="Comma 4 2 2 4 2" xfId="18388"/>
    <cellStyle name="Comma 4 2 2 4 2 2" xfId="20803"/>
    <cellStyle name="Comma 4 2 2 4 2 2 2" xfId="25603"/>
    <cellStyle name="Comma 4 2 2 4 2 3" xfId="23215"/>
    <cellStyle name="Comma 4 2 2 4 3" xfId="18784"/>
    <cellStyle name="Comma 4 2 2 4 3 2" xfId="21198"/>
    <cellStyle name="Comma 4 2 2 4 3 2 2" xfId="25999"/>
    <cellStyle name="Comma 4 2 2 4 3 3" xfId="23611"/>
    <cellStyle name="Comma 4 2 2 4 4" xfId="19180"/>
    <cellStyle name="Comma 4 2 2 4 4 2" xfId="21594"/>
    <cellStyle name="Comma 4 2 2 4 4 2 2" xfId="26395"/>
    <cellStyle name="Comma 4 2 2 4 4 3" xfId="24007"/>
    <cellStyle name="Comma 4 2 2 4 5" xfId="19576"/>
    <cellStyle name="Comma 4 2 2 4 5 2" xfId="21990"/>
    <cellStyle name="Comma 4 2 2 4 5 2 2" xfId="26791"/>
    <cellStyle name="Comma 4 2 2 4 5 3" xfId="24403"/>
    <cellStyle name="Comma 4 2 2 4 6" xfId="19972"/>
    <cellStyle name="Comma 4 2 2 4 6 2" xfId="22386"/>
    <cellStyle name="Comma 4 2 2 4 6 2 2" xfId="27187"/>
    <cellStyle name="Comma 4 2 2 4 6 3" xfId="24799"/>
    <cellStyle name="Comma 4 2 2 4 7" xfId="20407"/>
    <cellStyle name="Comma 4 2 2 4 7 2" xfId="25207"/>
    <cellStyle name="Comma 4 2 2 4 8" xfId="22819"/>
    <cellStyle name="Comma 4 2 2 5" xfId="18190"/>
    <cellStyle name="Comma 4 2 2 5 2" xfId="20605"/>
    <cellStyle name="Comma 4 2 2 5 2 2" xfId="25405"/>
    <cellStyle name="Comma 4 2 2 5 3" xfId="23017"/>
    <cellStyle name="Comma 4 2 2 6" xfId="18586"/>
    <cellStyle name="Comma 4 2 2 6 2" xfId="21000"/>
    <cellStyle name="Comma 4 2 2 6 2 2" xfId="25801"/>
    <cellStyle name="Comma 4 2 2 6 3" xfId="23413"/>
    <cellStyle name="Comma 4 2 2 7" xfId="18982"/>
    <cellStyle name="Comma 4 2 2 7 2" xfId="21396"/>
    <cellStyle name="Comma 4 2 2 7 2 2" xfId="26197"/>
    <cellStyle name="Comma 4 2 2 7 3" xfId="23809"/>
    <cellStyle name="Comma 4 2 2 8" xfId="19378"/>
    <cellStyle name="Comma 4 2 2 8 2" xfId="21792"/>
    <cellStyle name="Comma 4 2 2 8 2 2" xfId="26593"/>
    <cellStyle name="Comma 4 2 2 8 3" xfId="24205"/>
    <cellStyle name="Comma 4 2 2 9" xfId="19774"/>
    <cellStyle name="Comma 4 2 2 9 2" xfId="22188"/>
    <cellStyle name="Comma 4 2 2 9 2 2" xfId="26989"/>
    <cellStyle name="Comma 4 2 2 9 3" xfId="24601"/>
    <cellStyle name="Comma 4 2 3" xfId="4569"/>
    <cellStyle name="Comma 4 2 3 10" xfId="20231"/>
    <cellStyle name="Comma 4 2 3 10 2" xfId="25031"/>
    <cellStyle name="Comma 4 2 3 11" xfId="22643"/>
    <cellStyle name="Comma 4 2 3 2" xfId="9050"/>
    <cellStyle name="Comma 4 2 3 2 2" xfId="18080"/>
    <cellStyle name="Comma 4 2 3 2 2 2" xfId="18476"/>
    <cellStyle name="Comma 4 2 3 2 2 2 2" xfId="20891"/>
    <cellStyle name="Comma 4 2 3 2 2 2 2 2" xfId="25691"/>
    <cellStyle name="Comma 4 2 3 2 2 2 3" xfId="23303"/>
    <cellStyle name="Comma 4 2 3 2 2 3" xfId="18872"/>
    <cellStyle name="Comma 4 2 3 2 2 3 2" xfId="21286"/>
    <cellStyle name="Comma 4 2 3 2 2 3 2 2" xfId="26087"/>
    <cellStyle name="Comma 4 2 3 2 2 3 3" xfId="23699"/>
    <cellStyle name="Comma 4 2 3 2 2 4" xfId="19268"/>
    <cellStyle name="Comma 4 2 3 2 2 4 2" xfId="21682"/>
    <cellStyle name="Comma 4 2 3 2 2 4 2 2" xfId="26483"/>
    <cellStyle name="Comma 4 2 3 2 2 4 3" xfId="24095"/>
    <cellStyle name="Comma 4 2 3 2 2 5" xfId="19664"/>
    <cellStyle name="Comma 4 2 3 2 2 5 2" xfId="22078"/>
    <cellStyle name="Comma 4 2 3 2 2 5 2 2" xfId="26879"/>
    <cellStyle name="Comma 4 2 3 2 2 5 3" xfId="24491"/>
    <cellStyle name="Comma 4 2 3 2 2 6" xfId="20060"/>
    <cellStyle name="Comma 4 2 3 2 2 6 2" xfId="22474"/>
    <cellStyle name="Comma 4 2 3 2 2 6 2 2" xfId="27275"/>
    <cellStyle name="Comma 4 2 3 2 2 6 3" xfId="24887"/>
    <cellStyle name="Comma 4 2 3 2 2 7" xfId="20495"/>
    <cellStyle name="Comma 4 2 3 2 2 7 2" xfId="25295"/>
    <cellStyle name="Comma 4 2 3 2 2 8" xfId="22907"/>
    <cellStyle name="Comma 4 2 3 2 3" xfId="18278"/>
    <cellStyle name="Comma 4 2 3 2 3 2" xfId="20693"/>
    <cellStyle name="Comma 4 2 3 2 3 2 2" xfId="25493"/>
    <cellStyle name="Comma 4 2 3 2 3 3" xfId="23105"/>
    <cellStyle name="Comma 4 2 3 2 4" xfId="18674"/>
    <cellStyle name="Comma 4 2 3 2 4 2" xfId="21088"/>
    <cellStyle name="Comma 4 2 3 2 4 2 2" xfId="25889"/>
    <cellStyle name="Comma 4 2 3 2 4 3" xfId="23501"/>
    <cellStyle name="Comma 4 2 3 2 5" xfId="19070"/>
    <cellStyle name="Comma 4 2 3 2 5 2" xfId="21484"/>
    <cellStyle name="Comma 4 2 3 2 5 2 2" xfId="26285"/>
    <cellStyle name="Comma 4 2 3 2 5 3" xfId="23897"/>
    <cellStyle name="Comma 4 2 3 2 6" xfId="19466"/>
    <cellStyle name="Comma 4 2 3 2 6 2" xfId="21880"/>
    <cellStyle name="Comma 4 2 3 2 6 2 2" xfId="26681"/>
    <cellStyle name="Comma 4 2 3 2 6 3" xfId="24293"/>
    <cellStyle name="Comma 4 2 3 2 7" xfId="19862"/>
    <cellStyle name="Comma 4 2 3 2 7 2" xfId="22276"/>
    <cellStyle name="Comma 4 2 3 2 7 2 2" xfId="27077"/>
    <cellStyle name="Comma 4 2 3 2 7 3" xfId="24689"/>
    <cellStyle name="Comma 4 2 3 2 8" xfId="20297"/>
    <cellStyle name="Comma 4 2 3 2 8 2" xfId="25097"/>
    <cellStyle name="Comma 4 2 3 2 9" xfId="22709"/>
    <cellStyle name="Comma 4 2 3 3" xfId="9116"/>
    <cellStyle name="Comma 4 2 3 3 2" xfId="18146"/>
    <cellStyle name="Comma 4 2 3 3 2 2" xfId="18542"/>
    <cellStyle name="Comma 4 2 3 3 2 2 2" xfId="20956"/>
    <cellStyle name="Comma 4 2 3 3 2 2 2 2" xfId="25757"/>
    <cellStyle name="Comma 4 2 3 3 2 2 3" xfId="23369"/>
    <cellStyle name="Comma 4 2 3 3 2 3" xfId="18938"/>
    <cellStyle name="Comma 4 2 3 3 2 3 2" xfId="21352"/>
    <cellStyle name="Comma 4 2 3 3 2 3 2 2" xfId="26153"/>
    <cellStyle name="Comma 4 2 3 3 2 3 3" xfId="23765"/>
    <cellStyle name="Comma 4 2 3 3 2 4" xfId="19334"/>
    <cellStyle name="Comma 4 2 3 3 2 4 2" xfId="21748"/>
    <cellStyle name="Comma 4 2 3 3 2 4 2 2" xfId="26549"/>
    <cellStyle name="Comma 4 2 3 3 2 4 3" xfId="24161"/>
    <cellStyle name="Comma 4 2 3 3 2 5" xfId="19730"/>
    <cellStyle name="Comma 4 2 3 3 2 5 2" xfId="22144"/>
    <cellStyle name="Comma 4 2 3 3 2 5 2 2" xfId="26945"/>
    <cellStyle name="Comma 4 2 3 3 2 5 3" xfId="24557"/>
    <cellStyle name="Comma 4 2 3 3 2 6" xfId="20126"/>
    <cellStyle name="Comma 4 2 3 3 2 6 2" xfId="22540"/>
    <cellStyle name="Comma 4 2 3 3 2 6 2 2" xfId="27341"/>
    <cellStyle name="Comma 4 2 3 3 2 6 3" xfId="24953"/>
    <cellStyle name="Comma 4 2 3 3 2 7" xfId="20561"/>
    <cellStyle name="Comma 4 2 3 3 2 7 2" xfId="25361"/>
    <cellStyle name="Comma 4 2 3 3 2 8" xfId="22973"/>
    <cellStyle name="Comma 4 2 3 3 3" xfId="18344"/>
    <cellStyle name="Comma 4 2 3 3 3 2" xfId="20759"/>
    <cellStyle name="Comma 4 2 3 3 3 2 2" xfId="25559"/>
    <cellStyle name="Comma 4 2 3 3 3 3" xfId="23171"/>
    <cellStyle name="Comma 4 2 3 3 4" xfId="18740"/>
    <cellStyle name="Comma 4 2 3 3 4 2" xfId="21154"/>
    <cellStyle name="Comma 4 2 3 3 4 2 2" xfId="25955"/>
    <cellStyle name="Comma 4 2 3 3 4 3" xfId="23567"/>
    <cellStyle name="Comma 4 2 3 3 5" xfId="19136"/>
    <cellStyle name="Comma 4 2 3 3 5 2" xfId="21550"/>
    <cellStyle name="Comma 4 2 3 3 5 2 2" xfId="26351"/>
    <cellStyle name="Comma 4 2 3 3 5 3" xfId="23963"/>
    <cellStyle name="Comma 4 2 3 3 6" xfId="19532"/>
    <cellStyle name="Comma 4 2 3 3 6 2" xfId="21946"/>
    <cellStyle name="Comma 4 2 3 3 6 2 2" xfId="26747"/>
    <cellStyle name="Comma 4 2 3 3 6 3" xfId="24359"/>
    <cellStyle name="Comma 4 2 3 3 7" xfId="19928"/>
    <cellStyle name="Comma 4 2 3 3 7 2" xfId="22342"/>
    <cellStyle name="Comma 4 2 3 3 7 2 2" xfId="27143"/>
    <cellStyle name="Comma 4 2 3 3 7 3" xfId="24755"/>
    <cellStyle name="Comma 4 2 3 3 8" xfId="20363"/>
    <cellStyle name="Comma 4 2 3 3 8 2" xfId="25163"/>
    <cellStyle name="Comma 4 2 3 3 9" xfId="22775"/>
    <cellStyle name="Comma 4 2 3 4" xfId="13598"/>
    <cellStyle name="Comma 4 2 3 4 2" xfId="18410"/>
    <cellStyle name="Comma 4 2 3 4 2 2" xfId="20825"/>
    <cellStyle name="Comma 4 2 3 4 2 2 2" xfId="25625"/>
    <cellStyle name="Comma 4 2 3 4 2 3" xfId="23237"/>
    <cellStyle name="Comma 4 2 3 4 3" xfId="18806"/>
    <cellStyle name="Comma 4 2 3 4 3 2" xfId="21220"/>
    <cellStyle name="Comma 4 2 3 4 3 2 2" xfId="26021"/>
    <cellStyle name="Comma 4 2 3 4 3 3" xfId="23633"/>
    <cellStyle name="Comma 4 2 3 4 4" xfId="19202"/>
    <cellStyle name="Comma 4 2 3 4 4 2" xfId="21616"/>
    <cellStyle name="Comma 4 2 3 4 4 2 2" xfId="26417"/>
    <cellStyle name="Comma 4 2 3 4 4 3" xfId="24029"/>
    <cellStyle name="Comma 4 2 3 4 5" xfId="19598"/>
    <cellStyle name="Comma 4 2 3 4 5 2" xfId="22012"/>
    <cellStyle name="Comma 4 2 3 4 5 2 2" xfId="26813"/>
    <cellStyle name="Comma 4 2 3 4 5 3" xfId="24425"/>
    <cellStyle name="Comma 4 2 3 4 6" xfId="19994"/>
    <cellStyle name="Comma 4 2 3 4 6 2" xfId="22408"/>
    <cellStyle name="Comma 4 2 3 4 6 2 2" xfId="27209"/>
    <cellStyle name="Comma 4 2 3 4 6 3" xfId="24821"/>
    <cellStyle name="Comma 4 2 3 4 7" xfId="20429"/>
    <cellStyle name="Comma 4 2 3 4 7 2" xfId="25229"/>
    <cellStyle name="Comma 4 2 3 4 8" xfId="22841"/>
    <cellStyle name="Comma 4 2 3 5" xfId="18212"/>
    <cellStyle name="Comma 4 2 3 5 2" xfId="20627"/>
    <cellStyle name="Comma 4 2 3 5 2 2" xfId="25427"/>
    <cellStyle name="Comma 4 2 3 5 3" xfId="23039"/>
    <cellStyle name="Comma 4 2 3 6" xfId="18608"/>
    <cellStyle name="Comma 4 2 3 6 2" xfId="21022"/>
    <cellStyle name="Comma 4 2 3 6 2 2" xfId="25823"/>
    <cellStyle name="Comma 4 2 3 6 3" xfId="23435"/>
    <cellStyle name="Comma 4 2 3 7" xfId="19004"/>
    <cellStyle name="Comma 4 2 3 7 2" xfId="21418"/>
    <cellStyle name="Comma 4 2 3 7 2 2" xfId="26219"/>
    <cellStyle name="Comma 4 2 3 7 3" xfId="23831"/>
    <cellStyle name="Comma 4 2 3 8" xfId="19400"/>
    <cellStyle name="Comma 4 2 3 8 2" xfId="21814"/>
    <cellStyle name="Comma 4 2 3 8 2 2" xfId="26615"/>
    <cellStyle name="Comma 4 2 3 8 3" xfId="24227"/>
    <cellStyle name="Comma 4 2 3 9" xfId="19796"/>
    <cellStyle name="Comma 4 2 3 9 2" xfId="22210"/>
    <cellStyle name="Comma 4 2 3 9 2 2" xfId="27011"/>
    <cellStyle name="Comma 4 2 3 9 3" xfId="24623"/>
    <cellStyle name="Comma 4 2 4" xfId="6062"/>
    <cellStyle name="Comma 4 2 4 2" xfId="15092"/>
    <cellStyle name="Comma 4 2 4 2 2" xfId="18432"/>
    <cellStyle name="Comma 4 2 4 2 2 2" xfId="20847"/>
    <cellStyle name="Comma 4 2 4 2 2 2 2" xfId="25647"/>
    <cellStyle name="Comma 4 2 4 2 2 3" xfId="23259"/>
    <cellStyle name="Comma 4 2 4 2 3" xfId="18828"/>
    <cellStyle name="Comma 4 2 4 2 3 2" xfId="21242"/>
    <cellStyle name="Comma 4 2 4 2 3 2 2" xfId="26043"/>
    <cellStyle name="Comma 4 2 4 2 3 3" xfId="23655"/>
    <cellStyle name="Comma 4 2 4 2 4" xfId="19224"/>
    <cellStyle name="Comma 4 2 4 2 4 2" xfId="21638"/>
    <cellStyle name="Comma 4 2 4 2 4 2 2" xfId="26439"/>
    <cellStyle name="Comma 4 2 4 2 4 3" xfId="24051"/>
    <cellStyle name="Comma 4 2 4 2 5" xfId="19620"/>
    <cellStyle name="Comma 4 2 4 2 5 2" xfId="22034"/>
    <cellStyle name="Comma 4 2 4 2 5 2 2" xfId="26835"/>
    <cellStyle name="Comma 4 2 4 2 5 3" xfId="24447"/>
    <cellStyle name="Comma 4 2 4 2 6" xfId="20016"/>
    <cellStyle name="Comma 4 2 4 2 6 2" xfId="22430"/>
    <cellStyle name="Comma 4 2 4 2 6 2 2" xfId="27231"/>
    <cellStyle name="Comma 4 2 4 2 6 3" xfId="24843"/>
    <cellStyle name="Comma 4 2 4 2 7" xfId="20451"/>
    <cellStyle name="Comma 4 2 4 2 7 2" xfId="25251"/>
    <cellStyle name="Comma 4 2 4 2 8" xfId="22863"/>
    <cellStyle name="Comma 4 2 4 3" xfId="18234"/>
    <cellStyle name="Comma 4 2 4 3 2" xfId="20649"/>
    <cellStyle name="Comma 4 2 4 3 2 2" xfId="25449"/>
    <cellStyle name="Comma 4 2 4 3 3" xfId="23061"/>
    <cellStyle name="Comma 4 2 4 4" xfId="18630"/>
    <cellStyle name="Comma 4 2 4 4 2" xfId="21044"/>
    <cellStyle name="Comma 4 2 4 4 2 2" xfId="25845"/>
    <cellStyle name="Comma 4 2 4 4 3" xfId="23457"/>
    <cellStyle name="Comma 4 2 4 5" xfId="19026"/>
    <cellStyle name="Comma 4 2 4 5 2" xfId="21440"/>
    <cellStyle name="Comma 4 2 4 5 2 2" xfId="26241"/>
    <cellStyle name="Comma 4 2 4 5 3" xfId="23853"/>
    <cellStyle name="Comma 4 2 4 6" xfId="19422"/>
    <cellStyle name="Comma 4 2 4 6 2" xfId="21836"/>
    <cellStyle name="Comma 4 2 4 6 2 2" xfId="26637"/>
    <cellStyle name="Comma 4 2 4 6 3" xfId="24249"/>
    <cellStyle name="Comma 4 2 4 7" xfId="19818"/>
    <cellStyle name="Comma 4 2 4 7 2" xfId="22232"/>
    <cellStyle name="Comma 4 2 4 7 2 2" xfId="27033"/>
    <cellStyle name="Comma 4 2 4 7 3" xfId="24645"/>
    <cellStyle name="Comma 4 2 4 8" xfId="20253"/>
    <cellStyle name="Comma 4 2 4 8 2" xfId="25053"/>
    <cellStyle name="Comma 4 2 4 9" xfId="22665"/>
    <cellStyle name="Comma 4 2 5" xfId="9072"/>
    <cellStyle name="Comma 4 2 5 2" xfId="18102"/>
    <cellStyle name="Comma 4 2 5 2 2" xfId="18498"/>
    <cellStyle name="Comma 4 2 5 2 2 2" xfId="20912"/>
    <cellStyle name="Comma 4 2 5 2 2 2 2" xfId="25713"/>
    <cellStyle name="Comma 4 2 5 2 2 3" xfId="23325"/>
    <cellStyle name="Comma 4 2 5 2 3" xfId="18894"/>
    <cellStyle name="Comma 4 2 5 2 3 2" xfId="21308"/>
    <cellStyle name="Comma 4 2 5 2 3 2 2" xfId="26109"/>
    <cellStyle name="Comma 4 2 5 2 3 3" xfId="23721"/>
    <cellStyle name="Comma 4 2 5 2 4" xfId="19290"/>
    <cellStyle name="Comma 4 2 5 2 4 2" xfId="21704"/>
    <cellStyle name="Comma 4 2 5 2 4 2 2" xfId="26505"/>
    <cellStyle name="Comma 4 2 5 2 4 3" xfId="24117"/>
    <cellStyle name="Comma 4 2 5 2 5" xfId="19686"/>
    <cellStyle name="Comma 4 2 5 2 5 2" xfId="22100"/>
    <cellStyle name="Comma 4 2 5 2 5 2 2" xfId="26901"/>
    <cellStyle name="Comma 4 2 5 2 5 3" xfId="24513"/>
    <cellStyle name="Comma 4 2 5 2 6" xfId="20082"/>
    <cellStyle name="Comma 4 2 5 2 6 2" xfId="22496"/>
    <cellStyle name="Comma 4 2 5 2 6 2 2" xfId="27297"/>
    <cellStyle name="Comma 4 2 5 2 6 3" xfId="24909"/>
    <cellStyle name="Comma 4 2 5 2 7" xfId="20517"/>
    <cellStyle name="Comma 4 2 5 2 7 2" xfId="25317"/>
    <cellStyle name="Comma 4 2 5 2 8" xfId="22929"/>
    <cellStyle name="Comma 4 2 5 3" xfId="18300"/>
    <cellStyle name="Comma 4 2 5 3 2" xfId="20715"/>
    <cellStyle name="Comma 4 2 5 3 2 2" xfId="25515"/>
    <cellStyle name="Comma 4 2 5 3 3" xfId="23127"/>
    <cellStyle name="Comma 4 2 5 4" xfId="18696"/>
    <cellStyle name="Comma 4 2 5 4 2" xfId="21110"/>
    <cellStyle name="Comma 4 2 5 4 2 2" xfId="25911"/>
    <cellStyle name="Comma 4 2 5 4 3" xfId="23523"/>
    <cellStyle name="Comma 4 2 5 5" xfId="19092"/>
    <cellStyle name="Comma 4 2 5 5 2" xfId="21506"/>
    <cellStyle name="Comma 4 2 5 5 2 2" xfId="26307"/>
    <cellStyle name="Comma 4 2 5 5 3" xfId="23919"/>
    <cellStyle name="Comma 4 2 5 6" xfId="19488"/>
    <cellStyle name="Comma 4 2 5 6 2" xfId="21902"/>
    <cellStyle name="Comma 4 2 5 6 2 2" xfId="26703"/>
    <cellStyle name="Comma 4 2 5 6 3" xfId="24315"/>
    <cellStyle name="Comma 4 2 5 7" xfId="19884"/>
    <cellStyle name="Comma 4 2 5 7 2" xfId="22298"/>
    <cellStyle name="Comma 4 2 5 7 2 2" xfId="27099"/>
    <cellStyle name="Comma 4 2 5 7 3" xfId="24711"/>
    <cellStyle name="Comma 4 2 5 8" xfId="20319"/>
    <cellStyle name="Comma 4 2 5 8 2" xfId="25119"/>
    <cellStyle name="Comma 4 2 5 9" xfId="22731"/>
    <cellStyle name="Comma 4 2 6" xfId="10610"/>
    <cellStyle name="Comma 4 2 6 2" xfId="18366"/>
    <cellStyle name="Comma 4 2 6 2 2" xfId="20781"/>
    <cellStyle name="Comma 4 2 6 2 2 2" xfId="25581"/>
    <cellStyle name="Comma 4 2 6 2 3" xfId="23193"/>
    <cellStyle name="Comma 4 2 6 3" xfId="18762"/>
    <cellStyle name="Comma 4 2 6 3 2" xfId="21176"/>
    <cellStyle name="Comma 4 2 6 3 2 2" xfId="25977"/>
    <cellStyle name="Comma 4 2 6 3 3" xfId="23589"/>
    <cellStyle name="Comma 4 2 6 4" xfId="19158"/>
    <cellStyle name="Comma 4 2 6 4 2" xfId="21572"/>
    <cellStyle name="Comma 4 2 6 4 2 2" xfId="26373"/>
    <cellStyle name="Comma 4 2 6 4 3" xfId="23985"/>
    <cellStyle name="Comma 4 2 6 5" xfId="19554"/>
    <cellStyle name="Comma 4 2 6 5 2" xfId="21968"/>
    <cellStyle name="Comma 4 2 6 5 2 2" xfId="26769"/>
    <cellStyle name="Comma 4 2 6 5 3" xfId="24381"/>
    <cellStyle name="Comma 4 2 6 6" xfId="19950"/>
    <cellStyle name="Comma 4 2 6 6 2" xfId="22364"/>
    <cellStyle name="Comma 4 2 6 6 2 2" xfId="27165"/>
    <cellStyle name="Comma 4 2 6 6 3" xfId="24777"/>
    <cellStyle name="Comma 4 2 6 7" xfId="20385"/>
    <cellStyle name="Comma 4 2 6 7 2" xfId="25185"/>
    <cellStyle name="Comma 4 2 6 8" xfId="22797"/>
    <cellStyle name="Comma 4 2 7" xfId="18168"/>
    <cellStyle name="Comma 4 2 7 2" xfId="20583"/>
    <cellStyle name="Comma 4 2 7 2 2" xfId="25383"/>
    <cellStyle name="Comma 4 2 7 3" xfId="22995"/>
    <cellStyle name="Comma 4 2 8" xfId="18564"/>
    <cellStyle name="Comma 4 2 8 2" xfId="20978"/>
    <cellStyle name="Comma 4 2 8 2 2" xfId="25779"/>
    <cellStyle name="Comma 4 2 8 3" xfId="23391"/>
    <cellStyle name="Comma 4 2 9" xfId="18960"/>
    <cellStyle name="Comma 4 2 9 2" xfId="21374"/>
    <cellStyle name="Comma 4 2 9 2 2" xfId="26175"/>
    <cellStyle name="Comma 4 2 9 3" xfId="23787"/>
    <cellStyle name="Comma 4 3" xfId="2328"/>
    <cellStyle name="Comma 4 3 10" xfId="20198"/>
    <cellStyle name="Comma 4 3 10 2" xfId="24998"/>
    <cellStyle name="Comma 4 3 11" xfId="22610"/>
    <cellStyle name="Comma 4 3 2" xfId="6809"/>
    <cellStyle name="Comma 4 3 2 2" xfId="15839"/>
    <cellStyle name="Comma 4 3 2 2 2" xfId="18443"/>
    <cellStyle name="Comma 4 3 2 2 2 2" xfId="20858"/>
    <cellStyle name="Comma 4 3 2 2 2 2 2" xfId="25658"/>
    <cellStyle name="Comma 4 3 2 2 2 3" xfId="23270"/>
    <cellStyle name="Comma 4 3 2 2 3" xfId="18839"/>
    <cellStyle name="Comma 4 3 2 2 3 2" xfId="21253"/>
    <cellStyle name="Comma 4 3 2 2 3 2 2" xfId="26054"/>
    <cellStyle name="Comma 4 3 2 2 3 3" xfId="23666"/>
    <cellStyle name="Comma 4 3 2 2 4" xfId="19235"/>
    <cellStyle name="Comma 4 3 2 2 4 2" xfId="21649"/>
    <cellStyle name="Comma 4 3 2 2 4 2 2" xfId="26450"/>
    <cellStyle name="Comma 4 3 2 2 4 3" xfId="24062"/>
    <cellStyle name="Comma 4 3 2 2 5" xfId="19631"/>
    <cellStyle name="Comma 4 3 2 2 5 2" xfId="22045"/>
    <cellStyle name="Comma 4 3 2 2 5 2 2" xfId="26846"/>
    <cellStyle name="Comma 4 3 2 2 5 3" xfId="24458"/>
    <cellStyle name="Comma 4 3 2 2 6" xfId="20027"/>
    <cellStyle name="Comma 4 3 2 2 6 2" xfId="22441"/>
    <cellStyle name="Comma 4 3 2 2 6 2 2" xfId="27242"/>
    <cellStyle name="Comma 4 3 2 2 6 3" xfId="24854"/>
    <cellStyle name="Comma 4 3 2 2 7" xfId="20462"/>
    <cellStyle name="Comma 4 3 2 2 7 2" xfId="25262"/>
    <cellStyle name="Comma 4 3 2 2 8" xfId="22874"/>
    <cellStyle name="Comma 4 3 2 3" xfId="18245"/>
    <cellStyle name="Comma 4 3 2 3 2" xfId="20660"/>
    <cellStyle name="Comma 4 3 2 3 2 2" xfId="25460"/>
    <cellStyle name="Comma 4 3 2 3 3" xfId="23072"/>
    <cellStyle name="Comma 4 3 2 4" xfId="18641"/>
    <cellStyle name="Comma 4 3 2 4 2" xfId="21055"/>
    <cellStyle name="Comma 4 3 2 4 2 2" xfId="25856"/>
    <cellStyle name="Comma 4 3 2 4 3" xfId="23468"/>
    <cellStyle name="Comma 4 3 2 5" xfId="19037"/>
    <cellStyle name="Comma 4 3 2 5 2" xfId="21451"/>
    <cellStyle name="Comma 4 3 2 5 2 2" xfId="26252"/>
    <cellStyle name="Comma 4 3 2 5 3" xfId="23864"/>
    <cellStyle name="Comma 4 3 2 6" xfId="19433"/>
    <cellStyle name="Comma 4 3 2 6 2" xfId="21847"/>
    <cellStyle name="Comma 4 3 2 6 2 2" xfId="26648"/>
    <cellStyle name="Comma 4 3 2 6 3" xfId="24260"/>
    <cellStyle name="Comma 4 3 2 7" xfId="19829"/>
    <cellStyle name="Comma 4 3 2 7 2" xfId="22243"/>
    <cellStyle name="Comma 4 3 2 7 2 2" xfId="27044"/>
    <cellStyle name="Comma 4 3 2 7 3" xfId="24656"/>
    <cellStyle name="Comma 4 3 2 8" xfId="20264"/>
    <cellStyle name="Comma 4 3 2 8 2" xfId="25064"/>
    <cellStyle name="Comma 4 3 2 9" xfId="22676"/>
    <cellStyle name="Comma 4 3 3" xfId="9083"/>
    <cellStyle name="Comma 4 3 3 2" xfId="18113"/>
    <cellStyle name="Comma 4 3 3 2 2" xfId="18509"/>
    <cellStyle name="Comma 4 3 3 2 2 2" xfId="20923"/>
    <cellStyle name="Comma 4 3 3 2 2 2 2" xfId="25724"/>
    <cellStyle name="Comma 4 3 3 2 2 3" xfId="23336"/>
    <cellStyle name="Comma 4 3 3 2 3" xfId="18905"/>
    <cellStyle name="Comma 4 3 3 2 3 2" xfId="21319"/>
    <cellStyle name="Comma 4 3 3 2 3 2 2" xfId="26120"/>
    <cellStyle name="Comma 4 3 3 2 3 3" xfId="23732"/>
    <cellStyle name="Comma 4 3 3 2 4" xfId="19301"/>
    <cellStyle name="Comma 4 3 3 2 4 2" xfId="21715"/>
    <cellStyle name="Comma 4 3 3 2 4 2 2" xfId="26516"/>
    <cellStyle name="Comma 4 3 3 2 4 3" xfId="24128"/>
    <cellStyle name="Comma 4 3 3 2 5" xfId="19697"/>
    <cellStyle name="Comma 4 3 3 2 5 2" xfId="22111"/>
    <cellStyle name="Comma 4 3 3 2 5 2 2" xfId="26912"/>
    <cellStyle name="Comma 4 3 3 2 5 3" xfId="24524"/>
    <cellStyle name="Comma 4 3 3 2 6" xfId="20093"/>
    <cellStyle name="Comma 4 3 3 2 6 2" xfId="22507"/>
    <cellStyle name="Comma 4 3 3 2 6 2 2" xfId="27308"/>
    <cellStyle name="Comma 4 3 3 2 6 3" xfId="24920"/>
    <cellStyle name="Comma 4 3 3 2 7" xfId="20528"/>
    <cellStyle name="Comma 4 3 3 2 7 2" xfId="25328"/>
    <cellStyle name="Comma 4 3 3 2 8" xfId="22940"/>
    <cellStyle name="Comma 4 3 3 3" xfId="18311"/>
    <cellStyle name="Comma 4 3 3 3 2" xfId="20726"/>
    <cellStyle name="Comma 4 3 3 3 2 2" xfId="25526"/>
    <cellStyle name="Comma 4 3 3 3 3" xfId="23138"/>
    <cellStyle name="Comma 4 3 3 4" xfId="18707"/>
    <cellStyle name="Comma 4 3 3 4 2" xfId="21121"/>
    <cellStyle name="Comma 4 3 3 4 2 2" xfId="25922"/>
    <cellStyle name="Comma 4 3 3 4 3" xfId="23534"/>
    <cellStyle name="Comma 4 3 3 5" xfId="19103"/>
    <cellStyle name="Comma 4 3 3 5 2" xfId="21517"/>
    <cellStyle name="Comma 4 3 3 5 2 2" xfId="26318"/>
    <cellStyle name="Comma 4 3 3 5 3" xfId="23930"/>
    <cellStyle name="Comma 4 3 3 6" xfId="19499"/>
    <cellStyle name="Comma 4 3 3 6 2" xfId="21913"/>
    <cellStyle name="Comma 4 3 3 6 2 2" xfId="26714"/>
    <cellStyle name="Comma 4 3 3 6 3" xfId="24326"/>
    <cellStyle name="Comma 4 3 3 7" xfId="19895"/>
    <cellStyle name="Comma 4 3 3 7 2" xfId="22309"/>
    <cellStyle name="Comma 4 3 3 7 2 2" xfId="27110"/>
    <cellStyle name="Comma 4 3 3 7 3" xfId="24722"/>
    <cellStyle name="Comma 4 3 3 8" xfId="20330"/>
    <cellStyle name="Comma 4 3 3 8 2" xfId="25130"/>
    <cellStyle name="Comma 4 3 3 9" xfId="22742"/>
    <cellStyle name="Comma 4 3 4" xfId="11357"/>
    <cellStyle name="Comma 4 3 4 2" xfId="18377"/>
    <cellStyle name="Comma 4 3 4 2 2" xfId="20792"/>
    <cellStyle name="Comma 4 3 4 2 2 2" xfId="25592"/>
    <cellStyle name="Comma 4 3 4 2 3" xfId="23204"/>
    <cellStyle name="Comma 4 3 4 3" xfId="18773"/>
    <cellStyle name="Comma 4 3 4 3 2" xfId="21187"/>
    <cellStyle name="Comma 4 3 4 3 2 2" xfId="25988"/>
    <cellStyle name="Comma 4 3 4 3 3" xfId="23600"/>
    <cellStyle name="Comma 4 3 4 4" xfId="19169"/>
    <cellStyle name="Comma 4 3 4 4 2" xfId="21583"/>
    <cellStyle name="Comma 4 3 4 4 2 2" xfId="26384"/>
    <cellStyle name="Comma 4 3 4 4 3" xfId="23996"/>
    <cellStyle name="Comma 4 3 4 5" xfId="19565"/>
    <cellStyle name="Comma 4 3 4 5 2" xfId="21979"/>
    <cellStyle name="Comma 4 3 4 5 2 2" xfId="26780"/>
    <cellStyle name="Comma 4 3 4 5 3" xfId="24392"/>
    <cellStyle name="Comma 4 3 4 6" xfId="19961"/>
    <cellStyle name="Comma 4 3 4 6 2" xfId="22375"/>
    <cellStyle name="Comma 4 3 4 6 2 2" xfId="27176"/>
    <cellStyle name="Comma 4 3 4 6 3" xfId="24788"/>
    <cellStyle name="Comma 4 3 4 7" xfId="20396"/>
    <cellStyle name="Comma 4 3 4 7 2" xfId="25196"/>
    <cellStyle name="Comma 4 3 4 8" xfId="22808"/>
    <cellStyle name="Comma 4 3 5" xfId="18179"/>
    <cellStyle name="Comma 4 3 5 2" xfId="20594"/>
    <cellStyle name="Comma 4 3 5 2 2" xfId="25394"/>
    <cellStyle name="Comma 4 3 5 3" xfId="23006"/>
    <cellStyle name="Comma 4 3 6" xfId="18575"/>
    <cellStyle name="Comma 4 3 6 2" xfId="20989"/>
    <cellStyle name="Comma 4 3 6 2 2" xfId="25790"/>
    <cellStyle name="Comma 4 3 6 3" xfId="23402"/>
    <cellStyle name="Comma 4 3 7" xfId="18971"/>
    <cellStyle name="Comma 4 3 7 2" xfId="21385"/>
    <cellStyle name="Comma 4 3 7 2 2" xfId="26186"/>
    <cellStyle name="Comma 4 3 7 3" xfId="23798"/>
    <cellStyle name="Comma 4 3 8" xfId="19367"/>
    <cellStyle name="Comma 4 3 8 2" xfId="21781"/>
    <cellStyle name="Comma 4 3 8 2 2" xfId="26582"/>
    <cellStyle name="Comma 4 3 8 3" xfId="24194"/>
    <cellStyle name="Comma 4 3 9" xfId="19763"/>
    <cellStyle name="Comma 4 3 9 2" xfId="22177"/>
    <cellStyle name="Comma 4 3 9 2 2" xfId="26978"/>
    <cellStyle name="Comma 4 3 9 3" xfId="24590"/>
    <cellStyle name="Comma 4 4" xfId="3822"/>
    <cellStyle name="Comma 4 4 10" xfId="20220"/>
    <cellStyle name="Comma 4 4 10 2" xfId="25020"/>
    <cellStyle name="Comma 4 4 11" xfId="22632"/>
    <cellStyle name="Comma 4 4 2" xfId="8303"/>
    <cellStyle name="Comma 4 4 2 2" xfId="17333"/>
    <cellStyle name="Comma 4 4 2 2 2" xfId="18465"/>
    <cellStyle name="Comma 4 4 2 2 2 2" xfId="20880"/>
    <cellStyle name="Comma 4 4 2 2 2 2 2" xfId="25680"/>
    <cellStyle name="Comma 4 4 2 2 2 3" xfId="23292"/>
    <cellStyle name="Comma 4 4 2 2 3" xfId="18861"/>
    <cellStyle name="Comma 4 4 2 2 3 2" xfId="21275"/>
    <cellStyle name="Comma 4 4 2 2 3 2 2" xfId="26076"/>
    <cellStyle name="Comma 4 4 2 2 3 3" xfId="23688"/>
    <cellStyle name="Comma 4 4 2 2 4" xfId="19257"/>
    <cellStyle name="Comma 4 4 2 2 4 2" xfId="21671"/>
    <cellStyle name="Comma 4 4 2 2 4 2 2" xfId="26472"/>
    <cellStyle name="Comma 4 4 2 2 4 3" xfId="24084"/>
    <cellStyle name="Comma 4 4 2 2 5" xfId="19653"/>
    <cellStyle name="Comma 4 4 2 2 5 2" xfId="22067"/>
    <cellStyle name="Comma 4 4 2 2 5 2 2" xfId="26868"/>
    <cellStyle name="Comma 4 4 2 2 5 3" xfId="24480"/>
    <cellStyle name="Comma 4 4 2 2 6" xfId="20049"/>
    <cellStyle name="Comma 4 4 2 2 6 2" xfId="22463"/>
    <cellStyle name="Comma 4 4 2 2 6 2 2" xfId="27264"/>
    <cellStyle name="Comma 4 4 2 2 6 3" xfId="24876"/>
    <cellStyle name="Comma 4 4 2 2 7" xfId="20484"/>
    <cellStyle name="Comma 4 4 2 2 7 2" xfId="25284"/>
    <cellStyle name="Comma 4 4 2 2 8" xfId="22896"/>
    <cellStyle name="Comma 4 4 2 3" xfId="18267"/>
    <cellStyle name="Comma 4 4 2 3 2" xfId="20682"/>
    <cellStyle name="Comma 4 4 2 3 2 2" xfId="25482"/>
    <cellStyle name="Comma 4 4 2 3 3" xfId="23094"/>
    <cellStyle name="Comma 4 4 2 4" xfId="18663"/>
    <cellStyle name="Comma 4 4 2 4 2" xfId="21077"/>
    <cellStyle name="Comma 4 4 2 4 2 2" xfId="25878"/>
    <cellStyle name="Comma 4 4 2 4 3" xfId="23490"/>
    <cellStyle name="Comma 4 4 2 5" xfId="19059"/>
    <cellStyle name="Comma 4 4 2 5 2" xfId="21473"/>
    <cellStyle name="Comma 4 4 2 5 2 2" xfId="26274"/>
    <cellStyle name="Comma 4 4 2 5 3" xfId="23886"/>
    <cellStyle name="Comma 4 4 2 6" xfId="19455"/>
    <cellStyle name="Comma 4 4 2 6 2" xfId="21869"/>
    <cellStyle name="Comma 4 4 2 6 2 2" xfId="26670"/>
    <cellStyle name="Comma 4 4 2 6 3" xfId="24282"/>
    <cellStyle name="Comma 4 4 2 7" xfId="19851"/>
    <cellStyle name="Comma 4 4 2 7 2" xfId="22265"/>
    <cellStyle name="Comma 4 4 2 7 2 2" xfId="27066"/>
    <cellStyle name="Comma 4 4 2 7 3" xfId="24678"/>
    <cellStyle name="Comma 4 4 2 8" xfId="20286"/>
    <cellStyle name="Comma 4 4 2 8 2" xfId="25086"/>
    <cellStyle name="Comma 4 4 2 9" xfId="22698"/>
    <cellStyle name="Comma 4 4 3" xfId="9105"/>
    <cellStyle name="Comma 4 4 3 2" xfId="18135"/>
    <cellStyle name="Comma 4 4 3 2 2" xfId="18531"/>
    <cellStyle name="Comma 4 4 3 2 2 2" xfId="20945"/>
    <cellStyle name="Comma 4 4 3 2 2 2 2" xfId="25746"/>
    <cellStyle name="Comma 4 4 3 2 2 3" xfId="23358"/>
    <cellStyle name="Comma 4 4 3 2 3" xfId="18927"/>
    <cellStyle name="Comma 4 4 3 2 3 2" xfId="21341"/>
    <cellStyle name="Comma 4 4 3 2 3 2 2" xfId="26142"/>
    <cellStyle name="Comma 4 4 3 2 3 3" xfId="23754"/>
    <cellStyle name="Comma 4 4 3 2 4" xfId="19323"/>
    <cellStyle name="Comma 4 4 3 2 4 2" xfId="21737"/>
    <cellStyle name="Comma 4 4 3 2 4 2 2" xfId="26538"/>
    <cellStyle name="Comma 4 4 3 2 4 3" xfId="24150"/>
    <cellStyle name="Comma 4 4 3 2 5" xfId="19719"/>
    <cellStyle name="Comma 4 4 3 2 5 2" xfId="22133"/>
    <cellStyle name="Comma 4 4 3 2 5 2 2" xfId="26934"/>
    <cellStyle name="Comma 4 4 3 2 5 3" xfId="24546"/>
    <cellStyle name="Comma 4 4 3 2 6" xfId="20115"/>
    <cellStyle name="Comma 4 4 3 2 6 2" xfId="22529"/>
    <cellStyle name="Comma 4 4 3 2 6 2 2" xfId="27330"/>
    <cellStyle name="Comma 4 4 3 2 6 3" xfId="24942"/>
    <cellStyle name="Comma 4 4 3 2 7" xfId="20550"/>
    <cellStyle name="Comma 4 4 3 2 7 2" xfId="25350"/>
    <cellStyle name="Comma 4 4 3 2 8" xfId="22962"/>
    <cellStyle name="Comma 4 4 3 3" xfId="18333"/>
    <cellStyle name="Comma 4 4 3 3 2" xfId="20748"/>
    <cellStyle name="Comma 4 4 3 3 2 2" xfId="25548"/>
    <cellStyle name="Comma 4 4 3 3 3" xfId="23160"/>
    <cellStyle name="Comma 4 4 3 4" xfId="18729"/>
    <cellStyle name="Comma 4 4 3 4 2" xfId="21143"/>
    <cellStyle name="Comma 4 4 3 4 2 2" xfId="25944"/>
    <cellStyle name="Comma 4 4 3 4 3" xfId="23556"/>
    <cellStyle name="Comma 4 4 3 5" xfId="19125"/>
    <cellStyle name="Comma 4 4 3 5 2" xfId="21539"/>
    <cellStyle name="Comma 4 4 3 5 2 2" xfId="26340"/>
    <cellStyle name="Comma 4 4 3 5 3" xfId="23952"/>
    <cellStyle name="Comma 4 4 3 6" xfId="19521"/>
    <cellStyle name="Comma 4 4 3 6 2" xfId="21935"/>
    <cellStyle name="Comma 4 4 3 6 2 2" xfId="26736"/>
    <cellStyle name="Comma 4 4 3 6 3" xfId="24348"/>
    <cellStyle name="Comma 4 4 3 7" xfId="19917"/>
    <cellStyle name="Comma 4 4 3 7 2" xfId="22331"/>
    <cellStyle name="Comma 4 4 3 7 2 2" xfId="27132"/>
    <cellStyle name="Comma 4 4 3 7 3" xfId="24744"/>
    <cellStyle name="Comma 4 4 3 8" xfId="20352"/>
    <cellStyle name="Comma 4 4 3 8 2" xfId="25152"/>
    <cellStyle name="Comma 4 4 3 9" xfId="22764"/>
    <cellStyle name="Comma 4 4 4" xfId="12851"/>
    <cellStyle name="Comma 4 4 4 2" xfId="18399"/>
    <cellStyle name="Comma 4 4 4 2 2" xfId="20814"/>
    <cellStyle name="Comma 4 4 4 2 2 2" xfId="25614"/>
    <cellStyle name="Comma 4 4 4 2 3" xfId="23226"/>
    <cellStyle name="Comma 4 4 4 3" xfId="18795"/>
    <cellStyle name="Comma 4 4 4 3 2" xfId="21209"/>
    <cellStyle name="Comma 4 4 4 3 2 2" xfId="26010"/>
    <cellStyle name="Comma 4 4 4 3 3" xfId="23622"/>
    <cellStyle name="Comma 4 4 4 4" xfId="19191"/>
    <cellStyle name="Comma 4 4 4 4 2" xfId="21605"/>
    <cellStyle name="Comma 4 4 4 4 2 2" xfId="26406"/>
    <cellStyle name="Comma 4 4 4 4 3" xfId="24018"/>
    <cellStyle name="Comma 4 4 4 5" xfId="19587"/>
    <cellStyle name="Comma 4 4 4 5 2" xfId="22001"/>
    <cellStyle name="Comma 4 4 4 5 2 2" xfId="26802"/>
    <cellStyle name="Comma 4 4 4 5 3" xfId="24414"/>
    <cellStyle name="Comma 4 4 4 6" xfId="19983"/>
    <cellStyle name="Comma 4 4 4 6 2" xfId="22397"/>
    <cellStyle name="Comma 4 4 4 6 2 2" xfId="27198"/>
    <cellStyle name="Comma 4 4 4 6 3" xfId="24810"/>
    <cellStyle name="Comma 4 4 4 7" xfId="20418"/>
    <cellStyle name="Comma 4 4 4 7 2" xfId="25218"/>
    <cellStyle name="Comma 4 4 4 8" xfId="22830"/>
    <cellStyle name="Comma 4 4 5" xfId="18201"/>
    <cellStyle name="Comma 4 4 5 2" xfId="20616"/>
    <cellStyle name="Comma 4 4 5 2 2" xfId="25416"/>
    <cellStyle name="Comma 4 4 5 3" xfId="23028"/>
    <cellStyle name="Comma 4 4 6" xfId="18597"/>
    <cellStyle name="Comma 4 4 6 2" xfId="21011"/>
    <cellStyle name="Comma 4 4 6 2 2" xfId="25812"/>
    <cellStyle name="Comma 4 4 6 3" xfId="23424"/>
    <cellStyle name="Comma 4 4 7" xfId="18993"/>
    <cellStyle name="Comma 4 4 7 2" xfId="21407"/>
    <cellStyle name="Comma 4 4 7 2 2" xfId="26208"/>
    <cellStyle name="Comma 4 4 7 3" xfId="23820"/>
    <cellStyle name="Comma 4 4 8" xfId="19389"/>
    <cellStyle name="Comma 4 4 8 2" xfId="21803"/>
    <cellStyle name="Comma 4 4 8 2 2" xfId="26604"/>
    <cellStyle name="Comma 4 4 8 3" xfId="24216"/>
    <cellStyle name="Comma 4 4 9" xfId="19785"/>
    <cellStyle name="Comma 4 4 9 2" xfId="22199"/>
    <cellStyle name="Comma 4 4 9 2 2" xfId="27000"/>
    <cellStyle name="Comma 4 4 9 3" xfId="24612"/>
    <cellStyle name="Comma 4 5" xfId="5316"/>
    <cellStyle name="Comma 4 5 2" xfId="14345"/>
    <cellStyle name="Comma 4 5 2 2" xfId="18421"/>
    <cellStyle name="Comma 4 5 2 2 2" xfId="20836"/>
    <cellStyle name="Comma 4 5 2 2 2 2" xfId="25636"/>
    <cellStyle name="Comma 4 5 2 2 3" xfId="23248"/>
    <cellStyle name="Comma 4 5 2 3" xfId="18817"/>
    <cellStyle name="Comma 4 5 2 3 2" xfId="21231"/>
    <cellStyle name="Comma 4 5 2 3 2 2" xfId="26032"/>
    <cellStyle name="Comma 4 5 2 3 3" xfId="23644"/>
    <cellStyle name="Comma 4 5 2 4" xfId="19213"/>
    <cellStyle name="Comma 4 5 2 4 2" xfId="21627"/>
    <cellStyle name="Comma 4 5 2 4 2 2" xfId="26428"/>
    <cellStyle name="Comma 4 5 2 4 3" xfId="24040"/>
    <cellStyle name="Comma 4 5 2 5" xfId="19609"/>
    <cellStyle name="Comma 4 5 2 5 2" xfId="22023"/>
    <cellStyle name="Comma 4 5 2 5 2 2" xfId="26824"/>
    <cellStyle name="Comma 4 5 2 5 3" xfId="24436"/>
    <cellStyle name="Comma 4 5 2 6" xfId="20005"/>
    <cellStyle name="Comma 4 5 2 6 2" xfId="22419"/>
    <cellStyle name="Comma 4 5 2 6 2 2" xfId="27220"/>
    <cellStyle name="Comma 4 5 2 6 3" xfId="24832"/>
    <cellStyle name="Comma 4 5 2 7" xfId="20440"/>
    <cellStyle name="Comma 4 5 2 7 2" xfId="25240"/>
    <cellStyle name="Comma 4 5 2 8" xfId="22852"/>
    <cellStyle name="Comma 4 5 3" xfId="18223"/>
    <cellStyle name="Comma 4 5 3 2" xfId="20638"/>
    <cellStyle name="Comma 4 5 3 2 2" xfId="25438"/>
    <cellStyle name="Comma 4 5 3 3" xfId="23050"/>
    <cellStyle name="Comma 4 5 4" xfId="18619"/>
    <cellStyle name="Comma 4 5 4 2" xfId="21033"/>
    <cellStyle name="Comma 4 5 4 2 2" xfId="25834"/>
    <cellStyle name="Comma 4 5 4 3" xfId="23446"/>
    <cellStyle name="Comma 4 5 5" xfId="19015"/>
    <cellStyle name="Comma 4 5 5 2" xfId="21429"/>
    <cellStyle name="Comma 4 5 5 2 2" xfId="26230"/>
    <cellStyle name="Comma 4 5 5 3" xfId="23842"/>
    <cellStyle name="Comma 4 5 6" xfId="19411"/>
    <cellStyle name="Comma 4 5 6 2" xfId="21825"/>
    <cellStyle name="Comma 4 5 6 2 2" xfId="26626"/>
    <cellStyle name="Comma 4 5 6 3" xfId="24238"/>
    <cellStyle name="Comma 4 5 7" xfId="19807"/>
    <cellStyle name="Comma 4 5 7 2" xfId="22221"/>
    <cellStyle name="Comma 4 5 7 2 2" xfId="27022"/>
    <cellStyle name="Comma 4 5 7 3" xfId="24634"/>
    <cellStyle name="Comma 4 5 8" xfId="20242"/>
    <cellStyle name="Comma 4 5 8 2" xfId="25042"/>
    <cellStyle name="Comma 4 5 9" xfId="22654"/>
    <cellStyle name="Comma 4 6" xfId="9061"/>
    <cellStyle name="Comma 4 6 2" xfId="18091"/>
    <cellStyle name="Comma 4 6 2 2" xfId="18487"/>
    <cellStyle name="Comma 4 6 2 2 2" xfId="20901"/>
    <cellStyle name="Comma 4 6 2 2 2 2" xfId="25702"/>
    <cellStyle name="Comma 4 6 2 2 3" xfId="23314"/>
    <cellStyle name="Comma 4 6 2 3" xfId="18883"/>
    <cellStyle name="Comma 4 6 2 3 2" xfId="21297"/>
    <cellStyle name="Comma 4 6 2 3 2 2" xfId="26098"/>
    <cellStyle name="Comma 4 6 2 3 3" xfId="23710"/>
    <cellStyle name="Comma 4 6 2 4" xfId="19279"/>
    <cellStyle name="Comma 4 6 2 4 2" xfId="21693"/>
    <cellStyle name="Comma 4 6 2 4 2 2" xfId="26494"/>
    <cellStyle name="Comma 4 6 2 4 3" xfId="24106"/>
    <cellStyle name="Comma 4 6 2 5" xfId="19675"/>
    <cellStyle name="Comma 4 6 2 5 2" xfId="22089"/>
    <cellStyle name="Comma 4 6 2 5 2 2" xfId="26890"/>
    <cellStyle name="Comma 4 6 2 5 3" xfId="24502"/>
    <cellStyle name="Comma 4 6 2 6" xfId="20071"/>
    <cellStyle name="Comma 4 6 2 6 2" xfId="22485"/>
    <cellStyle name="Comma 4 6 2 6 2 2" xfId="27286"/>
    <cellStyle name="Comma 4 6 2 6 3" xfId="24898"/>
    <cellStyle name="Comma 4 6 2 7" xfId="20506"/>
    <cellStyle name="Comma 4 6 2 7 2" xfId="25306"/>
    <cellStyle name="Comma 4 6 2 8" xfId="22918"/>
    <cellStyle name="Comma 4 6 3" xfId="18289"/>
    <cellStyle name="Comma 4 6 3 2" xfId="20704"/>
    <cellStyle name="Comma 4 6 3 2 2" xfId="25504"/>
    <cellStyle name="Comma 4 6 3 3" xfId="23116"/>
    <cellStyle name="Comma 4 6 4" xfId="18685"/>
    <cellStyle name="Comma 4 6 4 2" xfId="21099"/>
    <cellStyle name="Comma 4 6 4 2 2" xfId="25900"/>
    <cellStyle name="Comma 4 6 4 3" xfId="23512"/>
    <cellStyle name="Comma 4 6 5" xfId="19081"/>
    <cellStyle name="Comma 4 6 5 2" xfId="21495"/>
    <cellStyle name="Comma 4 6 5 2 2" xfId="26296"/>
    <cellStyle name="Comma 4 6 5 3" xfId="23908"/>
    <cellStyle name="Comma 4 6 6" xfId="19477"/>
    <cellStyle name="Comma 4 6 6 2" xfId="21891"/>
    <cellStyle name="Comma 4 6 6 2 2" xfId="26692"/>
    <cellStyle name="Comma 4 6 6 3" xfId="24304"/>
    <cellStyle name="Comma 4 6 7" xfId="19873"/>
    <cellStyle name="Comma 4 6 7 2" xfId="22287"/>
    <cellStyle name="Comma 4 6 7 2 2" xfId="27088"/>
    <cellStyle name="Comma 4 6 7 3" xfId="24700"/>
    <cellStyle name="Comma 4 6 8" xfId="20308"/>
    <cellStyle name="Comma 4 6 8 2" xfId="25108"/>
    <cellStyle name="Comma 4 6 9" xfId="22720"/>
    <cellStyle name="Comma 4 7" xfId="9863"/>
    <cellStyle name="Comma 4 7 2" xfId="18355"/>
    <cellStyle name="Comma 4 7 2 2" xfId="20770"/>
    <cellStyle name="Comma 4 7 2 2 2" xfId="25570"/>
    <cellStyle name="Comma 4 7 2 3" xfId="23182"/>
    <cellStyle name="Comma 4 7 3" xfId="18751"/>
    <cellStyle name="Comma 4 7 3 2" xfId="21165"/>
    <cellStyle name="Comma 4 7 3 2 2" xfId="25966"/>
    <cellStyle name="Comma 4 7 3 3" xfId="23578"/>
    <cellStyle name="Comma 4 7 4" xfId="19147"/>
    <cellStyle name="Comma 4 7 4 2" xfId="21561"/>
    <cellStyle name="Comma 4 7 4 2 2" xfId="26362"/>
    <cellStyle name="Comma 4 7 4 3" xfId="23974"/>
    <cellStyle name="Comma 4 7 5" xfId="19543"/>
    <cellStyle name="Comma 4 7 5 2" xfId="21957"/>
    <cellStyle name="Comma 4 7 5 2 2" xfId="26758"/>
    <cellStyle name="Comma 4 7 5 3" xfId="24370"/>
    <cellStyle name="Comma 4 7 6" xfId="19939"/>
    <cellStyle name="Comma 4 7 6 2" xfId="22353"/>
    <cellStyle name="Comma 4 7 6 2 2" xfId="27154"/>
    <cellStyle name="Comma 4 7 6 3" xfId="24766"/>
    <cellStyle name="Comma 4 7 7" xfId="20374"/>
    <cellStyle name="Comma 4 7 7 2" xfId="25174"/>
    <cellStyle name="Comma 4 7 8" xfId="22786"/>
    <cellStyle name="Comma 4 8" xfId="18157"/>
    <cellStyle name="Comma 4 8 2" xfId="20572"/>
    <cellStyle name="Comma 4 8 2 2" xfId="25372"/>
    <cellStyle name="Comma 4 8 3" xfId="22984"/>
    <cellStyle name="Comma 4 9" xfId="18553"/>
    <cellStyle name="Comma 4 9 2" xfId="20967"/>
    <cellStyle name="Comma 4 9 2 2" xfId="25768"/>
    <cellStyle name="Comma 4 9 3" xfId="23380"/>
    <cellStyle name="Comma 5" xfId="21"/>
    <cellStyle name="Comma 5 2" xfId="20131"/>
    <cellStyle name="Comma 5 2 2" xfId="24957"/>
    <cellStyle name="Comma 5 3" xfId="22568"/>
    <cellStyle name="Comma 6" xfId="43"/>
    <cellStyle name="Comma 6 2" xfId="20137"/>
    <cellStyle name="Comma 6 2 2" xfId="24961"/>
    <cellStyle name="Comma 6 3" xfId="22572"/>
    <cellStyle name="Comma 7" xfId="50"/>
    <cellStyle name="Comma 7 2" xfId="20141"/>
    <cellStyle name="Comma 7 2 2" xfId="24962"/>
    <cellStyle name="Comma 7 3" xfId="22573"/>
    <cellStyle name="Comma 8" xfId="57"/>
    <cellStyle name="Comma 8 2" xfId="20145"/>
    <cellStyle name="Comma 8 2 2" xfId="24963"/>
    <cellStyle name="Comma 8 3" xfId="22574"/>
    <cellStyle name="Comma 9" xfId="64"/>
    <cellStyle name="Comma 9 2" xfId="20149"/>
    <cellStyle name="Comma 9 2 2" xfId="24964"/>
    <cellStyle name="Comma 9 3" xfId="22575"/>
    <cellStyle name="Hyperlink" xfId="27359" builtinId="8"/>
    <cellStyle name="Komats 2" xfId="33"/>
    <cellStyle name="Komats 2 2" xfId="20134"/>
    <cellStyle name="Komats 2 2 2" xfId="22564"/>
    <cellStyle name="Komats 2 2 2 2" xfId="27358"/>
    <cellStyle name="Komats 2 2 3" xfId="24959"/>
    <cellStyle name="Komats 2 3" xfId="22551"/>
    <cellStyle name="Komats 2 3 2" xfId="27346"/>
    <cellStyle name="Komats 2 4" xfId="22570"/>
    <cellStyle name="Normal" xfId="0" builtinId="0"/>
    <cellStyle name="Normal 2" xfId="11"/>
    <cellStyle name="Normal 2 10" xfId="58"/>
    <cellStyle name="Normal 2 10 10" xfId="211"/>
    <cellStyle name="Normal 2 10 2" xfId="396"/>
    <cellStyle name="Normal 2 10 2 2" xfId="1138"/>
    <cellStyle name="Normal 2 10 2 2 2" xfId="2632"/>
    <cellStyle name="Normal 2 10 2 2 2 2" xfId="7113"/>
    <cellStyle name="Normal 2 10 2 2 2 2 2" xfId="16143"/>
    <cellStyle name="Normal 2 10 2 2 2 3" xfId="11661"/>
    <cellStyle name="Normal 2 10 2 2 3" xfId="4126"/>
    <cellStyle name="Normal 2 10 2 2 3 2" xfId="8607"/>
    <cellStyle name="Normal 2 10 2 2 3 2 2" xfId="17637"/>
    <cellStyle name="Normal 2 10 2 2 3 3" xfId="13155"/>
    <cellStyle name="Normal 2 10 2 2 4" xfId="5620"/>
    <cellStyle name="Normal 2 10 2 2 4 2" xfId="14649"/>
    <cellStyle name="Normal 2 10 2 2 5" xfId="10167"/>
    <cellStyle name="Normal 2 10 2 3" xfId="1889"/>
    <cellStyle name="Normal 2 10 2 3 2" xfId="6370"/>
    <cellStyle name="Normal 2 10 2 3 2 2" xfId="15400"/>
    <cellStyle name="Normal 2 10 2 3 3" xfId="10918"/>
    <cellStyle name="Normal 2 10 2 4" xfId="3383"/>
    <cellStyle name="Normal 2 10 2 4 2" xfId="7864"/>
    <cellStyle name="Normal 2 10 2 4 2 2" xfId="16894"/>
    <cellStyle name="Normal 2 10 2 4 3" xfId="12412"/>
    <cellStyle name="Normal 2 10 2 5" xfId="4877"/>
    <cellStyle name="Normal 2 10 2 5 2" xfId="13906"/>
    <cellStyle name="Normal 2 10 2 6" xfId="9424"/>
    <cellStyle name="Normal 2 10 3" xfId="581"/>
    <cellStyle name="Normal 2 10 3 2" xfId="1328"/>
    <cellStyle name="Normal 2 10 3 2 2" xfId="2822"/>
    <cellStyle name="Normal 2 10 3 2 2 2" xfId="7303"/>
    <cellStyle name="Normal 2 10 3 2 2 2 2" xfId="16333"/>
    <cellStyle name="Normal 2 10 3 2 2 3" xfId="11851"/>
    <cellStyle name="Normal 2 10 3 2 3" xfId="4316"/>
    <cellStyle name="Normal 2 10 3 2 3 2" xfId="8797"/>
    <cellStyle name="Normal 2 10 3 2 3 2 2" xfId="17827"/>
    <cellStyle name="Normal 2 10 3 2 3 3" xfId="13345"/>
    <cellStyle name="Normal 2 10 3 2 4" xfId="5809"/>
    <cellStyle name="Normal 2 10 3 2 4 2" xfId="14839"/>
    <cellStyle name="Normal 2 10 3 2 5" xfId="10357"/>
    <cellStyle name="Normal 2 10 3 3" xfId="2075"/>
    <cellStyle name="Normal 2 10 3 3 2" xfId="6556"/>
    <cellStyle name="Normal 2 10 3 3 2 2" xfId="15586"/>
    <cellStyle name="Normal 2 10 3 3 3" xfId="11104"/>
    <cellStyle name="Normal 2 10 3 4" xfId="3569"/>
    <cellStyle name="Normal 2 10 3 4 2" xfId="8050"/>
    <cellStyle name="Normal 2 10 3 4 2 2" xfId="17080"/>
    <cellStyle name="Normal 2 10 3 4 3" xfId="12598"/>
    <cellStyle name="Normal 2 10 3 5" xfId="5063"/>
    <cellStyle name="Normal 2 10 3 5 2" xfId="14092"/>
    <cellStyle name="Normal 2 10 3 6" xfId="9610"/>
    <cellStyle name="Normal 2 10 4" xfId="767"/>
    <cellStyle name="Normal 2 10 4 2" xfId="1514"/>
    <cellStyle name="Normal 2 10 4 2 2" xfId="3008"/>
    <cellStyle name="Normal 2 10 4 2 2 2" xfId="7489"/>
    <cellStyle name="Normal 2 10 4 2 2 2 2" xfId="16519"/>
    <cellStyle name="Normal 2 10 4 2 2 3" xfId="12037"/>
    <cellStyle name="Normal 2 10 4 2 3" xfId="4502"/>
    <cellStyle name="Normal 2 10 4 2 3 2" xfId="8983"/>
    <cellStyle name="Normal 2 10 4 2 3 2 2" xfId="18013"/>
    <cellStyle name="Normal 2 10 4 2 3 3" xfId="13531"/>
    <cellStyle name="Normal 2 10 4 2 4" xfId="5995"/>
    <cellStyle name="Normal 2 10 4 2 4 2" xfId="15025"/>
    <cellStyle name="Normal 2 10 4 2 5" xfId="10543"/>
    <cellStyle name="Normal 2 10 4 3" xfId="2261"/>
    <cellStyle name="Normal 2 10 4 3 2" xfId="6742"/>
    <cellStyle name="Normal 2 10 4 3 2 2" xfId="15772"/>
    <cellStyle name="Normal 2 10 4 3 3" xfId="11290"/>
    <cellStyle name="Normal 2 10 4 4" xfId="3755"/>
    <cellStyle name="Normal 2 10 4 4 2" xfId="8236"/>
    <cellStyle name="Normal 2 10 4 4 2 2" xfId="17266"/>
    <cellStyle name="Normal 2 10 4 4 3" xfId="12784"/>
    <cellStyle name="Normal 2 10 4 5" xfId="5249"/>
    <cellStyle name="Normal 2 10 4 5 2" xfId="14278"/>
    <cellStyle name="Normal 2 10 4 6" xfId="9796"/>
    <cellStyle name="Normal 2 10 5" xfId="954"/>
    <cellStyle name="Normal 2 10 5 2" xfId="2448"/>
    <cellStyle name="Normal 2 10 5 2 2" xfId="6929"/>
    <cellStyle name="Normal 2 10 5 2 2 2" xfId="15959"/>
    <cellStyle name="Normal 2 10 5 2 3" xfId="11477"/>
    <cellStyle name="Normal 2 10 5 3" xfId="3942"/>
    <cellStyle name="Normal 2 10 5 3 2" xfId="8423"/>
    <cellStyle name="Normal 2 10 5 3 2 2" xfId="17453"/>
    <cellStyle name="Normal 2 10 5 3 3" xfId="12971"/>
    <cellStyle name="Normal 2 10 5 4" xfId="5436"/>
    <cellStyle name="Normal 2 10 5 4 2" xfId="14465"/>
    <cellStyle name="Normal 2 10 5 5" xfId="9983"/>
    <cellStyle name="Normal 2 10 6" xfId="1703"/>
    <cellStyle name="Normal 2 10 6 2" xfId="6184"/>
    <cellStyle name="Normal 2 10 6 2 2" xfId="15214"/>
    <cellStyle name="Normal 2 10 6 3" xfId="10732"/>
    <cellStyle name="Normal 2 10 7" xfId="3197"/>
    <cellStyle name="Normal 2 10 7 2" xfId="7678"/>
    <cellStyle name="Normal 2 10 7 2 2" xfId="16708"/>
    <cellStyle name="Normal 2 10 7 3" xfId="12226"/>
    <cellStyle name="Normal 2 10 8" xfId="4691"/>
    <cellStyle name="Normal 2 10 8 2" xfId="13720"/>
    <cellStyle name="Normal 2 10 9" xfId="9238"/>
    <cellStyle name="Normal 2 11" xfId="65"/>
    <cellStyle name="Normal 2 11 10" xfId="233"/>
    <cellStyle name="Normal 2 11 2" xfId="419"/>
    <cellStyle name="Normal 2 11 2 2" xfId="1161"/>
    <cellStyle name="Normal 2 11 2 2 2" xfId="2655"/>
    <cellStyle name="Normal 2 11 2 2 2 2" xfId="7136"/>
    <cellStyle name="Normal 2 11 2 2 2 2 2" xfId="16166"/>
    <cellStyle name="Normal 2 11 2 2 2 3" xfId="11684"/>
    <cellStyle name="Normal 2 11 2 2 3" xfId="4149"/>
    <cellStyle name="Normal 2 11 2 2 3 2" xfId="8630"/>
    <cellStyle name="Normal 2 11 2 2 3 2 2" xfId="17660"/>
    <cellStyle name="Normal 2 11 2 2 3 3" xfId="13178"/>
    <cellStyle name="Normal 2 11 2 2 4" xfId="5643"/>
    <cellStyle name="Normal 2 11 2 2 4 2" xfId="14672"/>
    <cellStyle name="Normal 2 11 2 2 5" xfId="10190"/>
    <cellStyle name="Normal 2 11 2 3" xfId="1912"/>
    <cellStyle name="Normal 2 11 2 3 2" xfId="6393"/>
    <cellStyle name="Normal 2 11 2 3 2 2" xfId="15423"/>
    <cellStyle name="Normal 2 11 2 3 3" xfId="10941"/>
    <cellStyle name="Normal 2 11 2 4" xfId="3406"/>
    <cellStyle name="Normal 2 11 2 4 2" xfId="7887"/>
    <cellStyle name="Normal 2 11 2 4 2 2" xfId="16917"/>
    <cellStyle name="Normal 2 11 2 4 3" xfId="12435"/>
    <cellStyle name="Normal 2 11 2 5" xfId="4900"/>
    <cellStyle name="Normal 2 11 2 5 2" xfId="13929"/>
    <cellStyle name="Normal 2 11 2 6" xfId="9447"/>
    <cellStyle name="Normal 2 11 3" xfId="604"/>
    <cellStyle name="Normal 2 11 3 2" xfId="1351"/>
    <cellStyle name="Normal 2 11 3 2 2" xfId="2845"/>
    <cellStyle name="Normal 2 11 3 2 2 2" xfId="7326"/>
    <cellStyle name="Normal 2 11 3 2 2 2 2" xfId="16356"/>
    <cellStyle name="Normal 2 11 3 2 2 3" xfId="11874"/>
    <cellStyle name="Normal 2 11 3 2 3" xfId="4339"/>
    <cellStyle name="Normal 2 11 3 2 3 2" xfId="8820"/>
    <cellStyle name="Normal 2 11 3 2 3 2 2" xfId="17850"/>
    <cellStyle name="Normal 2 11 3 2 3 3" xfId="13368"/>
    <cellStyle name="Normal 2 11 3 2 4" xfId="5832"/>
    <cellStyle name="Normal 2 11 3 2 4 2" xfId="14862"/>
    <cellStyle name="Normal 2 11 3 2 5" xfId="10380"/>
    <cellStyle name="Normal 2 11 3 3" xfId="2098"/>
    <cellStyle name="Normal 2 11 3 3 2" xfId="6579"/>
    <cellStyle name="Normal 2 11 3 3 2 2" xfId="15609"/>
    <cellStyle name="Normal 2 11 3 3 3" xfId="11127"/>
    <cellStyle name="Normal 2 11 3 4" xfId="3592"/>
    <cellStyle name="Normal 2 11 3 4 2" xfId="8073"/>
    <cellStyle name="Normal 2 11 3 4 2 2" xfId="17103"/>
    <cellStyle name="Normal 2 11 3 4 3" xfId="12621"/>
    <cellStyle name="Normal 2 11 3 5" xfId="5086"/>
    <cellStyle name="Normal 2 11 3 5 2" xfId="14115"/>
    <cellStyle name="Normal 2 11 3 6" xfId="9633"/>
    <cellStyle name="Normal 2 11 4" xfId="790"/>
    <cellStyle name="Normal 2 11 4 2" xfId="1537"/>
    <cellStyle name="Normal 2 11 4 2 2" xfId="3031"/>
    <cellStyle name="Normal 2 11 4 2 2 2" xfId="7512"/>
    <cellStyle name="Normal 2 11 4 2 2 2 2" xfId="16542"/>
    <cellStyle name="Normal 2 11 4 2 2 3" xfId="12060"/>
    <cellStyle name="Normal 2 11 4 2 3" xfId="4525"/>
    <cellStyle name="Normal 2 11 4 2 3 2" xfId="9006"/>
    <cellStyle name="Normal 2 11 4 2 3 2 2" xfId="18036"/>
    <cellStyle name="Normal 2 11 4 2 3 3" xfId="13554"/>
    <cellStyle name="Normal 2 11 4 2 4" xfId="6018"/>
    <cellStyle name="Normal 2 11 4 2 4 2" xfId="15048"/>
    <cellStyle name="Normal 2 11 4 2 5" xfId="10566"/>
    <cellStyle name="Normal 2 11 4 3" xfId="2284"/>
    <cellStyle name="Normal 2 11 4 3 2" xfId="6765"/>
    <cellStyle name="Normal 2 11 4 3 2 2" xfId="15795"/>
    <cellStyle name="Normal 2 11 4 3 3" xfId="11313"/>
    <cellStyle name="Normal 2 11 4 4" xfId="3778"/>
    <cellStyle name="Normal 2 11 4 4 2" xfId="8259"/>
    <cellStyle name="Normal 2 11 4 4 2 2" xfId="17289"/>
    <cellStyle name="Normal 2 11 4 4 3" xfId="12807"/>
    <cellStyle name="Normal 2 11 4 5" xfId="5272"/>
    <cellStyle name="Normal 2 11 4 5 2" xfId="14301"/>
    <cellStyle name="Normal 2 11 4 6" xfId="9819"/>
    <cellStyle name="Normal 2 11 5" xfId="977"/>
    <cellStyle name="Normal 2 11 5 2" xfId="2471"/>
    <cellStyle name="Normal 2 11 5 2 2" xfId="6952"/>
    <cellStyle name="Normal 2 11 5 2 2 2" xfId="15982"/>
    <cellStyle name="Normal 2 11 5 2 3" xfId="11500"/>
    <cellStyle name="Normal 2 11 5 3" xfId="3965"/>
    <cellStyle name="Normal 2 11 5 3 2" xfId="8446"/>
    <cellStyle name="Normal 2 11 5 3 2 2" xfId="17476"/>
    <cellStyle name="Normal 2 11 5 3 3" xfId="12994"/>
    <cellStyle name="Normal 2 11 5 4" xfId="5459"/>
    <cellStyle name="Normal 2 11 5 4 2" xfId="14488"/>
    <cellStyle name="Normal 2 11 5 5" xfId="10006"/>
    <cellStyle name="Normal 2 11 6" xfId="1726"/>
    <cellStyle name="Normal 2 11 6 2" xfId="6207"/>
    <cellStyle name="Normal 2 11 6 2 2" xfId="15237"/>
    <cellStyle name="Normal 2 11 6 3" xfId="10755"/>
    <cellStyle name="Normal 2 11 7" xfId="3220"/>
    <cellStyle name="Normal 2 11 7 2" xfId="7701"/>
    <cellStyle name="Normal 2 11 7 2 2" xfId="16731"/>
    <cellStyle name="Normal 2 11 7 3" xfId="12249"/>
    <cellStyle name="Normal 2 11 8" xfId="4714"/>
    <cellStyle name="Normal 2 11 8 2" xfId="13743"/>
    <cellStyle name="Normal 2 11 9" xfId="9261"/>
    <cellStyle name="Normal 2 12" xfId="72"/>
    <cellStyle name="Normal 2 12 10" xfId="256"/>
    <cellStyle name="Normal 2 12 2" xfId="442"/>
    <cellStyle name="Normal 2 12 2 2" xfId="1184"/>
    <cellStyle name="Normal 2 12 2 2 2" xfId="2678"/>
    <cellStyle name="Normal 2 12 2 2 2 2" xfId="7159"/>
    <cellStyle name="Normal 2 12 2 2 2 2 2" xfId="16189"/>
    <cellStyle name="Normal 2 12 2 2 2 3" xfId="11707"/>
    <cellStyle name="Normal 2 12 2 2 3" xfId="4172"/>
    <cellStyle name="Normal 2 12 2 2 3 2" xfId="8653"/>
    <cellStyle name="Normal 2 12 2 2 3 2 2" xfId="17683"/>
    <cellStyle name="Normal 2 12 2 2 3 3" xfId="13201"/>
    <cellStyle name="Normal 2 12 2 2 4" xfId="5665"/>
    <cellStyle name="Normal 2 12 2 2 4 2" xfId="14695"/>
    <cellStyle name="Normal 2 12 2 2 5" xfId="10213"/>
    <cellStyle name="Normal 2 12 2 3" xfId="1935"/>
    <cellStyle name="Normal 2 12 2 3 2" xfId="6416"/>
    <cellStyle name="Normal 2 12 2 3 2 2" xfId="15446"/>
    <cellStyle name="Normal 2 12 2 3 3" xfId="10964"/>
    <cellStyle name="Normal 2 12 2 4" xfId="3429"/>
    <cellStyle name="Normal 2 12 2 4 2" xfId="7910"/>
    <cellStyle name="Normal 2 12 2 4 2 2" xfId="16940"/>
    <cellStyle name="Normal 2 12 2 4 3" xfId="12458"/>
    <cellStyle name="Normal 2 12 2 5" xfId="4923"/>
    <cellStyle name="Normal 2 12 2 5 2" xfId="13952"/>
    <cellStyle name="Normal 2 12 2 6" xfId="9470"/>
    <cellStyle name="Normal 2 12 3" xfId="627"/>
    <cellStyle name="Normal 2 12 3 2" xfId="1374"/>
    <cellStyle name="Normal 2 12 3 2 2" xfId="2868"/>
    <cellStyle name="Normal 2 12 3 2 2 2" xfId="7349"/>
    <cellStyle name="Normal 2 12 3 2 2 2 2" xfId="16379"/>
    <cellStyle name="Normal 2 12 3 2 2 3" xfId="11897"/>
    <cellStyle name="Normal 2 12 3 2 3" xfId="4362"/>
    <cellStyle name="Normal 2 12 3 2 3 2" xfId="8843"/>
    <cellStyle name="Normal 2 12 3 2 3 2 2" xfId="17873"/>
    <cellStyle name="Normal 2 12 3 2 3 3" xfId="13391"/>
    <cellStyle name="Normal 2 12 3 2 4" xfId="5855"/>
    <cellStyle name="Normal 2 12 3 2 4 2" xfId="14885"/>
    <cellStyle name="Normal 2 12 3 2 5" xfId="10403"/>
    <cellStyle name="Normal 2 12 3 3" xfId="2121"/>
    <cellStyle name="Normal 2 12 3 3 2" xfId="6602"/>
    <cellStyle name="Normal 2 12 3 3 2 2" xfId="15632"/>
    <cellStyle name="Normal 2 12 3 3 3" xfId="11150"/>
    <cellStyle name="Normal 2 12 3 4" xfId="3615"/>
    <cellStyle name="Normal 2 12 3 4 2" xfId="8096"/>
    <cellStyle name="Normal 2 12 3 4 2 2" xfId="17126"/>
    <cellStyle name="Normal 2 12 3 4 3" xfId="12644"/>
    <cellStyle name="Normal 2 12 3 5" xfId="5109"/>
    <cellStyle name="Normal 2 12 3 5 2" xfId="14138"/>
    <cellStyle name="Normal 2 12 3 6" xfId="9656"/>
    <cellStyle name="Normal 2 12 4" xfId="813"/>
    <cellStyle name="Normal 2 12 4 2" xfId="1560"/>
    <cellStyle name="Normal 2 12 4 2 2" xfId="3054"/>
    <cellStyle name="Normal 2 12 4 2 2 2" xfId="7535"/>
    <cellStyle name="Normal 2 12 4 2 2 2 2" xfId="16565"/>
    <cellStyle name="Normal 2 12 4 2 2 3" xfId="12083"/>
    <cellStyle name="Normal 2 12 4 2 3" xfId="4548"/>
    <cellStyle name="Normal 2 12 4 2 3 2" xfId="9029"/>
    <cellStyle name="Normal 2 12 4 2 3 2 2" xfId="18059"/>
    <cellStyle name="Normal 2 12 4 2 3 3" xfId="13577"/>
    <cellStyle name="Normal 2 12 4 2 4" xfId="6041"/>
    <cellStyle name="Normal 2 12 4 2 4 2" xfId="15071"/>
    <cellStyle name="Normal 2 12 4 2 5" xfId="10589"/>
    <cellStyle name="Normal 2 12 4 3" xfId="2307"/>
    <cellStyle name="Normal 2 12 4 3 2" xfId="6788"/>
    <cellStyle name="Normal 2 12 4 3 2 2" xfId="15818"/>
    <cellStyle name="Normal 2 12 4 3 3" xfId="11336"/>
    <cellStyle name="Normal 2 12 4 4" xfId="3801"/>
    <cellStyle name="Normal 2 12 4 4 2" xfId="8282"/>
    <cellStyle name="Normal 2 12 4 4 2 2" xfId="17312"/>
    <cellStyle name="Normal 2 12 4 4 3" xfId="12830"/>
    <cellStyle name="Normal 2 12 4 5" xfId="5295"/>
    <cellStyle name="Normal 2 12 4 5 2" xfId="14324"/>
    <cellStyle name="Normal 2 12 4 6" xfId="9842"/>
    <cellStyle name="Normal 2 12 5" xfId="1000"/>
    <cellStyle name="Normal 2 12 5 2" xfId="2494"/>
    <cellStyle name="Normal 2 12 5 2 2" xfId="6975"/>
    <cellStyle name="Normal 2 12 5 2 2 2" xfId="16005"/>
    <cellStyle name="Normal 2 12 5 2 3" xfId="11523"/>
    <cellStyle name="Normal 2 12 5 3" xfId="3988"/>
    <cellStyle name="Normal 2 12 5 3 2" xfId="8469"/>
    <cellStyle name="Normal 2 12 5 3 2 2" xfId="17499"/>
    <cellStyle name="Normal 2 12 5 3 3" xfId="13017"/>
    <cellStyle name="Normal 2 12 5 4" xfId="5482"/>
    <cellStyle name="Normal 2 12 5 4 2" xfId="14511"/>
    <cellStyle name="Normal 2 12 5 5" xfId="10029"/>
    <cellStyle name="Normal 2 12 6" xfId="1749"/>
    <cellStyle name="Normal 2 12 6 2" xfId="6230"/>
    <cellStyle name="Normal 2 12 6 2 2" xfId="15260"/>
    <cellStyle name="Normal 2 12 6 3" xfId="10778"/>
    <cellStyle name="Normal 2 12 7" xfId="3243"/>
    <cellStyle name="Normal 2 12 7 2" xfId="7724"/>
    <cellStyle name="Normal 2 12 7 2 2" xfId="16754"/>
    <cellStyle name="Normal 2 12 7 3" xfId="12272"/>
    <cellStyle name="Normal 2 12 8" xfId="4737"/>
    <cellStyle name="Normal 2 12 8 2" xfId="13766"/>
    <cellStyle name="Normal 2 12 9" xfId="9284"/>
    <cellStyle name="Normal 2 13" xfId="79"/>
    <cellStyle name="Normal 2 13 2" xfId="1023"/>
    <cellStyle name="Normal 2 13 2 2" xfId="2517"/>
    <cellStyle name="Normal 2 13 2 2 2" xfId="6998"/>
    <cellStyle name="Normal 2 13 2 2 2 2" xfId="16028"/>
    <cellStyle name="Normal 2 13 2 2 3" xfId="11546"/>
    <cellStyle name="Normal 2 13 2 3" xfId="4011"/>
    <cellStyle name="Normal 2 13 2 3 2" xfId="8492"/>
    <cellStyle name="Normal 2 13 2 3 2 2" xfId="17522"/>
    <cellStyle name="Normal 2 13 2 3 3" xfId="13040"/>
    <cellStyle name="Normal 2 13 2 4" xfId="5505"/>
    <cellStyle name="Normal 2 13 2 4 2" xfId="14534"/>
    <cellStyle name="Normal 2 13 2 5" xfId="10052"/>
    <cellStyle name="Normal 2 13 3" xfId="1772"/>
    <cellStyle name="Normal 2 13 3 2" xfId="6253"/>
    <cellStyle name="Normal 2 13 3 2 2" xfId="15283"/>
    <cellStyle name="Normal 2 13 3 3" xfId="10801"/>
    <cellStyle name="Normal 2 13 4" xfId="3266"/>
    <cellStyle name="Normal 2 13 4 2" xfId="7747"/>
    <cellStyle name="Normal 2 13 4 2 2" xfId="16777"/>
    <cellStyle name="Normal 2 13 4 3" xfId="12295"/>
    <cellStyle name="Normal 2 13 5" xfId="4760"/>
    <cellStyle name="Normal 2 13 5 2" xfId="13789"/>
    <cellStyle name="Normal 2 13 6" xfId="9307"/>
    <cellStyle name="Normal 2 13 7" xfId="279"/>
    <cellStyle name="Normal 2 14" xfId="86"/>
    <cellStyle name="Normal 2 14 2" xfId="1211"/>
    <cellStyle name="Normal 2 14 2 2" xfId="2705"/>
    <cellStyle name="Normal 2 14 2 2 2" xfId="7186"/>
    <cellStyle name="Normal 2 14 2 2 2 2" xfId="16216"/>
    <cellStyle name="Normal 2 14 2 2 3" xfId="11734"/>
    <cellStyle name="Normal 2 14 2 3" xfId="4199"/>
    <cellStyle name="Normal 2 14 2 3 2" xfId="8680"/>
    <cellStyle name="Normal 2 14 2 3 2 2" xfId="17710"/>
    <cellStyle name="Normal 2 14 2 3 3" xfId="13228"/>
    <cellStyle name="Normal 2 14 2 4" xfId="5692"/>
    <cellStyle name="Normal 2 14 2 4 2" xfId="14722"/>
    <cellStyle name="Normal 2 14 2 5" xfId="10240"/>
    <cellStyle name="Normal 2 14 3" xfId="1958"/>
    <cellStyle name="Normal 2 14 3 2" xfId="6439"/>
    <cellStyle name="Normal 2 14 3 2 2" xfId="15469"/>
    <cellStyle name="Normal 2 14 3 3" xfId="10987"/>
    <cellStyle name="Normal 2 14 4" xfId="3452"/>
    <cellStyle name="Normal 2 14 4 2" xfId="7933"/>
    <cellStyle name="Normal 2 14 4 2 2" xfId="16963"/>
    <cellStyle name="Normal 2 14 4 3" xfId="12481"/>
    <cellStyle name="Normal 2 14 5" xfId="4946"/>
    <cellStyle name="Normal 2 14 5 2" xfId="13975"/>
    <cellStyle name="Normal 2 14 6" xfId="9493"/>
    <cellStyle name="Normal 2 15" xfId="650"/>
    <cellStyle name="Normal 2 15 2" xfId="1397"/>
    <cellStyle name="Normal 2 15 2 2" xfId="2891"/>
    <cellStyle name="Normal 2 15 2 2 2" xfId="7372"/>
    <cellStyle name="Normal 2 15 2 2 2 2" xfId="16402"/>
    <cellStyle name="Normal 2 15 2 2 3" xfId="11920"/>
    <cellStyle name="Normal 2 15 2 3" xfId="4385"/>
    <cellStyle name="Normal 2 15 2 3 2" xfId="8866"/>
    <cellStyle name="Normal 2 15 2 3 2 2" xfId="17896"/>
    <cellStyle name="Normal 2 15 2 3 3" xfId="13414"/>
    <cellStyle name="Normal 2 15 2 4" xfId="5878"/>
    <cellStyle name="Normal 2 15 2 4 2" xfId="14908"/>
    <cellStyle name="Normal 2 15 2 5" xfId="10426"/>
    <cellStyle name="Normal 2 15 3" xfId="2144"/>
    <cellStyle name="Normal 2 15 3 2" xfId="6625"/>
    <cellStyle name="Normal 2 15 3 2 2" xfId="15655"/>
    <cellStyle name="Normal 2 15 3 3" xfId="11173"/>
    <cellStyle name="Normal 2 15 4" xfId="3638"/>
    <cellStyle name="Normal 2 15 4 2" xfId="8119"/>
    <cellStyle name="Normal 2 15 4 2 2" xfId="17149"/>
    <cellStyle name="Normal 2 15 4 3" xfId="12667"/>
    <cellStyle name="Normal 2 15 5" xfId="5132"/>
    <cellStyle name="Normal 2 15 5 2" xfId="14161"/>
    <cellStyle name="Normal 2 15 6" xfId="9679"/>
    <cellStyle name="Normal 2 16" xfId="837"/>
    <cellStyle name="Normal 2 16 2" xfId="2331"/>
    <cellStyle name="Normal 2 16 2 2" xfId="6812"/>
    <cellStyle name="Normal 2 16 2 2 2" xfId="15842"/>
    <cellStyle name="Normal 2 16 2 3" xfId="11360"/>
    <cellStyle name="Normal 2 16 3" xfId="3825"/>
    <cellStyle name="Normal 2 16 3 2" xfId="8306"/>
    <cellStyle name="Normal 2 16 3 2 2" xfId="17336"/>
    <cellStyle name="Normal 2 16 3 3" xfId="12854"/>
    <cellStyle name="Normal 2 16 4" xfId="5319"/>
    <cellStyle name="Normal 2 16 4 2" xfId="14348"/>
    <cellStyle name="Normal 2 16 5" xfId="9866"/>
    <cellStyle name="Normal 2 17" xfId="1586"/>
    <cellStyle name="Normal 2 17 2" xfId="6067"/>
    <cellStyle name="Normal 2 17 2 2" xfId="15097"/>
    <cellStyle name="Normal 2 17 3" xfId="10615"/>
    <cellStyle name="Normal 2 18" xfId="3080"/>
    <cellStyle name="Normal 2 18 2" xfId="7561"/>
    <cellStyle name="Normal 2 18 2 2" xfId="16591"/>
    <cellStyle name="Normal 2 18 3" xfId="12109"/>
    <cellStyle name="Normal 2 19" xfId="4574"/>
    <cellStyle name="Normal 2 19 2" xfId="13603"/>
    <cellStyle name="Normal 2 2" xfId="8"/>
    <cellStyle name="Normal 2 2 10" xfId="258"/>
    <cellStyle name="Normal 2 2 10 2" xfId="444"/>
    <cellStyle name="Normal 2 2 10 2 2" xfId="1186"/>
    <cellStyle name="Normal 2 2 10 2 2 2" xfId="2680"/>
    <cellStyle name="Normal 2 2 10 2 2 2 2" xfId="7161"/>
    <cellStyle name="Normal 2 2 10 2 2 2 2 2" xfId="16191"/>
    <cellStyle name="Normal 2 2 10 2 2 2 3" xfId="11709"/>
    <cellStyle name="Normal 2 2 10 2 2 3" xfId="4174"/>
    <cellStyle name="Normal 2 2 10 2 2 3 2" xfId="8655"/>
    <cellStyle name="Normal 2 2 10 2 2 3 2 2" xfId="17685"/>
    <cellStyle name="Normal 2 2 10 2 2 3 3" xfId="13203"/>
    <cellStyle name="Normal 2 2 10 2 2 4" xfId="5667"/>
    <cellStyle name="Normal 2 2 10 2 2 4 2" xfId="14697"/>
    <cellStyle name="Normal 2 2 10 2 2 5" xfId="10215"/>
    <cellStyle name="Normal 2 2 10 2 3" xfId="1937"/>
    <cellStyle name="Normal 2 2 10 2 3 2" xfId="6418"/>
    <cellStyle name="Normal 2 2 10 2 3 2 2" xfId="15448"/>
    <cellStyle name="Normal 2 2 10 2 3 3" xfId="10966"/>
    <cellStyle name="Normal 2 2 10 2 4" xfId="3431"/>
    <cellStyle name="Normal 2 2 10 2 4 2" xfId="7912"/>
    <cellStyle name="Normal 2 2 10 2 4 2 2" xfId="16942"/>
    <cellStyle name="Normal 2 2 10 2 4 3" xfId="12460"/>
    <cellStyle name="Normal 2 2 10 2 5" xfId="4925"/>
    <cellStyle name="Normal 2 2 10 2 5 2" xfId="13954"/>
    <cellStyle name="Normal 2 2 10 2 6" xfId="9472"/>
    <cellStyle name="Normal 2 2 10 3" xfId="629"/>
    <cellStyle name="Normal 2 2 10 3 2" xfId="1376"/>
    <cellStyle name="Normal 2 2 10 3 2 2" xfId="2870"/>
    <cellStyle name="Normal 2 2 10 3 2 2 2" xfId="7351"/>
    <cellStyle name="Normal 2 2 10 3 2 2 2 2" xfId="16381"/>
    <cellStyle name="Normal 2 2 10 3 2 2 3" xfId="11899"/>
    <cellStyle name="Normal 2 2 10 3 2 3" xfId="4364"/>
    <cellStyle name="Normal 2 2 10 3 2 3 2" xfId="8845"/>
    <cellStyle name="Normal 2 2 10 3 2 3 2 2" xfId="17875"/>
    <cellStyle name="Normal 2 2 10 3 2 3 3" xfId="13393"/>
    <cellStyle name="Normal 2 2 10 3 2 4" xfId="5857"/>
    <cellStyle name="Normal 2 2 10 3 2 4 2" xfId="14887"/>
    <cellStyle name="Normal 2 2 10 3 2 5" xfId="10405"/>
    <cellStyle name="Normal 2 2 10 3 3" xfId="2123"/>
    <cellStyle name="Normal 2 2 10 3 3 2" xfId="6604"/>
    <cellStyle name="Normal 2 2 10 3 3 2 2" xfId="15634"/>
    <cellStyle name="Normal 2 2 10 3 3 3" xfId="11152"/>
    <cellStyle name="Normal 2 2 10 3 4" xfId="3617"/>
    <cellStyle name="Normal 2 2 10 3 4 2" xfId="8098"/>
    <cellStyle name="Normal 2 2 10 3 4 2 2" xfId="17128"/>
    <cellStyle name="Normal 2 2 10 3 4 3" xfId="12646"/>
    <cellStyle name="Normal 2 2 10 3 5" xfId="5111"/>
    <cellStyle name="Normal 2 2 10 3 5 2" xfId="14140"/>
    <cellStyle name="Normal 2 2 10 3 6" xfId="9658"/>
    <cellStyle name="Normal 2 2 10 4" xfId="815"/>
    <cellStyle name="Normal 2 2 10 4 2" xfId="1562"/>
    <cellStyle name="Normal 2 2 10 4 2 2" xfId="3056"/>
    <cellStyle name="Normal 2 2 10 4 2 2 2" xfId="7537"/>
    <cellStyle name="Normal 2 2 10 4 2 2 2 2" xfId="16567"/>
    <cellStyle name="Normal 2 2 10 4 2 2 3" xfId="12085"/>
    <cellStyle name="Normal 2 2 10 4 2 3" xfId="4550"/>
    <cellStyle name="Normal 2 2 10 4 2 3 2" xfId="9031"/>
    <cellStyle name="Normal 2 2 10 4 2 3 2 2" xfId="18061"/>
    <cellStyle name="Normal 2 2 10 4 2 3 3" xfId="13579"/>
    <cellStyle name="Normal 2 2 10 4 2 4" xfId="6043"/>
    <cellStyle name="Normal 2 2 10 4 2 4 2" xfId="15073"/>
    <cellStyle name="Normal 2 2 10 4 2 5" xfId="10591"/>
    <cellStyle name="Normal 2 2 10 4 3" xfId="2309"/>
    <cellStyle name="Normal 2 2 10 4 3 2" xfId="6790"/>
    <cellStyle name="Normal 2 2 10 4 3 2 2" xfId="15820"/>
    <cellStyle name="Normal 2 2 10 4 3 3" xfId="11338"/>
    <cellStyle name="Normal 2 2 10 4 4" xfId="3803"/>
    <cellStyle name="Normal 2 2 10 4 4 2" xfId="8284"/>
    <cellStyle name="Normal 2 2 10 4 4 2 2" xfId="17314"/>
    <cellStyle name="Normal 2 2 10 4 4 3" xfId="12832"/>
    <cellStyle name="Normal 2 2 10 4 5" xfId="5297"/>
    <cellStyle name="Normal 2 2 10 4 5 2" xfId="14326"/>
    <cellStyle name="Normal 2 2 10 4 6" xfId="9844"/>
    <cellStyle name="Normal 2 2 10 5" xfId="1002"/>
    <cellStyle name="Normal 2 2 10 5 2" xfId="2496"/>
    <cellStyle name="Normal 2 2 10 5 2 2" xfId="6977"/>
    <cellStyle name="Normal 2 2 10 5 2 2 2" xfId="16007"/>
    <cellStyle name="Normal 2 2 10 5 2 3" xfId="11525"/>
    <cellStyle name="Normal 2 2 10 5 3" xfId="3990"/>
    <cellStyle name="Normal 2 2 10 5 3 2" xfId="8471"/>
    <cellStyle name="Normal 2 2 10 5 3 2 2" xfId="17501"/>
    <cellStyle name="Normal 2 2 10 5 3 3" xfId="13019"/>
    <cellStyle name="Normal 2 2 10 5 4" xfId="5484"/>
    <cellStyle name="Normal 2 2 10 5 4 2" xfId="14513"/>
    <cellStyle name="Normal 2 2 10 5 5" xfId="10031"/>
    <cellStyle name="Normal 2 2 10 6" xfId="1751"/>
    <cellStyle name="Normal 2 2 10 6 2" xfId="6232"/>
    <cellStyle name="Normal 2 2 10 6 2 2" xfId="15262"/>
    <cellStyle name="Normal 2 2 10 6 3" xfId="10780"/>
    <cellStyle name="Normal 2 2 10 7" xfId="3245"/>
    <cellStyle name="Normal 2 2 10 7 2" xfId="7726"/>
    <cellStyle name="Normal 2 2 10 7 2 2" xfId="16756"/>
    <cellStyle name="Normal 2 2 10 7 3" xfId="12274"/>
    <cellStyle name="Normal 2 2 10 8" xfId="4739"/>
    <cellStyle name="Normal 2 2 10 8 2" xfId="13768"/>
    <cellStyle name="Normal 2 2 10 9" xfId="9286"/>
    <cellStyle name="Normal 2 2 11" xfId="281"/>
    <cellStyle name="Normal 2 2 11 2" xfId="1025"/>
    <cellStyle name="Normal 2 2 11 2 2" xfId="2519"/>
    <cellStyle name="Normal 2 2 11 2 2 2" xfId="7000"/>
    <cellStyle name="Normal 2 2 11 2 2 2 2" xfId="16030"/>
    <cellStyle name="Normal 2 2 11 2 2 3" xfId="11548"/>
    <cellStyle name="Normal 2 2 11 2 3" xfId="4013"/>
    <cellStyle name="Normal 2 2 11 2 3 2" xfId="8494"/>
    <cellStyle name="Normal 2 2 11 2 3 2 2" xfId="17524"/>
    <cellStyle name="Normal 2 2 11 2 3 3" xfId="13042"/>
    <cellStyle name="Normal 2 2 11 2 4" xfId="5507"/>
    <cellStyle name="Normal 2 2 11 2 4 2" xfId="14536"/>
    <cellStyle name="Normal 2 2 11 2 5" xfId="10054"/>
    <cellStyle name="Normal 2 2 11 3" xfId="1774"/>
    <cellStyle name="Normal 2 2 11 3 2" xfId="6255"/>
    <cellStyle name="Normal 2 2 11 3 2 2" xfId="15285"/>
    <cellStyle name="Normal 2 2 11 3 3" xfId="10803"/>
    <cellStyle name="Normal 2 2 11 4" xfId="3268"/>
    <cellStyle name="Normal 2 2 11 4 2" xfId="7749"/>
    <cellStyle name="Normal 2 2 11 4 2 2" xfId="16779"/>
    <cellStyle name="Normal 2 2 11 4 3" xfId="12297"/>
    <cellStyle name="Normal 2 2 11 5" xfId="4762"/>
    <cellStyle name="Normal 2 2 11 5 2" xfId="13791"/>
    <cellStyle name="Normal 2 2 11 6" xfId="9309"/>
    <cellStyle name="Normal 2 2 12" xfId="466"/>
    <cellStyle name="Normal 2 2 12 2" xfId="1213"/>
    <cellStyle name="Normal 2 2 12 2 2" xfId="2707"/>
    <cellStyle name="Normal 2 2 12 2 2 2" xfId="7188"/>
    <cellStyle name="Normal 2 2 12 2 2 2 2" xfId="16218"/>
    <cellStyle name="Normal 2 2 12 2 2 3" xfId="11736"/>
    <cellStyle name="Normal 2 2 12 2 3" xfId="4201"/>
    <cellStyle name="Normal 2 2 12 2 3 2" xfId="8682"/>
    <cellStyle name="Normal 2 2 12 2 3 2 2" xfId="17712"/>
    <cellStyle name="Normal 2 2 12 2 3 3" xfId="13230"/>
    <cellStyle name="Normal 2 2 12 2 4" xfId="5694"/>
    <cellStyle name="Normal 2 2 12 2 4 2" xfId="14724"/>
    <cellStyle name="Normal 2 2 12 2 5" xfId="10242"/>
    <cellStyle name="Normal 2 2 12 3" xfId="1960"/>
    <cellStyle name="Normal 2 2 12 3 2" xfId="6441"/>
    <cellStyle name="Normal 2 2 12 3 2 2" xfId="15471"/>
    <cellStyle name="Normal 2 2 12 3 3" xfId="10989"/>
    <cellStyle name="Normal 2 2 12 4" xfId="3454"/>
    <cellStyle name="Normal 2 2 12 4 2" xfId="7935"/>
    <cellStyle name="Normal 2 2 12 4 2 2" xfId="16965"/>
    <cellStyle name="Normal 2 2 12 4 3" xfId="12483"/>
    <cellStyle name="Normal 2 2 12 5" xfId="4948"/>
    <cellStyle name="Normal 2 2 12 5 2" xfId="13977"/>
    <cellStyle name="Normal 2 2 12 6" xfId="9495"/>
    <cellStyle name="Normal 2 2 13" xfId="652"/>
    <cellStyle name="Normal 2 2 13 2" xfId="1399"/>
    <cellStyle name="Normal 2 2 13 2 2" xfId="2893"/>
    <cellStyle name="Normal 2 2 13 2 2 2" xfId="7374"/>
    <cellStyle name="Normal 2 2 13 2 2 2 2" xfId="16404"/>
    <cellStyle name="Normal 2 2 13 2 2 3" xfId="11922"/>
    <cellStyle name="Normal 2 2 13 2 3" xfId="4387"/>
    <cellStyle name="Normal 2 2 13 2 3 2" xfId="8868"/>
    <cellStyle name="Normal 2 2 13 2 3 2 2" xfId="17898"/>
    <cellStyle name="Normal 2 2 13 2 3 3" xfId="13416"/>
    <cellStyle name="Normal 2 2 13 2 4" xfId="5880"/>
    <cellStyle name="Normal 2 2 13 2 4 2" xfId="14910"/>
    <cellStyle name="Normal 2 2 13 2 5" xfId="10428"/>
    <cellStyle name="Normal 2 2 13 3" xfId="2146"/>
    <cellStyle name="Normal 2 2 13 3 2" xfId="6627"/>
    <cellStyle name="Normal 2 2 13 3 2 2" xfId="15657"/>
    <cellStyle name="Normal 2 2 13 3 3" xfId="11175"/>
    <cellStyle name="Normal 2 2 13 4" xfId="3640"/>
    <cellStyle name="Normal 2 2 13 4 2" xfId="8121"/>
    <cellStyle name="Normal 2 2 13 4 2 2" xfId="17151"/>
    <cellStyle name="Normal 2 2 13 4 3" xfId="12669"/>
    <cellStyle name="Normal 2 2 13 5" xfId="5134"/>
    <cellStyle name="Normal 2 2 13 5 2" xfId="14163"/>
    <cellStyle name="Normal 2 2 13 6" xfId="9681"/>
    <cellStyle name="Normal 2 2 14" xfId="839"/>
    <cellStyle name="Normal 2 2 14 2" xfId="2333"/>
    <cellStyle name="Normal 2 2 14 2 2" xfId="6814"/>
    <cellStyle name="Normal 2 2 14 2 2 2" xfId="15844"/>
    <cellStyle name="Normal 2 2 14 2 3" xfId="11362"/>
    <cellStyle name="Normal 2 2 14 3" xfId="3827"/>
    <cellStyle name="Normal 2 2 14 3 2" xfId="8308"/>
    <cellStyle name="Normal 2 2 14 3 2 2" xfId="17338"/>
    <cellStyle name="Normal 2 2 14 3 3" xfId="12856"/>
    <cellStyle name="Normal 2 2 14 4" xfId="5321"/>
    <cellStyle name="Normal 2 2 14 4 2" xfId="14350"/>
    <cellStyle name="Normal 2 2 14 5" xfId="9868"/>
    <cellStyle name="Normal 2 2 15" xfId="1588"/>
    <cellStyle name="Normal 2 2 15 2" xfId="6069"/>
    <cellStyle name="Normal 2 2 15 2 2" xfId="15099"/>
    <cellStyle name="Normal 2 2 15 3" xfId="10617"/>
    <cellStyle name="Normal 2 2 16" xfId="3082"/>
    <cellStyle name="Normal 2 2 16 2" xfId="7563"/>
    <cellStyle name="Normal 2 2 16 2 2" xfId="16593"/>
    <cellStyle name="Normal 2 2 16 3" xfId="12111"/>
    <cellStyle name="Normal 2 2 17" xfId="4576"/>
    <cellStyle name="Normal 2 2 17 2" xfId="13605"/>
    <cellStyle name="Normal 2 2 18" xfId="9123"/>
    <cellStyle name="Normal 2 2 19" xfId="16"/>
    <cellStyle name="Normal 2 2 2" xfId="20"/>
    <cellStyle name="Normal 2 2 2 10" xfId="263"/>
    <cellStyle name="Normal 2 2 2 10 2" xfId="449"/>
    <cellStyle name="Normal 2 2 2 10 2 2" xfId="1191"/>
    <cellStyle name="Normal 2 2 2 10 2 2 2" xfId="2685"/>
    <cellStyle name="Normal 2 2 2 10 2 2 2 2" xfId="7166"/>
    <cellStyle name="Normal 2 2 2 10 2 2 2 2 2" xfId="16196"/>
    <cellStyle name="Normal 2 2 2 10 2 2 2 3" xfId="11714"/>
    <cellStyle name="Normal 2 2 2 10 2 2 3" xfId="4179"/>
    <cellStyle name="Normal 2 2 2 10 2 2 3 2" xfId="8660"/>
    <cellStyle name="Normal 2 2 2 10 2 2 3 2 2" xfId="17690"/>
    <cellStyle name="Normal 2 2 2 10 2 2 3 3" xfId="13208"/>
    <cellStyle name="Normal 2 2 2 10 2 2 4" xfId="5672"/>
    <cellStyle name="Normal 2 2 2 10 2 2 4 2" xfId="14702"/>
    <cellStyle name="Normal 2 2 2 10 2 2 5" xfId="10220"/>
    <cellStyle name="Normal 2 2 2 10 2 3" xfId="1942"/>
    <cellStyle name="Normal 2 2 2 10 2 3 2" xfId="6423"/>
    <cellStyle name="Normal 2 2 2 10 2 3 2 2" xfId="15453"/>
    <cellStyle name="Normal 2 2 2 10 2 3 3" xfId="10971"/>
    <cellStyle name="Normal 2 2 2 10 2 4" xfId="3436"/>
    <cellStyle name="Normal 2 2 2 10 2 4 2" xfId="7917"/>
    <cellStyle name="Normal 2 2 2 10 2 4 2 2" xfId="16947"/>
    <cellStyle name="Normal 2 2 2 10 2 4 3" xfId="12465"/>
    <cellStyle name="Normal 2 2 2 10 2 5" xfId="4930"/>
    <cellStyle name="Normal 2 2 2 10 2 5 2" xfId="13959"/>
    <cellStyle name="Normal 2 2 2 10 2 6" xfId="9477"/>
    <cellStyle name="Normal 2 2 2 10 3" xfId="634"/>
    <cellStyle name="Normal 2 2 2 10 3 2" xfId="1381"/>
    <cellStyle name="Normal 2 2 2 10 3 2 2" xfId="2875"/>
    <cellStyle name="Normal 2 2 2 10 3 2 2 2" xfId="7356"/>
    <cellStyle name="Normal 2 2 2 10 3 2 2 2 2" xfId="16386"/>
    <cellStyle name="Normal 2 2 2 10 3 2 2 3" xfId="11904"/>
    <cellStyle name="Normal 2 2 2 10 3 2 3" xfId="4369"/>
    <cellStyle name="Normal 2 2 2 10 3 2 3 2" xfId="8850"/>
    <cellStyle name="Normal 2 2 2 10 3 2 3 2 2" xfId="17880"/>
    <cellStyle name="Normal 2 2 2 10 3 2 3 3" xfId="13398"/>
    <cellStyle name="Normal 2 2 2 10 3 2 4" xfId="5862"/>
    <cellStyle name="Normal 2 2 2 10 3 2 4 2" xfId="14892"/>
    <cellStyle name="Normal 2 2 2 10 3 2 5" xfId="10410"/>
    <cellStyle name="Normal 2 2 2 10 3 3" xfId="2128"/>
    <cellStyle name="Normal 2 2 2 10 3 3 2" xfId="6609"/>
    <cellStyle name="Normal 2 2 2 10 3 3 2 2" xfId="15639"/>
    <cellStyle name="Normal 2 2 2 10 3 3 3" xfId="11157"/>
    <cellStyle name="Normal 2 2 2 10 3 4" xfId="3622"/>
    <cellStyle name="Normal 2 2 2 10 3 4 2" xfId="8103"/>
    <cellStyle name="Normal 2 2 2 10 3 4 2 2" xfId="17133"/>
    <cellStyle name="Normal 2 2 2 10 3 4 3" xfId="12651"/>
    <cellStyle name="Normal 2 2 2 10 3 5" xfId="5116"/>
    <cellStyle name="Normal 2 2 2 10 3 5 2" xfId="14145"/>
    <cellStyle name="Normal 2 2 2 10 3 6" xfId="9663"/>
    <cellStyle name="Normal 2 2 2 10 4" xfId="820"/>
    <cellStyle name="Normal 2 2 2 10 4 2" xfId="1567"/>
    <cellStyle name="Normal 2 2 2 10 4 2 2" xfId="3061"/>
    <cellStyle name="Normal 2 2 2 10 4 2 2 2" xfId="7542"/>
    <cellStyle name="Normal 2 2 2 10 4 2 2 2 2" xfId="16572"/>
    <cellStyle name="Normal 2 2 2 10 4 2 2 3" xfId="12090"/>
    <cellStyle name="Normal 2 2 2 10 4 2 3" xfId="4555"/>
    <cellStyle name="Normal 2 2 2 10 4 2 3 2" xfId="9036"/>
    <cellStyle name="Normal 2 2 2 10 4 2 3 2 2" xfId="18066"/>
    <cellStyle name="Normal 2 2 2 10 4 2 3 3" xfId="13584"/>
    <cellStyle name="Normal 2 2 2 10 4 2 4" xfId="6048"/>
    <cellStyle name="Normal 2 2 2 10 4 2 4 2" xfId="15078"/>
    <cellStyle name="Normal 2 2 2 10 4 2 5" xfId="10596"/>
    <cellStyle name="Normal 2 2 2 10 4 3" xfId="2314"/>
    <cellStyle name="Normal 2 2 2 10 4 3 2" xfId="6795"/>
    <cellStyle name="Normal 2 2 2 10 4 3 2 2" xfId="15825"/>
    <cellStyle name="Normal 2 2 2 10 4 3 3" xfId="11343"/>
    <cellStyle name="Normal 2 2 2 10 4 4" xfId="3808"/>
    <cellStyle name="Normal 2 2 2 10 4 4 2" xfId="8289"/>
    <cellStyle name="Normal 2 2 2 10 4 4 2 2" xfId="17319"/>
    <cellStyle name="Normal 2 2 2 10 4 4 3" xfId="12837"/>
    <cellStyle name="Normal 2 2 2 10 4 5" xfId="5302"/>
    <cellStyle name="Normal 2 2 2 10 4 5 2" xfId="14331"/>
    <cellStyle name="Normal 2 2 2 10 4 6" xfId="9849"/>
    <cellStyle name="Normal 2 2 2 10 5" xfId="1007"/>
    <cellStyle name="Normal 2 2 2 10 5 2" xfId="2501"/>
    <cellStyle name="Normal 2 2 2 10 5 2 2" xfId="6982"/>
    <cellStyle name="Normal 2 2 2 10 5 2 2 2" xfId="16012"/>
    <cellStyle name="Normal 2 2 2 10 5 2 3" xfId="11530"/>
    <cellStyle name="Normal 2 2 2 10 5 3" xfId="3995"/>
    <cellStyle name="Normal 2 2 2 10 5 3 2" xfId="8476"/>
    <cellStyle name="Normal 2 2 2 10 5 3 2 2" xfId="17506"/>
    <cellStyle name="Normal 2 2 2 10 5 3 3" xfId="13024"/>
    <cellStyle name="Normal 2 2 2 10 5 4" xfId="5489"/>
    <cellStyle name="Normal 2 2 2 10 5 4 2" xfId="14518"/>
    <cellStyle name="Normal 2 2 2 10 5 5" xfId="10036"/>
    <cellStyle name="Normal 2 2 2 10 6" xfId="1756"/>
    <cellStyle name="Normal 2 2 2 10 6 2" xfId="6237"/>
    <cellStyle name="Normal 2 2 2 10 6 2 2" xfId="15267"/>
    <cellStyle name="Normal 2 2 2 10 6 3" xfId="10785"/>
    <cellStyle name="Normal 2 2 2 10 7" xfId="3250"/>
    <cellStyle name="Normal 2 2 2 10 7 2" xfId="7731"/>
    <cellStyle name="Normal 2 2 2 10 7 2 2" xfId="16761"/>
    <cellStyle name="Normal 2 2 2 10 7 3" xfId="12279"/>
    <cellStyle name="Normal 2 2 2 10 8" xfId="4744"/>
    <cellStyle name="Normal 2 2 2 10 8 2" xfId="13773"/>
    <cellStyle name="Normal 2 2 2 10 9" xfId="9291"/>
    <cellStyle name="Normal 2 2 2 11" xfId="286"/>
    <cellStyle name="Normal 2 2 2 11 2" xfId="1030"/>
    <cellStyle name="Normal 2 2 2 11 2 2" xfId="2524"/>
    <cellStyle name="Normal 2 2 2 11 2 2 2" xfId="7005"/>
    <cellStyle name="Normal 2 2 2 11 2 2 2 2" xfId="16035"/>
    <cellStyle name="Normal 2 2 2 11 2 2 3" xfId="11553"/>
    <cellStyle name="Normal 2 2 2 11 2 3" xfId="4018"/>
    <cellStyle name="Normal 2 2 2 11 2 3 2" xfId="8499"/>
    <cellStyle name="Normal 2 2 2 11 2 3 2 2" xfId="17529"/>
    <cellStyle name="Normal 2 2 2 11 2 3 3" xfId="13047"/>
    <cellStyle name="Normal 2 2 2 11 2 4" xfId="5512"/>
    <cellStyle name="Normal 2 2 2 11 2 4 2" xfId="14541"/>
    <cellStyle name="Normal 2 2 2 11 2 5" xfId="10059"/>
    <cellStyle name="Normal 2 2 2 11 3" xfId="1779"/>
    <cellStyle name="Normal 2 2 2 11 3 2" xfId="6260"/>
    <cellStyle name="Normal 2 2 2 11 3 2 2" xfId="15290"/>
    <cellStyle name="Normal 2 2 2 11 3 3" xfId="10808"/>
    <cellStyle name="Normal 2 2 2 11 4" xfId="3273"/>
    <cellStyle name="Normal 2 2 2 11 4 2" xfId="7754"/>
    <cellStyle name="Normal 2 2 2 11 4 2 2" xfId="16784"/>
    <cellStyle name="Normal 2 2 2 11 4 3" xfId="12302"/>
    <cellStyle name="Normal 2 2 2 11 5" xfId="4767"/>
    <cellStyle name="Normal 2 2 2 11 5 2" xfId="13796"/>
    <cellStyle name="Normal 2 2 2 11 6" xfId="9314"/>
    <cellStyle name="Normal 2 2 2 12" xfId="471"/>
    <cellStyle name="Normal 2 2 2 12 2" xfId="1218"/>
    <cellStyle name="Normal 2 2 2 12 2 2" xfId="2712"/>
    <cellStyle name="Normal 2 2 2 12 2 2 2" xfId="7193"/>
    <cellStyle name="Normal 2 2 2 12 2 2 2 2" xfId="16223"/>
    <cellStyle name="Normal 2 2 2 12 2 2 3" xfId="11741"/>
    <cellStyle name="Normal 2 2 2 12 2 3" xfId="4206"/>
    <cellStyle name="Normal 2 2 2 12 2 3 2" xfId="8687"/>
    <cellStyle name="Normal 2 2 2 12 2 3 2 2" xfId="17717"/>
    <cellStyle name="Normal 2 2 2 12 2 3 3" xfId="13235"/>
    <cellStyle name="Normal 2 2 2 12 2 4" xfId="5699"/>
    <cellStyle name="Normal 2 2 2 12 2 4 2" xfId="14729"/>
    <cellStyle name="Normal 2 2 2 12 2 5" xfId="10247"/>
    <cellStyle name="Normal 2 2 2 12 3" xfId="1965"/>
    <cellStyle name="Normal 2 2 2 12 3 2" xfId="6446"/>
    <cellStyle name="Normal 2 2 2 12 3 2 2" xfId="15476"/>
    <cellStyle name="Normal 2 2 2 12 3 3" xfId="10994"/>
    <cellStyle name="Normal 2 2 2 12 4" xfId="3459"/>
    <cellStyle name="Normal 2 2 2 12 4 2" xfId="7940"/>
    <cellStyle name="Normal 2 2 2 12 4 2 2" xfId="16970"/>
    <cellStyle name="Normal 2 2 2 12 4 3" xfId="12488"/>
    <cellStyle name="Normal 2 2 2 12 5" xfId="4953"/>
    <cellStyle name="Normal 2 2 2 12 5 2" xfId="13982"/>
    <cellStyle name="Normal 2 2 2 12 6" xfId="9500"/>
    <cellStyle name="Normal 2 2 2 13" xfId="657"/>
    <cellStyle name="Normal 2 2 2 13 2" xfId="1404"/>
    <cellStyle name="Normal 2 2 2 13 2 2" xfId="2898"/>
    <cellStyle name="Normal 2 2 2 13 2 2 2" xfId="7379"/>
    <cellStyle name="Normal 2 2 2 13 2 2 2 2" xfId="16409"/>
    <cellStyle name="Normal 2 2 2 13 2 2 3" xfId="11927"/>
    <cellStyle name="Normal 2 2 2 13 2 3" xfId="4392"/>
    <cellStyle name="Normal 2 2 2 13 2 3 2" xfId="8873"/>
    <cellStyle name="Normal 2 2 2 13 2 3 2 2" xfId="17903"/>
    <cellStyle name="Normal 2 2 2 13 2 3 3" xfId="13421"/>
    <cellStyle name="Normal 2 2 2 13 2 4" xfId="5885"/>
    <cellStyle name="Normal 2 2 2 13 2 4 2" xfId="14915"/>
    <cellStyle name="Normal 2 2 2 13 2 5" xfId="10433"/>
    <cellStyle name="Normal 2 2 2 13 3" xfId="2151"/>
    <cellStyle name="Normal 2 2 2 13 3 2" xfId="6632"/>
    <cellStyle name="Normal 2 2 2 13 3 2 2" xfId="15662"/>
    <cellStyle name="Normal 2 2 2 13 3 3" xfId="11180"/>
    <cellStyle name="Normal 2 2 2 13 4" xfId="3645"/>
    <cellStyle name="Normal 2 2 2 13 4 2" xfId="8126"/>
    <cellStyle name="Normal 2 2 2 13 4 2 2" xfId="17156"/>
    <cellStyle name="Normal 2 2 2 13 4 3" xfId="12674"/>
    <cellStyle name="Normal 2 2 2 13 5" xfId="5139"/>
    <cellStyle name="Normal 2 2 2 13 5 2" xfId="14168"/>
    <cellStyle name="Normal 2 2 2 13 6" xfId="9686"/>
    <cellStyle name="Normal 2 2 2 14" xfId="844"/>
    <cellStyle name="Normal 2 2 2 14 2" xfId="2338"/>
    <cellStyle name="Normal 2 2 2 14 2 2" xfId="6819"/>
    <cellStyle name="Normal 2 2 2 14 2 2 2" xfId="15849"/>
    <cellStyle name="Normal 2 2 2 14 2 3" xfId="11367"/>
    <cellStyle name="Normal 2 2 2 14 3" xfId="3832"/>
    <cellStyle name="Normal 2 2 2 14 3 2" xfId="8313"/>
    <cellStyle name="Normal 2 2 2 14 3 2 2" xfId="17343"/>
    <cellStyle name="Normal 2 2 2 14 3 3" xfId="12861"/>
    <cellStyle name="Normal 2 2 2 14 4" xfId="5326"/>
    <cellStyle name="Normal 2 2 2 14 4 2" xfId="14355"/>
    <cellStyle name="Normal 2 2 2 14 5" xfId="9873"/>
    <cellStyle name="Normal 2 2 2 15" xfId="1593"/>
    <cellStyle name="Normal 2 2 2 15 2" xfId="6074"/>
    <cellStyle name="Normal 2 2 2 15 2 2" xfId="15104"/>
    <cellStyle name="Normal 2 2 2 15 3" xfId="10622"/>
    <cellStyle name="Normal 2 2 2 16" xfId="3087"/>
    <cellStyle name="Normal 2 2 2 16 2" xfId="7568"/>
    <cellStyle name="Normal 2 2 2 16 2 2" xfId="16598"/>
    <cellStyle name="Normal 2 2 2 16 3" xfId="12116"/>
    <cellStyle name="Normal 2 2 2 17" xfId="4581"/>
    <cellStyle name="Normal 2 2 2 17 2" xfId="13610"/>
    <cellStyle name="Normal 2 2 2 18" xfId="9128"/>
    <cellStyle name="Normal 2 2 2 2" xfId="42"/>
    <cellStyle name="Normal 2 2 2 2 10" xfId="296"/>
    <cellStyle name="Normal 2 2 2 2 10 2" xfId="1040"/>
    <cellStyle name="Normal 2 2 2 2 10 2 2" xfId="2534"/>
    <cellStyle name="Normal 2 2 2 2 10 2 2 2" xfId="7015"/>
    <cellStyle name="Normal 2 2 2 2 10 2 2 2 2" xfId="16045"/>
    <cellStyle name="Normal 2 2 2 2 10 2 2 3" xfId="11563"/>
    <cellStyle name="Normal 2 2 2 2 10 2 3" xfId="4028"/>
    <cellStyle name="Normal 2 2 2 2 10 2 3 2" xfId="8509"/>
    <cellStyle name="Normal 2 2 2 2 10 2 3 2 2" xfId="17539"/>
    <cellStyle name="Normal 2 2 2 2 10 2 3 3" xfId="13057"/>
    <cellStyle name="Normal 2 2 2 2 10 2 4" xfId="5522"/>
    <cellStyle name="Normal 2 2 2 2 10 2 4 2" xfId="14551"/>
    <cellStyle name="Normal 2 2 2 2 10 2 5" xfId="10069"/>
    <cellStyle name="Normal 2 2 2 2 10 3" xfId="1789"/>
    <cellStyle name="Normal 2 2 2 2 10 3 2" xfId="6270"/>
    <cellStyle name="Normal 2 2 2 2 10 3 2 2" xfId="15300"/>
    <cellStyle name="Normal 2 2 2 2 10 3 3" xfId="10818"/>
    <cellStyle name="Normal 2 2 2 2 10 4" xfId="3283"/>
    <cellStyle name="Normal 2 2 2 2 10 4 2" xfId="7764"/>
    <cellStyle name="Normal 2 2 2 2 10 4 2 2" xfId="16794"/>
    <cellStyle name="Normal 2 2 2 2 10 4 3" xfId="12312"/>
    <cellStyle name="Normal 2 2 2 2 10 5" xfId="4777"/>
    <cellStyle name="Normal 2 2 2 2 10 5 2" xfId="13806"/>
    <cellStyle name="Normal 2 2 2 2 10 6" xfId="9324"/>
    <cellStyle name="Normal 2 2 2 2 11" xfId="481"/>
    <cellStyle name="Normal 2 2 2 2 11 2" xfId="1228"/>
    <cellStyle name="Normal 2 2 2 2 11 2 2" xfId="2722"/>
    <cellStyle name="Normal 2 2 2 2 11 2 2 2" xfId="7203"/>
    <cellStyle name="Normal 2 2 2 2 11 2 2 2 2" xfId="16233"/>
    <cellStyle name="Normal 2 2 2 2 11 2 2 3" xfId="11751"/>
    <cellStyle name="Normal 2 2 2 2 11 2 3" xfId="4216"/>
    <cellStyle name="Normal 2 2 2 2 11 2 3 2" xfId="8697"/>
    <cellStyle name="Normal 2 2 2 2 11 2 3 2 2" xfId="17727"/>
    <cellStyle name="Normal 2 2 2 2 11 2 3 3" xfId="13245"/>
    <cellStyle name="Normal 2 2 2 2 11 2 4" xfId="5709"/>
    <cellStyle name="Normal 2 2 2 2 11 2 4 2" xfId="14739"/>
    <cellStyle name="Normal 2 2 2 2 11 2 5" xfId="10257"/>
    <cellStyle name="Normal 2 2 2 2 11 3" xfId="1975"/>
    <cellStyle name="Normal 2 2 2 2 11 3 2" xfId="6456"/>
    <cellStyle name="Normal 2 2 2 2 11 3 2 2" xfId="15486"/>
    <cellStyle name="Normal 2 2 2 2 11 3 3" xfId="11004"/>
    <cellStyle name="Normal 2 2 2 2 11 4" xfId="3469"/>
    <cellStyle name="Normal 2 2 2 2 11 4 2" xfId="7950"/>
    <cellStyle name="Normal 2 2 2 2 11 4 2 2" xfId="16980"/>
    <cellStyle name="Normal 2 2 2 2 11 4 3" xfId="12498"/>
    <cellStyle name="Normal 2 2 2 2 11 5" xfId="4963"/>
    <cellStyle name="Normal 2 2 2 2 11 5 2" xfId="13992"/>
    <cellStyle name="Normal 2 2 2 2 11 6" xfId="9510"/>
    <cellStyle name="Normal 2 2 2 2 12" xfId="667"/>
    <cellStyle name="Normal 2 2 2 2 12 2" xfId="1414"/>
    <cellStyle name="Normal 2 2 2 2 12 2 2" xfId="2908"/>
    <cellStyle name="Normal 2 2 2 2 12 2 2 2" xfId="7389"/>
    <cellStyle name="Normal 2 2 2 2 12 2 2 2 2" xfId="16419"/>
    <cellStyle name="Normal 2 2 2 2 12 2 2 3" xfId="11937"/>
    <cellStyle name="Normal 2 2 2 2 12 2 3" xfId="4402"/>
    <cellStyle name="Normal 2 2 2 2 12 2 3 2" xfId="8883"/>
    <cellStyle name="Normal 2 2 2 2 12 2 3 2 2" xfId="17913"/>
    <cellStyle name="Normal 2 2 2 2 12 2 3 3" xfId="13431"/>
    <cellStyle name="Normal 2 2 2 2 12 2 4" xfId="5895"/>
    <cellStyle name="Normal 2 2 2 2 12 2 4 2" xfId="14925"/>
    <cellStyle name="Normal 2 2 2 2 12 2 5" xfId="10443"/>
    <cellStyle name="Normal 2 2 2 2 12 3" xfId="2161"/>
    <cellStyle name="Normal 2 2 2 2 12 3 2" xfId="6642"/>
    <cellStyle name="Normal 2 2 2 2 12 3 2 2" xfId="15672"/>
    <cellStyle name="Normal 2 2 2 2 12 3 3" xfId="11190"/>
    <cellStyle name="Normal 2 2 2 2 12 4" xfId="3655"/>
    <cellStyle name="Normal 2 2 2 2 12 4 2" xfId="8136"/>
    <cellStyle name="Normal 2 2 2 2 12 4 2 2" xfId="17166"/>
    <cellStyle name="Normal 2 2 2 2 12 4 3" xfId="12684"/>
    <cellStyle name="Normal 2 2 2 2 12 5" xfId="5149"/>
    <cellStyle name="Normal 2 2 2 2 12 5 2" xfId="14178"/>
    <cellStyle name="Normal 2 2 2 2 12 6" xfId="9696"/>
    <cellStyle name="Normal 2 2 2 2 13" xfId="854"/>
    <cellStyle name="Normal 2 2 2 2 13 2" xfId="2348"/>
    <cellStyle name="Normal 2 2 2 2 13 2 2" xfId="6829"/>
    <cellStyle name="Normal 2 2 2 2 13 2 2 2" xfId="15859"/>
    <cellStyle name="Normal 2 2 2 2 13 2 3" xfId="11377"/>
    <cellStyle name="Normal 2 2 2 2 13 3" xfId="3842"/>
    <cellStyle name="Normal 2 2 2 2 13 3 2" xfId="8323"/>
    <cellStyle name="Normal 2 2 2 2 13 3 2 2" xfId="17353"/>
    <cellStyle name="Normal 2 2 2 2 13 3 3" xfId="12871"/>
    <cellStyle name="Normal 2 2 2 2 13 4" xfId="5336"/>
    <cellStyle name="Normal 2 2 2 2 13 4 2" xfId="14365"/>
    <cellStyle name="Normal 2 2 2 2 13 5" xfId="9883"/>
    <cellStyle name="Normal 2 2 2 2 14" xfId="1603"/>
    <cellStyle name="Normal 2 2 2 2 14 2" xfId="6084"/>
    <cellStyle name="Normal 2 2 2 2 14 2 2" xfId="15114"/>
    <cellStyle name="Normal 2 2 2 2 14 3" xfId="10632"/>
    <cellStyle name="Normal 2 2 2 2 15" xfId="3097"/>
    <cellStyle name="Normal 2 2 2 2 15 2" xfId="7578"/>
    <cellStyle name="Normal 2 2 2 2 15 2 2" xfId="16608"/>
    <cellStyle name="Normal 2 2 2 2 15 3" xfId="12126"/>
    <cellStyle name="Normal 2 2 2 2 16" xfId="4591"/>
    <cellStyle name="Normal 2 2 2 2 16 2" xfId="13620"/>
    <cellStyle name="Normal 2 2 2 2 17" xfId="9138"/>
    <cellStyle name="Normal 2 2 2 2 2" xfId="115"/>
    <cellStyle name="Normal 2 2 2 2 2 10" xfId="484"/>
    <cellStyle name="Normal 2 2 2 2 2 10 2" xfId="1231"/>
    <cellStyle name="Normal 2 2 2 2 2 10 2 2" xfId="2725"/>
    <cellStyle name="Normal 2 2 2 2 2 10 2 2 2" xfId="7206"/>
    <cellStyle name="Normal 2 2 2 2 2 10 2 2 2 2" xfId="16236"/>
    <cellStyle name="Normal 2 2 2 2 2 10 2 2 3" xfId="11754"/>
    <cellStyle name="Normal 2 2 2 2 2 10 2 3" xfId="4219"/>
    <cellStyle name="Normal 2 2 2 2 2 10 2 3 2" xfId="8700"/>
    <cellStyle name="Normal 2 2 2 2 2 10 2 3 2 2" xfId="17730"/>
    <cellStyle name="Normal 2 2 2 2 2 10 2 3 3" xfId="13248"/>
    <cellStyle name="Normal 2 2 2 2 2 10 2 4" xfId="5712"/>
    <cellStyle name="Normal 2 2 2 2 2 10 2 4 2" xfId="14742"/>
    <cellStyle name="Normal 2 2 2 2 2 10 2 5" xfId="10260"/>
    <cellStyle name="Normal 2 2 2 2 2 10 3" xfId="1978"/>
    <cellStyle name="Normal 2 2 2 2 2 10 3 2" xfId="6459"/>
    <cellStyle name="Normal 2 2 2 2 2 10 3 2 2" xfId="15489"/>
    <cellStyle name="Normal 2 2 2 2 2 10 3 3" xfId="11007"/>
    <cellStyle name="Normal 2 2 2 2 2 10 4" xfId="3472"/>
    <cellStyle name="Normal 2 2 2 2 2 10 4 2" xfId="7953"/>
    <cellStyle name="Normal 2 2 2 2 2 10 4 2 2" xfId="16983"/>
    <cellStyle name="Normal 2 2 2 2 2 10 4 3" xfId="12501"/>
    <cellStyle name="Normal 2 2 2 2 2 10 5" xfId="4966"/>
    <cellStyle name="Normal 2 2 2 2 2 10 5 2" xfId="13995"/>
    <cellStyle name="Normal 2 2 2 2 2 10 6" xfId="9513"/>
    <cellStyle name="Normal 2 2 2 2 2 11" xfId="670"/>
    <cellStyle name="Normal 2 2 2 2 2 11 2" xfId="1417"/>
    <cellStyle name="Normal 2 2 2 2 2 11 2 2" xfId="2911"/>
    <cellStyle name="Normal 2 2 2 2 2 11 2 2 2" xfId="7392"/>
    <cellStyle name="Normal 2 2 2 2 2 11 2 2 2 2" xfId="16422"/>
    <cellStyle name="Normal 2 2 2 2 2 11 2 2 3" xfId="11940"/>
    <cellStyle name="Normal 2 2 2 2 2 11 2 3" xfId="4405"/>
    <cellStyle name="Normal 2 2 2 2 2 11 2 3 2" xfId="8886"/>
    <cellStyle name="Normal 2 2 2 2 2 11 2 3 2 2" xfId="17916"/>
    <cellStyle name="Normal 2 2 2 2 2 11 2 3 3" xfId="13434"/>
    <cellStyle name="Normal 2 2 2 2 2 11 2 4" xfId="5898"/>
    <cellStyle name="Normal 2 2 2 2 2 11 2 4 2" xfId="14928"/>
    <cellStyle name="Normal 2 2 2 2 2 11 2 5" xfId="10446"/>
    <cellStyle name="Normal 2 2 2 2 2 11 3" xfId="2164"/>
    <cellStyle name="Normal 2 2 2 2 2 11 3 2" xfId="6645"/>
    <cellStyle name="Normal 2 2 2 2 2 11 3 2 2" xfId="15675"/>
    <cellStyle name="Normal 2 2 2 2 2 11 3 3" xfId="11193"/>
    <cellStyle name="Normal 2 2 2 2 2 11 4" xfId="3658"/>
    <cellStyle name="Normal 2 2 2 2 2 11 4 2" xfId="8139"/>
    <cellStyle name="Normal 2 2 2 2 2 11 4 2 2" xfId="17169"/>
    <cellStyle name="Normal 2 2 2 2 2 11 4 3" xfId="12687"/>
    <cellStyle name="Normal 2 2 2 2 2 11 5" xfId="5152"/>
    <cellStyle name="Normal 2 2 2 2 2 11 5 2" xfId="14181"/>
    <cellStyle name="Normal 2 2 2 2 2 11 6" xfId="9699"/>
    <cellStyle name="Normal 2 2 2 2 2 12" xfId="857"/>
    <cellStyle name="Normal 2 2 2 2 2 12 2" xfId="2351"/>
    <cellStyle name="Normal 2 2 2 2 2 12 2 2" xfId="6832"/>
    <cellStyle name="Normal 2 2 2 2 2 12 2 2 2" xfId="15862"/>
    <cellStyle name="Normal 2 2 2 2 2 12 2 3" xfId="11380"/>
    <cellStyle name="Normal 2 2 2 2 2 12 3" xfId="3845"/>
    <cellStyle name="Normal 2 2 2 2 2 12 3 2" xfId="8326"/>
    <cellStyle name="Normal 2 2 2 2 2 12 3 2 2" xfId="17356"/>
    <cellStyle name="Normal 2 2 2 2 2 12 3 3" xfId="12874"/>
    <cellStyle name="Normal 2 2 2 2 2 12 4" xfId="5339"/>
    <cellStyle name="Normal 2 2 2 2 2 12 4 2" xfId="14368"/>
    <cellStyle name="Normal 2 2 2 2 2 12 5" xfId="9886"/>
    <cellStyle name="Normal 2 2 2 2 2 13" xfId="1606"/>
    <cellStyle name="Normal 2 2 2 2 2 13 2" xfId="6087"/>
    <cellStyle name="Normal 2 2 2 2 2 13 2 2" xfId="15117"/>
    <cellStyle name="Normal 2 2 2 2 2 13 3" xfId="10635"/>
    <cellStyle name="Normal 2 2 2 2 2 14" xfId="3100"/>
    <cellStyle name="Normal 2 2 2 2 2 14 2" xfId="7581"/>
    <cellStyle name="Normal 2 2 2 2 2 14 2 2" xfId="16611"/>
    <cellStyle name="Normal 2 2 2 2 2 14 3" xfId="12129"/>
    <cellStyle name="Normal 2 2 2 2 2 15" xfId="4594"/>
    <cellStyle name="Normal 2 2 2 2 2 15 2" xfId="13623"/>
    <cellStyle name="Normal 2 2 2 2 2 16" xfId="9141"/>
    <cellStyle name="Normal 2 2 2 2 2 2" xfId="138"/>
    <cellStyle name="Normal 2 2 2 2 2 2 2" xfId="322"/>
    <cellStyle name="Normal 2 2 2 2 2 2 2 2" xfId="1066"/>
    <cellStyle name="Normal 2 2 2 2 2 2 2 2 2" xfId="2560"/>
    <cellStyle name="Normal 2 2 2 2 2 2 2 2 2 2" xfId="7041"/>
    <cellStyle name="Normal 2 2 2 2 2 2 2 2 2 2 2" xfId="16071"/>
    <cellStyle name="Normal 2 2 2 2 2 2 2 2 2 3" xfId="11589"/>
    <cellStyle name="Normal 2 2 2 2 2 2 2 2 3" xfId="4054"/>
    <cellStyle name="Normal 2 2 2 2 2 2 2 2 3 2" xfId="8535"/>
    <cellStyle name="Normal 2 2 2 2 2 2 2 2 3 2 2" xfId="17565"/>
    <cellStyle name="Normal 2 2 2 2 2 2 2 2 3 3" xfId="13083"/>
    <cellStyle name="Normal 2 2 2 2 2 2 2 2 4" xfId="5548"/>
    <cellStyle name="Normal 2 2 2 2 2 2 2 2 4 2" xfId="14577"/>
    <cellStyle name="Normal 2 2 2 2 2 2 2 2 5" xfId="10095"/>
    <cellStyle name="Normal 2 2 2 2 2 2 2 3" xfId="1815"/>
    <cellStyle name="Normal 2 2 2 2 2 2 2 3 2" xfId="6296"/>
    <cellStyle name="Normal 2 2 2 2 2 2 2 3 2 2" xfId="15326"/>
    <cellStyle name="Normal 2 2 2 2 2 2 2 3 3" xfId="10844"/>
    <cellStyle name="Normal 2 2 2 2 2 2 2 4" xfId="3309"/>
    <cellStyle name="Normal 2 2 2 2 2 2 2 4 2" xfId="7790"/>
    <cellStyle name="Normal 2 2 2 2 2 2 2 4 2 2" xfId="16820"/>
    <cellStyle name="Normal 2 2 2 2 2 2 2 4 3" xfId="12338"/>
    <cellStyle name="Normal 2 2 2 2 2 2 2 5" xfId="4803"/>
    <cellStyle name="Normal 2 2 2 2 2 2 2 5 2" xfId="13832"/>
    <cellStyle name="Normal 2 2 2 2 2 2 2 6" xfId="9350"/>
    <cellStyle name="Normal 2 2 2 2 2 2 3" xfId="507"/>
    <cellStyle name="Normal 2 2 2 2 2 2 3 2" xfId="1254"/>
    <cellStyle name="Normal 2 2 2 2 2 2 3 2 2" xfId="2748"/>
    <cellStyle name="Normal 2 2 2 2 2 2 3 2 2 2" xfId="7229"/>
    <cellStyle name="Normal 2 2 2 2 2 2 3 2 2 2 2" xfId="16259"/>
    <cellStyle name="Normal 2 2 2 2 2 2 3 2 2 3" xfId="11777"/>
    <cellStyle name="Normal 2 2 2 2 2 2 3 2 3" xfId="4242"/>
    <cellStyle name="Normal 2 2 2 2 2 2 3 2 3 2" xfId="8723"/>
    <cellStyle name="Normal 2 2 2 2 2 2 3 2 3 2 2" xfId="17753"/>
    <cellStyle name="Normal 2 2 2 2 2 2 3 2 3 3" xfId="13271"/>
    <cellStyle name="Normal 2 2 2 2 2 2 3 2 4" xfId="5735"/>
    <cellStyle name="Normal 2 2 2 2 2 2 3 2 4 2" xfId="14765"/>
    <cellStyle name="Normal 2 2 2 2 2 2 3 2 5" xfId="10283"/>
    <cellStyle name="Normal 2 2 2 2 2 2 3 3" xfId="2001"/>
    <cellStyle name="Normal 2 2 2 2 2 2 3 3 2" xfId="6482"/>
    <cellStyle name="Normal 2 2 2 2 2 2 3 3 2 2" xfId="15512"/>
    <cellStyle name="Normal 2 2 2 2 2 2 3 3 3" xfId="11030"/>
    <cellStyle name="Normal 2 2 2 2 2 2 3 4" xfId="3495"/>
    <cellStyle name="Normal 2 2 2 2 2 2 3 4 2" xfId="7976"/>
    <cellStyle name="Normal 2 2 2 2 2 2 3 4 2 2" xfId="17006"/>
    <cellStyle name="Normal 2 2 2 2 2 2 3 4 3" xfId="12524"/>
    <cellStyle name="Normal 2 2 2 2 2 2 3 5" xfId="4989"/>
    <cellStyle name="Normal 2 2 2 2 2 2 3 5 2" xfId="14018"/>
    <cellStyle name="Normal 2 2 2 2 2 2 3 6" xfId="9536"/>
    <cellStyle name="Normal 2 2 2 2 2 2 4" xfId="693"/>
    <cellStyle name="Normal 2 2 2 2 2 2 4 2" xfId="1440"/>
    <cellStyle name="Normal 2 2 2 2 2 2 4 2 2" xfId="2934"/>
    <cellStyle name="Normal 2 2 2 2 2 2 4 2 2 2" xfId="7415"/>
    <cellStyle name="Normal 2 2 2 2 2 2 4 2 2 2 2" xfId="16445"/>
    <cellStyle name="Normal 2 2 2 2 2 2 4 2 2 3" xfId="11963"/>
    <cellStyle name="Normal 2 2 2 2 2 2 4 2 3" xfId="4428"/>
    <cellStyle name="Normal 2 2 2 2 2 2 4 2 3 2" xfId="8909"/>
    <cellStyle name="Normal 2 2 2 2 2 2 4 2 3 2 2" xfId="17939"/>
    <cellStyle name="Normal 2 2 2 2 2 2 4 2 3 3" xfId="13457"/>
    <cellStyle name="Normal 2 2 2 2 2 2 4 2 4" xfId="5921"/>
    <cellStyle name="Normal 2 2 2 2 2 2 4 2 4 2" xfId="14951"/>
    <cellStyle name="Normal 2 2 2 2 2 2 4 2 5" xfId="10469"/>
    <cellStyle name="Normal 2 2 2 2 2 2 4 3" xfId="2187"/>
    <cellStyle name="Normal 2 2 2 2 2 2 4 3 2" xfId="6668"/>
    <cellStyle name="Normal 2 2 2 2 2 2 4 3 2 2" xfId="15698"/>
    <cellStyle name="Normal 2 2 2 2 2 2 4 3 3" xfId="11216"/>
    <cellStyle name="Normal 2 2 2 2 2 2 4 4" xfId="3681"/>
    <cellStyle name="Normal 2 2 2 2 2 2 4 4 2" xfId="8162"/>
    <cellStyle name="Normal 2 2 2 2 2 2 4 4 2 2" xfId="17192"/>
    <cellStyle name="Normal 2 2 2 2 2 2 4 4 3" xfId="12710"/>
    <cellStyle name="Normal 2 2 2 2 2 2 4 5" xfId="5175"/>
    <cellStyle name="Normal 2 2 2 2 2 2 4 5 2" xfId="14204"/>
    <cellStyle name="Normal 2 2 2 2 2 2 4 6" xfId="9722"/>
    <cellStyle name="Normal 2 2 2 2 2 2 5" xfId="880"/>
    <cellStyle name="Normal 2 2 2 2 2 2 5 2" xfId="2374"/>
    <cellStyle name="Normal 2 2 2 2 2 2 5 2 2" xfId="6855"/>
    <cellStyle name="Normal 2 2 2 2 2 2 5 2 2 2" xfId="15885"/>
    <cellStyle name="Normal 2 2 2 2 2 2 5 2 3" xfId="11403"/>
    <cellStyle name="Normal 2 2 2 2 2 2 5 3" xfId="3868"/>
    <cellStyle name="Normal 2 2 2 2 2 2 5 3 2" xfId="8349"/>
    <cellStyle name="Normal 2 2 2 2 2 2 5 3 2 2" xfId="17379"/>
    <cellStyle name="Normal 2 2 2 2 2 2 5 3 3" xfId="12897"/>
    <cellStyle name="Normal 2 2 2 2 2 2 5 4" xfId="5362"/>
    <cellStyle name="Normal 2 2 2 2 2 2 5 4 2" xfId="14391"/>
    <cellStyle name="Normal 2 2 2 2 2 2 5 5" xfId="9909"/>
    <cellStyle name="Normal 2 2 2 2 2 2 6" xfId="1629"/>
    <cellStyle name="Normal 2 2 2 2 2 2 6 2" xfId="6110"/>
    <cellStyle name="Normal 2 2 2 2 2 2 6 2 2" xfId="15140"/>
    <cellStyle name="Normal 2 2 2 2 2 2 6 3" xfId="10658"/>
    <cellStyle name="Normal 2 2 2 2 2 2 7" xfId="3123"/>
    <cellStyle name="Normal 2 2 2 2 2 2 7 2" xfId="7604"/>
    <cellStyle name="Normal 2 2 2 2 2 2 7 2 2" xfId="16634"/>
    <cellStyle name="Normal 2 2 2 2 2 2 7 3" xfId="12152"/>
    <cellStyle name="Normal 2 2 2 2 2 2 8" xfId="4617"/>
    <cellStyle name="Normal 2 2 2 2 2 2 8 2" xfId="13646"/>
    <cellStyle name="Normal 2 2 2 2 2 2 9" xfId="9164"/>
    <cellStyle name="Normal 2 2 2 2 2 3" xfId="37"/>
    <cellStyle name="Normal 2 2 2 2 2 3 10" xfId="66"/>
    <cellStyle name="Normal 2 2 2 2 2 3 10 2" xfId="20150"/>
    <cellStyle name="Normal 2 2 2 2 2 3 11" xfId="73"/>
    <cellStyle name="Normal 2 2 2 2 2 3 11 2" xfId="20155"/>
    <cellStyle name="Normal 2 2 2 2 2 3 12" xfId="80"/>
    <cellStyle name="Normal 2 2 2 2 2 3 12 2" xfId="20160"/>
    <cellStyle name="Normal 2 2 2 2 2 3 13" xfId="87"/>
    <cellStyle name="Normal 2 2 2 2 2 3 14" xfId="22547"/>
    <cellStyle name="Normal 2 2 2 2 2 3 2" xfId="18"/>
    <cellStyle name="Normal 2 2 2 2 2 3 2 2" xfId="1089"/>
    <cellStyle name="Normal 2 2 2 2 2 3 2 2 2" xfId="2583"/>
    <cellStyle name="Normal 2 2 2 2 2 3 2 2 2 2" xfId="7064"/>
    <cellStyle name="Normal 2 2 2 2 2 3 2 2 2 2 2" xfId="16094"/>
    <cellStyle name="Normal 2 2 2 2 2 3 2 2 2 3" xfId="11612"/>
    <cellStyle name="Normal 2 2 2 2 2 3 2 2 3" xfId="4077"/>
    <cellStyle name="Normal 2 2 2 2 2 3 2 2 3 2" xfId="8558"/>
    <cellStyle name="Normal 2 2 2 2 2 3 2 2 3 2 2" xfId="17588"/>
    <cellStyle name="Normal 2 2 2 2 2 3 2 2 3 3" xfId="13106"/>
    <cellStyle name="Normal 2 2 2 2 2 3 2 2 4" xfId="5571"/>
    <cellStyle name="Normal 2 2 2 2 2 3 2 2 4 2" xfId="14600"/>
    <cellStyle name="Normal 2 2 2 2 2 3 2 2 5" xfId="10118"/>
    <cellStyle name="Normal 2 2 2 2 2 3 2 2 6" xfId="22554"/>
    <cellStyle name="Normal 2 2 2 2 2 3 2 3" xfId="1838"/>
    <cellStyle name="Normal 2 2 2 2 2 3 2 3 2" xfId="6319"/>
    <cellStyle name="Normal 2 2 2 2 2 3 2 3 2 2" xfId="15349"/>
    <cellStyle name="Normal 2 2 2 2 2 3 2 3 3" xfId="10867"/>
    <cellStyle name="Normal 2 2 2 2 2 3 2 4" xfId="3332"/>
    <cellStyle name="Normal 2 2 2 2 2 3 2 4 2" xfId="7813"/>
    <cellStyle name="Normal 2 2 2 2 2 3 2 4 2 2" xfId="16843"/>
    <cellStyle name="Normal 2 2 2 2 2 3 2 4 3" xfId="12361"/>
    <cellStyle name="Normal 2 2 2 2 2 3 2 5" xfId="4826"/>
    <cellStyle name="Normal 2 2 2 2 2 3 2 5 2" xfId="13855"/>
    <cellStyle name="Normal 2 2 2 2 2 3 2 6" xfId="9373"/>
    <cellStyle name="Normal 2 2 2 2 2 3 2 7" xfId="345"/>
    <cellStyle name="Normal 2 2 2 2 2 3 3" xfId="25"/>
    <cellStyle name="Normal 2 2 2 2 2 3 3 2" xfId="1277"/>
    <cellStyle name="Normal 2 2 2 2 2 3 3 2 2" xfId="2771"/>
    <cellStyle name="Normal 2 2 2 2 2 3 3 2 2 2" xfId="7252"/>
    <cellStyle name="Normal 2 2 2 2 2 3 3 2 2 2 2" xfId="16282"/>
    <cellStyle name="Normal 2 2 2 2 2 3 3 2 2 3" xfId="11800"/>
    <cellStyle name="Normal 2 2 2 2 2 3 3 2 3" xfId="4265"/>
    <cellStyle name="Normal 2 2 2 2 2 3 3 2 3 2" xfId="8746"/>
    <cellStyle name="Normal 2 2 2 2 2 3 3 2 3 2 2" xfId="17776"/>
    <cellStyle name="Normal 2 2 2 2 2 3 3 2 3 3" xfId="13294"/>
    <cellStyle name="Normal 2 2 2 2 2 3 3 2 4" xfId="5758"/>
    <cellStyle name="Normal 2 2 2 2 2 3 3 2 4 2" xfId="14788"/>
    <cellStyle name="Normal 2 2 2 2 2 3 3 2 5" xfId="10306"/>
    <cellStyle name="Normal 2 2 2 2 2 3 3 3" xfId="2024"/>
    <cellStyle name="Normal 2 2 2 2 2 3 3 3 2" xfId="6505"/>
    <cellStyle name="Normal 2 2 2 2 2 3 3 3 2 2" xfId="15535"/>
    <cellStyle name="Normal 2 2 2 2 2 3 3 3 3" xfId="11053"/>
    <cellStyle name="Normal 2 2 2 2 2 3 3 4" xfId="3518"/>
    <cellStyle name="Normal 2 2 2 2 2 3 3 4 2" xfId="7999"/>
    <cellStyle name="Normal 2 2 2 2 2 3 3 4 2 2" xfId="17029"/>
    <cellStyle name="Normal 2 2 2 2 2 3 3 4 3" xfId="12547"/>
    <cellStyle name="Normal 2 2 2 2 2 3 3 5" xfId="5012"/>
    <cellStyle name="Normal 2 2 2 2 2 3 3 5 2" xfId="14041"/>
    <cellStyle name="Normal 2 2 2 2 2 3 3 6" xfId="9559"/>
    <cellStyle name="Normal 2 2 2 2 2 3 3 7" xfId="530"/>
    <cellStyle name="Normal 2 2 2 2 2 3 4" xfId="32"/>
    <cellStyle name="Normal 2 2 2 2 2 3 4 2" xfId="1463"/>
    <cellStyle name="Normal 2 2 2 2 2 3 4 2 2" xfId="2957"/>
    <cellStyle name="Normal 2 2 2 2 2 3 4 2 2 2" xfId="7438"/>
    <cellStyle name="Normal 2 2 2 2 2 3 4 2 2 2 2" xfId="16468"/>
    <cellStyle name="Normal 2 2 2 2 2 3 4 2 2 3" xfId="11986"/>
    <cellStyle name="Normal 2 2 2 2 2 3 4 2 3" xfId="4451"/>
    <cellStyle name="Normal 2 2 2 2 2 3 4 2 3 2" xfId="8932"/>
    <cellStyle name="Normal 2 2 2 2 2 3 4 2 3 2 2" xfId="17962"/>
    <cellStyle name="Normal 2 2 2 2 2 3 4 2 3 3" xfId="13480"/>
    <cellStyle name="Normal 2 2 2 2 2 3 4 2 4" xfId="5944"/>
    <cellStyle name="Normal 2 2 2 2 2 3 4 2 4 2" xfId="14974"/>
    <cellStyle name="Normal 2 2 2 2 2 3 4 2 5" xfId="10492"/>
    <cellStyle name="Normal 2 2 2 2 2 3 4 3" xfId="2210"/>
    <cellStyle name="Normal 2 2 2 2 2 3 4 3 2" xfId="6691"/>
    <cellStyle name="Normal 2 2 2 2 2 3 4 3 2 2" xfId="15721"/>
    <cellStyle name="Normal 2 2 2 2 2 3 4 3 3" xfId="11239"/>
    <cellStyle name="Normal 2 2 2 2 2 3 4 4" xfId="3704"/>
    <cellStyle name="Normal 2 2 2 2 2 3 4 4 2" xfId="8185"/>
    <cellStyle name="Normal 2 2 2 2 2 3 4 4 2 2" xfId="17215"/>
    <cellStyle name="Normal 2 2 2 2 2 3 4 4 3" xfId="12733"/>
    <cellStyle name="Normal 2 2 2 2 2 3 4 5" xfId="5198"/>
    <cellStyle name="Normal 2 2 2 2 2 3 4 5 2" xfId="14227"/>
    <cellStyle name="Normal 2 2 2 2 2 3 4 6" xfId="9745"/>
    <cellStyle name="Normal 2 2 2 2 2 3 4 7" xfId="716"/>
    <cellStyle name="Normal 2 2 2 2 2 3 5" xfId="45"/>
    <cellStyle name="Normal 2 2 2 2 2 3 5 2" xfId="2397"/>
    <cellStyle name="Normal 2 2 2 2 2 3 5 2 2" xfId="6878"/>
    <cellStyle name="Normal 2 2 2 2 2 3 5 2 2 2" xfId="15908"/>
    <cellStyle name="Normal 2 2 2 2 2 3 5 2 3" xfId="11426"/>
    <cellStyle name="Normal 2 2 2 2 2 3 5 3" xfId="3891"/>
    <cellStyle name="Normal 2 2 2 2 2 3 5 3 2" xfId="8372"/>
    <cellStyle name="Normal 2 2 2 2 2 3 5 3 2 2" xfId="17402"/>
    <cellStyle name="Normal 2 2 2 2 2 3 5 3 3" xfId="12920"/>
    <cellStyle name="Normal 2 2 2 2 2 3 5 4" xfId="5385"/>
    <cellStyle name="Normal 2 2 2 2 2 3 5 4 2" xfId="14414"/>
    <cellStyle name="Normal 2 2 2 2 2 3 5 5" xfId="9932"/>
    <cellStyle name="Normal 2 2 2 2 2 3 5 6" xfId="903"/>
    <cellStyle name="Normal 2 2 2 2 2 3 6" xfId="28"/>
    <cellStyle name="Normal 2 2 2 2 2 3 6 2" xfId="6133"/>
    <cellStyle name="Normal 2 2 2 2 2 3 6 2 2" xfId="15163"/>
    <cellStyle name="Normal 2 2 2 2 2 3 6 3" xfId="10681"/>
    <cellStyle name="Normal 2 2 2 2 2 3 6 4" xfId="1652"/>
    <cellStyle name="Normal 2 2 2 2 2 3 7" xfId="52"/>
    <cellStyle name="Normal 2 2 2 2 2 3 7 2" xfId="7627"/>
    <cellStyle name="Normal 2 2 2 2 2 3 7 2 2" xfId="16657"/>
    <cellStyle name="Normal 2 2 2 2 2 3 7 3" xfId="12175"/>
    <cellStyle name="Normal 2 2 2 2 2 3 7 4" xfId="3146"/>
    <cellStyle name="Normal 2 2 2 2 2 3 8" xfId="27"/>
    <cellStyle name="Normal 2 2 2 2 2 3 8 2" xfId="13669"/>
    <cellStyle name="Normal 2 2 2 2 2 3 8 3" xfId="4640"/>
    <cellStyle name="Normal 2 2 2 2 2 3 9" xfId="59"/>
    <cellStyle name="Normal 2 2 2 2 2 3 9 2" xfId="9187"/>
    <cellStyle name="Normal 2 2 2 2 2 4" xfId="184"/>
    <cellStyle name="Normal 2 2 2 2 2 4 2" xfId="369"/>
    <cellStyle name="Normal 2 2 2 2 2 4 2 2" xfId="1112"/>
    <cellStyle name="Normal 2 2 2 2 2 4 2 2 2" xfId="2606"/>
    <cellStyle name="Normal 2 2 2 2 2 4 2 2 2 2" xfId="7087"/>
    <cellStyle name="Normal 2 2 2 2 2 4 2 2 2 2 2" xfId="16117"/>
    <cellStyle name="Normal 2 2 2 2 2 4 2 2 2 3" xfId="11635"/>
    <cellStyle name="Normal 2 2 2 2 2 4 2 2 3" xfId="4100"/>
    <cellStyle name="Normal 2 2 2 2 2 4 2 2 3 2" xfId="8581"/>
    <cellStyle name="Normal 2 2 2 2 2 4 2 2 3 2 2" xfId="17611"/>
    <cellStyle name="Normal 2 2 2 2 2 4 2 2 3 3" xfId="13129"/>
    <cellStyle name="Normal 2 2 2 2 2 4 2 2 4" xfId="5594"/>
    <cellStyle name="Normal 2 2 2 2 2 4 2 2 4 2" xfId="14623"/>
    <cellStyle name="Normal 2 2 2 2 2 4 2 2 5" xfId="10141"/>
    <cellStyle name="Normal 2 2 2 2 2 4 2 3" xfId="1862"/>
    <cellStyle name="Normal 2 2 2 2 2 4 2 3 2" xfId="6343"/>
    <cellStyle name="Normal 2 2 2 2 2 4 2 3 2 2" xfId="15373"/>
    <cellStyle name="Normal 2 2 2 2 2 4 2 3 3" xfId="10891"/>
    <cellStyle name="Normal 2 2 2 2 2 4 2 4" xfId="3356"/>
    <cellStyle name="Normal 2 2 2 2 2 4 2 4 2" xfId="7837"/>
    <cellStyle name="Normal 2 2 2 2 2 4 2 4 2 2" xfId="16867"/>
    <cellStyle name="Normal 2 2 2 2 2 4 2 4 3" xfId="12385"/>
    <cellStyle name="Normal 2 2 2 2 2 4 2 5" xfId="4850"/>
    <cellStyle name="Normal 2 2 2 2 2 4 2 5 2" xfId="13879"/>
    <cellStyle name="Normal 2 2 2 2 2 4 2 6" xfId="9397"/>
    <cellStyle name="Normal 2 2 2 2 2 4 3" xfId="554"/>
    <cellStyle name="Normal 2 2 2 2 2 4 3 2" xfId="1301"/>
    <cellStyle name="Normal 2 2 2 2 2 4 3 2 2" xfId="2795"/>
    <cellStyle name="Normal 2 2 2 2 2 4 3 2 2 2" xfId="7276"/>
    <cellStyle name="Normal 2 2 2 2 2 4 3 2 2 2 2" xfId="16306"/>
    <cellStyle name="Normal 2 2 2 2 2 4 3 2 2 3" xfId="11824"/>
    <cellStyle name="Normal 2 2 2 2 2 4 3 2 3" xfId="4289"/>
    <cellStyle name="Normal 2 2 2 2 2 4 3 2 3 2" xfId="8770"/>
    <cellStyle name="Normal 2 2 2 2 2 4 3 2 3 2 2" xfId="17800"/>
    <cellStyle name="Normal 2 2 2 2 2 4 3 2 3 3" xfId="13318"/>
    <cellStyle name="Normal 2 2 2 2 2 4 3 2 4" xfId="5782"/>
    <cellStyle name="Normal 2 2 2 2 2 4 3 2 4 2" xfId="14812"/>
    <cellStyle name="Normal 2 2 2 2 2 4 3 2 5" xfId="10330"/>
    <cellStyle name="Normal 2 2 2 2 2 4 3 3" xfId="2048"/>
    <cellStyle name="Normal 2 2 2 2 2 4 3 3 2" xfId="6529"/>
    <cellStyle name="Normal 2 2 2 2 2 4 3 3 2 2" xfId="15559"/>
    <cellStyle name="Normal 2 2 2 2 2 4 3 3 3" xfId="11077"/>
    <cellStyle name="Normal 2 2 2 2 2 4 3 4" xfId="3542"/>
    <cellStyle name="Normal 2 2 2 2 2 4 3 4 2" xfId="8023"/>
    <cellStyle name="Normal 2 2 2 2 2 4 3 4 2 2" xfId="17053"/>
    <cellStyle name="Normal 2 2 2 2 2 4 3 4 3" xfId="12571"/>
    <cellStyle name="Normal 2 2 2 2 2 4 3 5" xfId="5036"/>
    <cellStyle name="Normal 2 2 2 2 2 4 3 5 2" xfId="14065"/>
    <cellStyle name="Normal 2 2 2 2 2 4 3 6" xfId="9583"/>
    <cellStyle name="Normal 2 2 2 2 2 4 4" xfId="740"/>
    <cellStyle name="Normal 2 2 2 2 2 4 4 2" xfId="1487"/>
    <cellStyle name="Normal 2 2 2 2 2 4 4 2 2" xfId="2981"/>
    <cellStyle name="Normal 2 2 2 2 2 4 4 2 2 2" xfId="7462"/>
    <cellStyle name="Normal 2 2 2 2 2 4 4 2 2 2 2" xfId="16492"/>
    <cellStyle name="Normal 2 2 2 2 2 4 4 2 2 3" xfId="12010"/>
    <cellStyle name="Normal 2 2 2 2 2 4 4 2 3" xfId="4475"/>
    <cellStyle name="Normal 2 2 2 2 2 4 4 2 3 2" xfId="8956"/>
    <cellStyle name="Normal 2 2 2 2 2 4 4 2 3 2 2" xfId="17986"/>
    <cellStyle name="Normal 2 2 2 2 2 4 4 2 3 3" xfId="13504"/>
    <cellStyle name="Normal 2 2 2 2 2 4 4 2 4" xfId="5968"/>
    <cellStyle name="Normal 2 2 2 2 2 4 4 2 4 2" xfId="14998"/>
    <cellStyle name="Normal 2 2 2 2 2 4 4 2 5" xfId="10516"/>
    <cellStyle name="Normal 2 2 2 2 2 4 4 3" xfId="2234"/>
    <cellStyle name="Normal 2 2 2 2 2 4 4 3 2" xfId="6715"/>
    <cellStyle name="Normal 2 2 2 2 2 4 4 3 2 2" xfId="15745"/>
    <cellStyle name="Normal 2 2 2 2 2 4 4 3 3" xfId="11263"/>
    <cellStyle name="Normal 2 2 2 2 2 4 4 4" xfId="3728"/>
    <cellStyle name="Normal 2 2 2 2 2 4 4 4 2" xfId="8209"/>
    <cellStyle name="Normal 2 2 2 2 2 4 4 4 2 2" xfId="17239"/>
    <cellStyle name="Normal 2 2 2 2 2 4 4 4 3" xfId="12757"/>
    <cellStyle name="Normal 2 2 2 2 2 4 4 5" xfId="5222"/>
    <cellStyle name="Normal 2 2 2 2 2 4 4 5 2" xfId="14251"/>
    <cellStyle name="Normal 2 2 2 2 2 4 4 6" xfId="9769"/>
    <cellStyle name="Normal 2 2 2 2 2 4 5" xfId="927"/>
    <cellStyle name="Normal 2 2 2 2 2 4 5 2" xfId="2421"/>
    <cellStyle name="Normal 2 2 2 2 2 4 5 2 2" xfId="6902"/>
    <cellStyle name="Normal 2 2 2 2 2 4 5 2 2 2" xfId="15932"/>
    <cellStyle name="Normal 2 2 2 2 2 4 5 2 3" xfId="11450"/>
    <cellStyle name="Normal 2 2 2 2 2 4 5 3" xfId="3915"/>
    <cellStyle name="Normal 2 2 2 2 2 4 5 3 2" xfId="8396"/>
    <cellStyle name="Normal 2 2 2 2 2 4 5 3 2 2" xfId="17426"/>
    <cellStyle name="Normal 2 2 2 2 2 4 5 3 3" xfId="12944"/>
    <cellStyle name="Normal 2 2 2 2 2 4 5 4" xfId="5409"/>
    <cellStyle name="Normal 2 2 2 2 2 4 5 4 2" xfId="14438"/>
    <cellStyle name="Normal 2 2 2 2 2 4 5 5" xfId="9956"/>
    <cellStyle name="Normal 2 2 2 2 2 4 6" xfId="1676"/>
    <cellStyle name="Normal 2 2 2 2 2 4 6 2" xfId="6157"/>
    <cellStyle name="Normal 2 2 2 2 2 4 6 2 2" xfId="15187"/>
    <cellStyle name="Normal 2 2 2 2 2 4 6 3" xfId="10705"/>
    <cellStyle name="Normal 2 2 2 2 2 4 7" xfId="3170"/>
    <cellStyle name="Normal 2 2 2 2 2 4 7 2" xfId="7651"/>
    <cellStyle name="Normal 2 2 2 2 2 4 7 2 2" xfId="16681"/>
    <cellStyle name="Normal 2 2 2 2 2 4 7 3" xfId="12199"/>
    <cellStyle name="Normal 2 2 2 2 2 4 8" xfId="4664"/>
    <cellStyle name="Normal 2 2 2 2 2 4 8 2" xfId="13693"/>
    <cellStyle name="Normal 2 2 2 2 2 4 9" xfId="9211"/>
    <cellStyle name="Normal 2 2 2 2 2 5" xfId="190"/>
    <cellStyle name="Normal 2 2 2 2 2 5 2" xfId="375"/>
    <cellStyle name="Normal 2 2 2 2 2 5 2 2" xfId="1117"/>
    <cellStyle name="Normal 2 2 2 2 2 5 2 2 2" xfId="2611"/>
    <cellStyle name="Normal 2 2 2 2 2 5 2 2 2 2" xfId="7092"/>
    <cellStyle name="Normal 2 2 2 2 2 5 2 2 2 2 2" xfId="16122"/>
    <cellStyle name="Normal 2 2 2 2 2 5 2 2 2 3" xfId="11640"/>
    <cellStyle name="Normal 2 2 2 2 2 5 2 2 3" xfId="4105"/>
    <cellStyle name="Normal 2 2 2 2 2 5 2 2 3 2" xfId="8586"/>
    <cellStyle name="Normal 2 2 2 2 2 5 2 2 3 2 2" xfId="17616"/>
    <cellStyle name="Normal 2 2 2 2 2 5 2 2 3 3" xfId="13134"/>
    <cellStyle name="Normal 2 2 2 2 2 5 2 2 4" xfId="5599"/>
    <cellStyle name="Normal 2 2 2 2 2 5 2 2 4 2" xfId="14628"/>
    <cellStyle name="Normal 2 2 2 2 2 5 2 2 5" xfId="10146"/>
    <cellStyle name="Normal 2 2 2 2 2 5 2 3" xfId="1868"/>
    <cellStyle name="Normal 2 2 2 2 2 5 2 3 2" xfId="6349"/>
    <cellStyle name="Normal 2 2 2 2 2 5 2 3 2 2" xfId="15379"/>
    <cellStyle name="Normal 2 2 2 2 2 5 2 3 3" xfId="10897"/>
    <cellStyle name="Normal 2 2 2 2 2 5 2 4" xfId="3362"/>
    <cellStyle name="Normal 2 2 2 2 2 5 2 4 2" xfId="7843"/>
    <cellStyle name="Normal 2 2 2 2 2 5 2 4 2 2" xfId="16873"/>
    <cellStyle name="Normal 2 2 2 2 2 5 2 4 3" xfId="12391"/>
    <cellStyle name="Normal 2 2 2 2 2 5 2 5" xfId="4856"/>
    <cellStyle name="Normal 2 2 2 2 2 5 2 5 2" xfId="13885"/>
    <cellStyle name="Normal 2 2 2 2 2 5 2 6" xfId="9403"/>
    <cellStyle name="Normal 2 2 2 2 2 5 3" xfId="560"/>
    <cellStyle name="Normal 2 2 2 2 2 5 3 2" xfId="1307"/>
    <cellStyle name="Normal 2 2 2 2 2 5 3 2 2" xfId="2801"/>
    <cellStyle name="Normal 2 2 2 2 2 5 3 2 2 2" xfId="7282"/>
    <cellStyle name="Normal 2 2 2 2 2 5 3 2 2 2 2" xfId="16312"/>
    <cellStyle name="Normal 2 2 2 2 2 5 3 2 2 3" xfId="11830"/>
    <cellStyle name="Normal 2 2 2 2 2 5 3 2 3" xfId="4295"/>
    <cellStyle name="Normal 2 2 2 2 2 5 3 2 3 2" xfId="8776"/>
    <cellStyle name="Normal 2 2 2 2 2 5 3 2 3 2 2" xfId="17806"/>
    <cellStyle name="Normal 2 2 2 2 2 5 3 2 3 3" xfId="13324"/>
    <cellStyle name="Normal 2 2 2 2 2 5 3 2 4" xfId="5788"/>
    <cellStyle name="Normal 2 2 2 2 2 5 3 2 4 2" xfId="14818"/>
    <cellStyle name="Normal 2 2 2 2 2 5 3 2 5" xfId="10336"/>
    <cellStyle name="Normal 2 2 2 2 2 5 3 3" xfId="2054"/>
    <cellStyle name="Normal 2 2 2 2 2 5 3 3 2" xfId="6535"/>
    <cellStyle name="Normal 2 2 2 2 2 5 3 3 2 2" xfId="15565"/>
    <cellStyle name="Normal 2 2 2 2 2 5 3 3 3" xfId="11083"/>
    <cellStyle name="Normal 2 2 2 2 2 5 3 4" xfId="3548"/>
    <cellStyle name="Normal 2 2 2 2 2 5 3 4 2" xfId="8029"/>
    <cellStyle name="Normal 2 2 2 2 2 5 3 4 2 2" xfId="17059"/>
    <cellStyle name="Normal 2 2 2 2 2 5 3 4 3" xfId="12577"/>
    <cellStyle name="Normal 2 2 2 2 2 5 3 5" xfId="5042"/>
    <cellStyle name="Normal 2 2 2 2 2 5 3 5 2" xfId="14071"/>
    <cellStyle name="Normal 2 2 2 2 2 5 3 6" xfId="9589"/>
    <cellStyle name="Normal 2 2 2 2 2 5 4" xfId="746"/>
    <cellStyle name="Normal 2 2 2 2 2 5 4 2" xfId="1493"/>
    <cellStyle name="Normal 2 2 2 2 2 5 4 2 2" xfId="2987"/>
    <cellStyle name="Normal 2 2 2 2 2 5 4 2 2 2" xfId="7468"/>
    <cellStyle name="Normal 2 2 2 2 2 5 4 2 2 2 2" xfId="16498"/>
    <cellStyle name="Normal 2 2 2 2 2 5 4 2 2 3" xfId="12016"/>
    <cellStyle name="Normal 2 2 2 2 2 5 4 2 3" xfId="4481"/>
    <cellStyle name="Normal 2 2 2 2 2 5 4 2 3 2" xfId="8962"/>
    <cellStyle name="Normal 2 2 2 2 2 5 4 2 3 2 2" xfId="17992"/>
    <cellStyle name="Normal 2 2 2 2 2 5 4 2 3 3" xfId="13510"/>
    <cellStyle name="Normal 2 2 2 2 2 5 4 2 4" xfId="5974"/>
    <cellStyle name="Normal 2 2 2 2 2 5 4 2 4 2" xfId="15004"/>
    <cellStyle name="Normal 2 2 2 2 2 5 4 2 5" xfId="10522"/>
    <cellStyle name="Normal 2 2 2 2 2 5 4 3" xfId="2240"/>
    <cellStyle name="Normal 2 2 2 2 2 5 4 3 2" xfId="6721"/>
    <cellStyle name="Normal 2 2 2 2 2 5 4 3 2 2" xfId="15751"/>
    <cellStyle name="Normal 2 2 2 2 2 5 4 3 3" xfId="11269"/>
    <cellStyle name="Normal 2 2 2 2 2 5 4 4" xfId="3734"/>
    <cellStyle name="Normal 2 2 2 2 2 5 4 4 2" xfId="8215"/>
    <cellStyle name="Normal 2 2 2 2 2 5 4 4 2 2" xfId="17245"/>
    <cellStyle name="Normal 2 2 2 2 2 5 4 4 3" xfId="12763"/>
    <cellStyle name="Normal 2 2 2 2 2 5 4 5" xfId="5228"/>
    <cellStyle name="Normal 2 2 2 2 2 5 4 5 2" xfId="14257"/>
    <cellStyle name="Normal 2 2 2 2 2 5 4 6" xfId="9775"/>
    <cellStyle name="Normal 2 2 2 2 2 5 5" xfId="933"/>
    <cellStyle name="Normal 2 2 2 2 2 5 5 2" xfId="2427"/>
    <cellStyle name="Normal 2 2 2 2 2 5 5 2 2" xfId="6908"/>
    <cellStyle name="Normal 2 2 2 2 2 5 5 2 2 2" xfId="15938"/>
    <cellStyle name="Normal 2 2 2 2 2 5 5 2 3" xfId="11456"/>
    <cellStyle name="Normal 2 2 2 2 2 5 5 3" xfId="3921"/>
    <cellStyle name="Normal 2 2 2 2 2 5 5 3 2" xfId="8402"/>
    <cellStyle name="Normal 2 2 2 2 2 5 5 3 2 2" xfId="17432"/>
    <cellStyle name="Normal 2 2 2 2 2 5 5 3 3" xfId="12950"/>
    <cellStyle name="Normal 2 2 2 2 2 5 5 4" xfId="5415"/>
    <cellStyle name="Normal 2 2 2 2 2 5 5 4 2" xfId="14444"/>
    <cellStyle name="Normal 2 2 2 2 2 5 5 5" xfId="9962"/>
    <cellStyle name="Normal 2 2 2 2 2 5 6" xfId="1682"/>
    <cellStyle name="Normal 2 2 2 2 2 5 6 2" xfId="6163"/>
    <cellStyle name="Normal 2 2 2 2 2 5 6 2 2" xfId="15193"/>
    <cellStyle name="Normal 2 2 2 2 2 5 6 3" xfId="10711"/>
    <cellStyle name="Normal 2 2 2 2 2 5 7" xfId="3176"/>
    <cellStyle name="Normal 2 2 2 2 2 5 7 2" xfId="7657"/>
    <cellStyle name="Normal 2 2 2 2 2 5 7 2 2" xfId="16687"/>
    <cellStyle name="Normal 2 2 2 2 2 5 7 3" xfId="12205"/>
    <cellStyle name="Normal 2 2 2 2 2 5 8" xfId="4670"/>
    <cellStyle name="Normal 2 2 2 2 2 5 8 2" xfId="13699"/>
    <cellStyle name="Normal 2 2 2 2 2 5 9" xfId="9217"/>
    <cellStyle name="Normal 2 2 2 2 2 6" xfId="231"/>
    <cellStyle name="Normal 2 2 2 2 2 6 2" xfId="416"/>
    <cellStyle name="Normal 2 2 2 2 2 6 2 2" xfId="1158"/>
    <cellStyle name="Normal 2 2 2 2 2 6 2 2 2" xfId="2652"/>
    <cellStyle name="Normal 2 2 2 2 2 6 2 2 2 2" xfId="7133"/>
    <cellStyle name="Normal 2 2 2 2 2 6 2 2 2 2 2" xfId="16163"/>
    <cellStyle name="Normal 2 2 2 2 2 6 2 2 2 3" xfId="11681"/>
    <cellStyle name="Normal 2 2 2 2 2 6 2 2 3" xfId="4146"/>
    <cellStyle name="Normal 2 2 2 2 2 6 2 2 3 2" xfId="8627"/>
    <cellStyle name="Normal 2 2 2 2 2 6 2 2 3 2 2" xfId="17657"/>
    <cellStyle name="Normal 2 2 2 2 2 6 2 2 3 3" xfId="13175"/>
    <cellStyle name="Normal 2 2 2 2 2 6 2 2 4" xfId="5640"/>
    <cellStyle name="Normal 2 2 2 2 2 6 2 2 4 2" xfId="14669"/>
    <cellStyle name="Normal 2 2 2 2 2 6 2 2 5" xfId="10187"/>
    <cellStyle name="Normal 2 2 2 2 2 6 2 3" xfId="1909"/>
    <cellStyle name="Normal 2 2 2 2 2 6 2 3 2" xfId="6390"/>
    <cellStyle name="Normal 2 2 2 2 2 6 2 3 2 2" xfId="15420"/>
    <cellStyle name="Normal 2 2 2 2 2 6 2 3 3" xfId="10938"/>
    <cellStyle name="Normal 2 2 2 2 2 6 2 4" xfId="3403"/>
    <cellStyle name="Normal 2 2 2 2 2 6 2 4 2" xfId="7884"/>
    <cellStyle name="Normal 2 2 2 2 2 6 2 4 2 2" xfId="16914"/>
    <cellStyle name="Normal 2 2 2 2 2 6 2 4 3" xfId="12432"/>
    <cellStyle name="Normal 2 2 2 2 2 6 2 5" xfId="4897"/>
    <cellStyle name="Normal 2 2 2 2 2 6 2 5 2" xfId="13926"/>
    <cellStyle name="Normal 2 2 2 2 2 6 2 6" xfId="9444"/>
    <cellStyle name="Normal 2 2 2 2 2 6 3" xfId="601"/>
    <cellStyle name="Normal 2 2 2 2 2 6 3 2" xfId="1348"/>
    <cellStyle name="Normal 2 2 2 2 2 6 3 2 2" xfId="2842"/>
    <cellStyle name="Normal 2 2 2 2 2 6 3 2 2 2" xfId="7323"/>
    <cellStyle name="Normal 2 2 2 2 2 6 3 2 2 2 2" xfId="16353"/>
    <cellStyle name="Normal 2 2 2 2 2 6 3 2 2 3" xfId="11871"/>
    <cellStyle name="Normal 2 2 2 2 2 6 3 2 3" xfId="4336"/>
    <cellStyle name="Normal 2 2 2 2 2 6 3 2 3 2" xfId="8817"/>
    <cellStyle name="Normal 2 2 2 2 2 6 3 2 3 2 2" xfId="17847"/>
    <cellStyle name="Normal 2 2 2 2 2 6 3 2 3 3" xfId="13365"/>
    <cellStyle name="Normal 2 2 2 2 2 6 3 2 4" xfId="5829"/>
    <cellStyle name="Normal 2 2 2 2 2 6 3 2 4 2" xfId="14859"/>
    <cellStyle name="Normal 2 2 2 2 2 6 3 2 5" xfId="10377"/>
    <cellStyle name="Normal 2 2 2 2 2 6 3 3" xfId="2095"/>
    <cellStyle name="Normal 2 2 2 2 2 6 3 3 2" xfId="6576"/>
    <cellStyle name="Normal 2 2 2 2 2 6 3 3 2 2" xfId="15606"/>
    <cellStyle name="Normal 2 2 2 2 2 6 3 3 3" xfId="11124"/>
    <cellStyle name="Normal 2 2 2 2 2 6 3 4" xfId="3589"/>
    <cellStyle name="Normal 2 2 2 2 2 6 3 4 2" xfId="8070"/>
    <cellStyle name="Normal 2 2 2 2 2 6 3 4 2 2" xfId="17100"/>
    <cellStyle name="Normal 2 2 2 2 2 6 3 4 3" xfId="12618"/>
    <cellStyle name="Normal 2 2 2 2 2 6 3 5" xfId="5083"/>
    <cellStyle name="Normal 2 2 2 2 2 6 3 5 2" xfId="14112"/>
    <cellStyle name="Normal 2 2 2 2 2 6 3 6" xfId="9630"/>
    <cellStyle name="Normal 2 2 2 2 2 6 4" xfId="787"/>
    <cellStyle name="Normal 2 2 2 2 2 6 4 2" xfId="1534"/>
    <cellStyle name="Normal 2 2 2 2 2 6 4 2 2" xfId="3028"/>
    <cellStyle name="Normal 2 2 2 2 2 6 4 2 2 2" xfId="7509"/>
    <cellStyle name="Normal 2 2 2 2 2 6 4 2 2 2 2" xfId="16539"/>
    <cellStyle name="Normal 2 2 2 2 2 6 4 2 2 3" xfId="12057"/>
    <cellStyle name="Normal 2 2 2 2 2 6 4 2 3" xfId="4522"/>
    <cellStyle name="Normal 2 2 2 2 2 6 4 2 3 2" xfId="9003"/>
    <cellStyle name="Normal 2 2 2 2 2 6 4 2 3 2 2" xfId="18033"/>
    <cellStyle name="Normal 2 2 2 2 2 6 4 2 3 3" xfId="13551"/>
    <cellStyle name="Normal 2 2 2 2 2 6 4 2 4" xfId="6015"/>
    <cellStyle name="Normal 2 2 2 2 2 6 4 2 4 2" xfId="15045"/>
    <cellStyle name="Normal 2 2 2 2 2 6 4 2 5" xfId="10563"/>
    <cellStyle name="Normal 2 2 2 2 2 6 4 3" xfId="2281"/>
    <cellStyle name="Normal 2 2 2 2 2 6 4 3 2" xfId="6762"/>
    <cellStyle name="Normal 2 2 2 2 2 6 4 3 2 2" xfId="15792"/>
    <cellStyle name="Normal 2 2 2 2 2 6 4 3 3" xfId="11310"/>
    <cellStyle name="Normal 2 2 2 2 2 6 4 4" xfId="3775"/>
    <cellStyle name="Normal 2 2 2 2 2 6 4 4 2" xfId="8256"/>
    <cellStyle name="Normal 2 2 2 2 2 6 4 4 2 2" xfId="17286"/>
    <cellStyle name="Normal 2 2 2 2 2 6 4 4 3" xfId="12804"/>
    <cellStyle name="Normal 2 2 2 2 2 6 4 5" xfId="5269"/>
    <cellStyle name="Normal 2 2 2 2 2 6 4 5 2" xfId="14298"/>
    <cellStyle name="Normal 2 2 2 2 2 6 4 6" xfId="9816"/>
    <cellStyle name="Normal 2 2 2 2 2 6 5" xfId="974"/>
    <cellStyle name="Normal 2 2 2 2 2 6 5 2" xfId="2468"/>
    <cellStyle name="Normal 2 2 2 2 2 6 5 2 2" xfId="6949"/>
    <cellStyle name="Normal 2 2 2 2 2 6 5 2 2 2" xfId="15979"/>
    <cellStyle name="Normal 2 2 2 2 2 6 5 2 3" xfId="11497"/>
    <cellStyle name="Normal 2 2 2 2 2 6 5 3" xfId="3962"/>
    <cellStyle name="Normal 2 2 2 2 2 6 5 3 2" xfId="8443"/>
    <cellStyle name="Normal 2 2 2 2 2 6 5 3 2 2" xfId="17473"/>
    <cellStyle name="Normal 2 2 2 2 2 6 5 3 3" xfId="12991"/>
    <cellStyle name="Normal 2 2 2 2 2 6 5 4" xfId="5456"/>
    <cellStyle name="Normal 2 2 2 2 2 6 5 4 2" xfId="14485"/>
    <cellStyle name="Normal 2 2 2 2 2 6 5 5" xfId="10003"/>
    <cellStyle name="Normal 2 2 2 2 2 6 6" xfId="1723"/>
    <cellStyle name="Normal 2 2 2 2 2 6 6 2" xfId="6204"/>
    <cellStyle name="Normal 2 2 2 2 2 6 6 2 2" xfId="15234"/>
    <cellStyle name="Normal 2 2 2 2 2 6 6 3" xfId="10752"/>
    <cellStyle name="Normal 2 2 2 2 2 6 7" xfId="3217"/>
    <cellStyle name="Normal 2 2 2 2 2 6 7 2" xfId="7698"/>
    <cellStyle name="Normal 2 2 2 2 2 6 7 2 2" xfId="16728"/>
    <cellStyle name="Normal 2 2 2 2 2 6 7 3" xfId="12246"/>
    <cellStyle name="Normal 2 2 2 2 2 6 8" xfId="4711"/>
    <cellStyle name="Normal 2 2 2 2 2 6 8 2" xfId="13740"/>
    <cellStyle name="Normal 2 2 2 2 2 6 9" xfId="9258"/>
    <cellStyle name="Normal 2 2 2 2 2 7" xfId="253"/>
    <cellStyle name="Normal 2 2 2 2 2 7 2" xfId="439"/>
    <cellStyle name="Normal 2 2 2 2 2 7 2 2" xfId="1181"/>
    <cellStyle name="Normal 2 2 2 2 2 7 2 2 2" xfId="2675"/>
    <cellStyle name="Normal 2 2 2 2 2 7 2 2 2 2" xfId="7156"/>
    <cellStyle name="Normal 2 2 2 2 2 7 2 2 2 2 2" xfId="16186"/>
    <cellStyle name="Normal 2 2 2 2 2 7 2 2 2 3" xfId="11704"/>
    <cellStyle name="Normal 2 2 2 2 2 7 2 2 3" xfId="4169"/>
    <cellStyle name="Normal 2 2 2 2 2 7 2 2 3 2" xfId="8650"/>
    <cellStyle name="Normal 2 2 2 2 2 7 2 2 3 2 2" xfId="17680"/>
    <cellStyle name="Normal 2 2 2 2 2 7 2 2 3 3" xfId="13198"/>
    <cellStyle name="Normal 2 2 2 2 2 7 2 2 4" xfId="5662"/>
    <cellStyle name="Normal 2 2 2 2 2 7 2 2 4 2" xfId="14692"/>
    <cellStyle name="Normal 2 2 2 2 2 7 2 2 5" xfId="10210"/>
    <cellStyle name="Normal 2 2 2 2 2 7 2 3" xfId="1932"/>
    <cellStyle name="Normal 2 2 2 2 2 7 2 3 2" xfId="6413"/>
    <cellStyle name="Normal 2 2 2 2 2 7 2 3 2 2" xfId="15443"/>
    <cellStyle name="Normal 2 2 2 2 2 7 2 3 3" xfId="10961"/>
    <cellStyle name="Normal 2 2 2 2 2 7 2 4" xfId="3426"/>
    <cellStyle name="Normal 2 2 2 2 2 7 2 4 2" xfId="7907"/>
    <cellStyle name="Normal 2 2 2 2 2 7 2 4 2 2" xfId="16937"/>
    <cellStyle name="Normal 2 2 2 2 2 7 2 4 3" xfId="12455"/>
    <cellStyle name="Normal 2 2 2 2 2 7 2 5" xfId="4920"/>
    <cellStyle name="Normal 2 2 2 2 2 7 2 5 2" xfId="13949"/>
    <cellStyle name="Normal 2 2 2 2 2 7 2 6" xfId="9467"/>
    <cellStyle name="Normal 2 2 2 2 2 7 3" xfId="624"/>
    <cellStyle name="Normal 2 2 2 2 2 7 3 2" xfId="1371"/>
    <cellStyle name="Normal 2 2 2 2 2 7 3 2 2" xfId="2865"/>
    <cellStyle name="Normal 2 2 2 2 2 7 3 2 2 2" xfId="7346"/>
    <cellStyle name="Normal 2 2 2 2 2 7 3 2 2 2 2" xfId="16376"/>
    <cellStyle name="Normal 2 2 2 2 2 7 3 2 2 3" xfId="11894"/>
    <cellStyle name="Normal 2 2 2 2 2 7 3 2 3" xfId="4359"/>
    <cellStyle name="Normal 2 2 2 2 2 7 3 2 3 2" xfId="8840"/>
    <cellStyle name="Normal 2 2 2 2 2 7 3 2 3 2 2" xfId="17870"/>
    <cellStyle name="Normal 2 2 2 2 2 7 3 2 3 3" xfId="13388"/>
    <cellStyle name="Normal 2 2 2 2 2 7 3 2 4" xfId="5852"/>
    <cellStyle name="Normal 2 2 2 2 2 7 3 2 4 2" xfId="14882"/>
    <cellStyle name="Normal 2 2 2 2 2 7 3 2 5" xfId="10400"/>
    <cellStyle name="Normal 2 2 2 2 2 7 3 3" xfId="2118"/>
    <cellStyle name="Normal 2 2 2 2 2 7 3 3 2" xfId="6599"/>
    <cellStyle name="Normal 2 2 2 2 2 7 3 3 2 2" xfId="15629"/>
    <cellStyle name="Normal 2 2 2 2 2 7 3 3 3" xfId="11147"/>
    <cellStyle name="Normal 2 2 2 2 2 7 3 4" xfId="3612"/>
    <cellStyle name="Normal 2 2 2 2 2 7 3 4 2" xfId="8093"/>
    <cellStyle name="Normal 2 2 2 2 2 7 3 4 2 2" xfId="17123"/>
    <cellStyle name="Normal 2 2 2 2 2 7 3 4 3" xfId="12641"/>
    <cellStyle name="Normal 2 2 2 2 2 7 3 5" xfId="5106"/>
    <cellStyle name="Normal 2 2 2 2 2 7 3 5 2" xfId="14135"/>
    <cellStyle name="Normal 2 2 2 2 2 7 3 6" xfId="9653"/>
    <cellStyle name="Normal 2 2 2 2 2 7 4" xfId="810"/>
    <cellStyle name="Normal 2 2 2 2 2 7 4 2" xfId="1557"/>
    <cellStyle name="Normal 2 2 2 2 2 7 4 2 2" xfId="3051"/>
    <cellStyle name="Normal 2 2 2 2 2 7 4 2 2 2" xfId="7532"/>
    <cellStyle name="Normal 2 2 2 2 2 7 4 2 2 2 2" xfId="16562"/>
    <cellStyle name="Normal 2 2 2 2 2 7 4 2 2 3" xfId="12080"/>
    <cellStyle name="Normal 2 2 2 2 2 7 4 2 3" xfId="4545"/>
    <cellStyle name="Normal 2 2 2 2 2 7 4 2 3 2" xfId="9026"/>
    <cellStyle name="Normal 2 2 2 2 2 7 4 2 3 2 2" xfId="18056"/>
    <cellStyle name="Normal 2 2 2 2 2 7 4 2 3 3" xfId="13574"/>
    <cellStyle name="Normal 2 2 2 2 2 7 4 2 4" xfId="6038"/>
    <cellStyle name="Normal 2 2 2 2 2 7 4 2 4 2" xfId="15068"/>
    <cellStyle name="Normal 2 2 2 2 2 7 4 2 5" xfId="10586"/>
    <cellStyle name="Normal 2 2 2 2 2 7 4 3" xfId="2304"/>
    <cellStyle name="Normal 2 2 2 2 2 7 4 3 2" xfId="6785"/>
    <cellStyle name="Normal 2 2 2 2 2 7 4 3 2 2" xfId="15815"/>
    <cellStyle name="Normal 2 2 2 2 2 7 4 3 3" xfId="11333"/>
    <cellStyle name="Normal 2 2 2 2 2 7 4 4" xfId="3798"/>
    <cellStyle name="Normal 2 2 2 2 2 7 4 4 2" xfId="8279"/>
    <cellStyle name="Normal 2 2 2 2 2 7 4 4 2 2" xfId="17309"/>
    <cellStyle name="Normal 2 2 2 2 2 7 4 4 3" xfId="12827"/>
    <cellStyle name="Normal 2 2 2 2 2 7 4 5" xfId="5292"/>
    <cellStyle name="Normal 2 2 2 2 2 7 4 5 2" xfId="14321"/>
    <cellStyle name="Normal 2 2 2 2 2 7 4 6" xfId="9839"/>
    <cellStyle name="Normal 2 2 2 2 2 7 5" xfId="997"/>
    <cellStyle name="Normal 2 2 2 2 2 7 5 2" xfId="2491"/>
    <cellStyle name="Normal 2 2 2 2 2 7 5 2 2" xfId="6972"/>
    <cellStyle name="Normal 2 2 2 2 2 7 5 2 2 2" xfId="16002"/>
    <cellStyle name="Normal 2 2 2 2 2 7 5 2 3" xfId="11520"/>
    <cellStyle name="Normal 2 2 2 2 2 7 5 3" xfId="3985"/>
    <cellStyle name="Normal 2 2 2 2 2 7 5 3 2" xfId="8466"/>
    <cellStyle name="Normal 2 2 2 2 2 7 5 3 2 2" xfId="17496"/>
    <cellStyle name="Normal 2 2 2 2 2 7 5 3 3" xfId="13014"/>
    <cellStyle name="Normal 2 2 2 2 2 7 5 4" xfId="5479"/>
    <cellStyle name="Normal 2 2 2 2 2 7 5 4 2" xfId="14508"/>
    <cellStyle name="Normal 2 2 2 2 2 7 5 5" xfId="10026"/>
    <cellStyle name="Normal 2 2 2 2 2 7 6" xfId="1746"/>
    <cellStyle name="Normal 2 2 2 2 2 7 6 2" xfId="6227"/>
    <cellStyle name="Normal 2 2 2 2 2 7 6 2 2" xfId="15257"/>
    <cellStyle name="Normal 2 2 2 2 2 7 6 3" xfId="10775"/>
    <cellStyle name="Normal 2 2 2 2 2 7 7" xfId="3240"/>
    <cellStyle name="Normal 2 2 2 2 2 7 7 2" xfId="7721"/>
    <cellStyle name="Normal 2 2 2 2 2 7 7 2 2" xfId="16751"/>
    <cellStyle name="Normal 2 2 2 2 2 7 7 3" xfId="12269"/>
    <cellStyle name="Normal 2 2 2 2 2 7 8" xfId="4734"/>
    <cellStyle name="Normal 2 2 2 2 2 7 8 2" xfId="13763"/>
    <cellStyle name="Normal 2 2 2 2 2 7 9" xfId="9281"/>
    <cellStyle name="Normal 2 2 2 2 2 8" xfId="276"/>
    <cellStyle name="Normal 2 2 2 2 2 8 2" xfId="462"/>
    <cellStyle name="Normal 2 2 2 2 2 8 2 2" xfId="1204"/>
    <cellStyle name="Normal 2 2 2 2 2 8 2 2 2" xfId="2698"/>
    <cellStyle name="Normal 2 2 2 2 2 8 2 2 2 2" xfId="7179"/>
    <cellStyle name="Normal 2 2 2 2 2 8 2 2 2 2 2" xfId="16209"/>
    <cellStyle name="Normal 2 2 2 2 2 8 2 2 2 3" xfId="11727"/>
    <cellStyle name="Normal 2 2 2 2 2 8 2 2 3" xfId="4192"/>
    <cellStyle name="Normal 2 2 2 2 2 8 2 2 3 2" xfId="8673"/>
    <cellStyle name="Normal 2 2 2 2 2 8 2 2 3 2 2" xfId="17703"/>
    <cellStyle name="Normal 2 2 2 2 2 8 2 2 3 3" xfId="13221"/>
    <cellStyle name="Normal 2 2 2 2 2 8 2 2 4" xfId="5685"/>
    <cellStyle name="Normal 2 2 2 2 2 8 2 2 4 2" xfId="14715"/>
    <cellStyle name="Normal 2 2 2 2 2 8 2 2 5" xfId="10233"/>
    <cellStyle name="Normal 2 2 2 2 2 8 2 3" xfId="1955"/>
    <cellStyle name="Normal 2 2 2 2 2 8 2 3 2" xfId="6436"/>
    <cellStyle name="Normal 2 2 2 2 2 8 2 3 2 2" xfId="15466"/>
    <cellStyle name="Normal 2 2 2 2 2 8 2 3 3" xfId="10984"/>
    <cellStyle name="Normal 2 2 2 2 2 8 2 4" xfId="3449"/>
    <cellStyle name="Normal 2 2 2 2 2 8 2 4 2" xfId="7930"/>
    <cellStyle name="Normal 2 2 2 2 2 8 2 4 2 2" xfId="16960"/>
    <cellStyle name="Normal 2 2 2 2 2 8 2 4 3" xfId="12478"/>
    <cellStyle name="Normal 2 2 2 2 2 8 2 5" xfId="4943"/>
    <cellStyle name="Normal 2 2 2 2 2 8 2 5 2" xfId="13972"/>
    <cellStyle name="Normal 2 2 2 2 2 8 2 6" xfId="9490"/>
    <cellStyle name="Normal 2 2 2 2 2 8 3" xfId="647"/>
    <cellStyle name="Normal 2 2 2 2 2 8 3 2" xfId="1394"/>
    <cellStyle name="Normal 2 2 2 2 2 8 3 2 2" xfId="2888"/>
    <cellStyle name="Normal 2 2 2 2 2 8 3 2 2 2" xfId="7369"/>
    <cellStyle name="Normal 2 2 2 2 2 8 3 2 2 2 2" xfId="16399"/>
    <cellStyle name="Normal 2 2 2 2 2 8 3 2 2 3" xfId="11917"/>
    <cellStyle name="Normal 2 2 2 2 2 8 3 2 3" xfId="4382"/>
    <cellStyle name="Normal 2 2 2 2 2 8 3 2 3 2" xfId="8863"/>
    <cellStyle name="Normal 2 2 2 2 2 8 3 2 3 2 2" xfId="17893"/>
    <cellStyle name="Normal 2 2 2 2 2 8 3 2 3 3" xfId="13411"/>
    <cellStyle name="Normal 2 2 2 2 2 8 3 2 4" xfId="5875"/>
    <cellStyle name="Normal 2 2 2 2 2 8 3 2 4 2" xfId="14905"/>
    <cellStyle name="Normal 2 2 2 2 2 8 3 2 5" xfId="10423"/>
    <cellStyle name="Normal 2 2 2 2 2 8 3 3" xfId="2141"/>
    <cellStyle name="Normal 2 2 2 2 2 8 3 3 2" xfId="6622"/>
    <cellStyle name="Normal 2 2 2 2 2 8 3 3 2 2" xfId="15652"/>
    <cellStyle name="Normal 2 2 2 2 2 8 3 3 3" xfId="11170"/>
    <cellStyle name="Normal 2 2 2 2 2 8 3 4" xfId="3635"/>
    <cellStyle name="Normal 2 2 2 2 2 8 3 4 2" xfId="8116"/>
    <cellStyle name="Normal 2 2 2 2 2 8 3 4 2 2" xfId="17146"/>
    <cellStyle name="Normal 2 2 2 2 2 8 3 4 3" xfId="12664"/>
    <cellStyle name="Normal 2 2 2 2 2 8 3 5" xfId="5129"/>
    <cellStyle name="Normal 2 2 2 2 2 8 3 5 2" xfId="14158"/>
    <cellStyle name="Normal 2 2 2 2 2 8 3 6" xfId="9676"/>
    <cellStyle name="Normal 2 2 2 2 2 8 4" xfId="833"/>
    <cellStyle name="Normal 2 2 2 2 2 8 4 2" xfId="1580"/>
    <cellStyle name="Normal 2 2 2 2 2 8 4 2 2" xfId="3074"/>
    <cellStyle name="Normal 2 2 2 2 2 8 4 2 2 2" xfId="7555"/>
    <cellStyle name="Normal 2 2 2 2 2 8 4 2 2 2 2" xfId="16585"/>
    <cellStyle name="Normal 2 2 2 2 2 8 4 2 2 3" xfId="12103"/>
    <cellStyle name="Normal 2 2 2 2 2 8 4 2 3" xfId="4568"/>
    <cellStyle name="Normal 2 2 2 2 2 8 4 2 3 2" xfId="9049"/>
    <cellStyle name="Normal 2 2 2 2 2 8 4 2 3 2 2" xfId="18079"/>
    <cellStyle name="Normal 2 2 2 2 2 8 4 2 3 3" xfId="13597"/>
    <cellStyle name="Normal 2 2 2 2 2 8 4 2 4" xfId="6061"/>
    <cellStyle name="Normal 2 2 2 2 2 8 4 2 4 2" xfId="15091"/>
    <cellStyle name="Normal 2 2 2 2 2 8 4 2 5" xfId="10609"/>
    <cellStyle name="Normal 2 2 2 2 2 8 4 3" xfId="2327"/>
    <cellStyle name="Normal 2 2 2 2 2 8 4 3 2" xfId="6808"/>
    <cellStyle name="Normal 2 2 2 2 2 8 4 3 2 2" xfId="15838"/>
    <cellStyle name="Normal 2 2 2 2 2 8 4 3 3" xfId="11356"/>
    <cellStyle name="Normal 2 2 2 2 2 8 4 4" xfId="3821"/>
    <cellStyle name="Normal 2 2 2 2 2 8 4 4 2" xfId="8302"/>
    <cellStyle name="Normal 2 2 2 2 2 8 4 4 2 2" xfId="17332"/>
    <cellStyle name="Normal 2 2 2 2 2 8 4 4 3" xfId="12850"/>
    <cellStyle name="Normal 2 2 2 2 2 8 4 5" xfId="5315"/>
    <cellStyle name="Normal 2 2 2 2 2 8 4 5 2" xfId="14344"/>
    <cellStyle name="Normal 2 2 2 2 2 8 4 6" xfId="9862"/>
    <cellStyle name="Normal 2 2 2 2 2 8 5" xfId="1020"/>
    <cellStyle name="Normal 2 2 2 2 2 8 5 2" xfId="2514"/>
    <cellStyle name="Normal 2 2 2 2 2 8 5 2 2" xfId="6995"/>
    <cellStyle name="Normal 2 2 2 2 2 8 5 2 2 2" xfId="16025"/>
    <cellStyle name="Normal 2 2 2 2 2 8 5 2 3" xfId="11543"/>
    <cellStyle name="Normal 2 2 2 2 2 8 5 3" xfId="4008"/>
    <cellStyle name="Normal 2 2 2 2 2 8 5 3 2" xfId="8489"/>
    <cellStyle name="Normal 2 2 2 2 2 8 5 3 2 2" xfId="17519"/>
    <cellStyle name="Normal 2 2 2 2 2 8 5 3 3" xfId="13037"/>
    <cellStyle name="Normal 2 2 2 2 2 8 5 4" xfId="5502"/>
    <cellStyle name="Normal 2 2 2 2 2 8 5 4 2" xfId="14531"/>
    <cellStyle name="Normal 2 2 2 2 2 8 5 5" xfId="10049"/>
    <cellStyle name="Normal 2 2 2 2 2 8 6" xfId="1769"/>
    <cellStyle name="Normal 2 2 2 2 2 8 6 2" xfId="6250"/>
    <cellStyle name="Normal 2 2 2 2 2 8 6 2 2" xfId="15280"/>
    <cellStyle name="Normal 2 2 2 2 2 8 6 3" xfId="10798"/>
    <cellStyle name="Normal 2 2 2 2 2 8 7" xfId="3263"/>
    <cellStyle name="Normal 2 2 2 2 2 8 7 2" xfId="7744"/>
    <cellStyle name="Normal 2 2 2 2 2 8 7 2 2" xfId="16774"/>
    <cellStyle name="Normal 2 2 2 2 2 8 7 3" xfId="12292"/>
    <cellStyle name="Normal 2 2 2 2 2 8 8" xfId="4757"/>
    <cellStyle name="Normal 2 2 2 2 2 8 8 2" xfId="13786"/>
    <cellStyle name="Normal 2 2 2 2 2 8 9" xfId="9304"/>
    <cellStyle name="Normal 2 2 2 2 2 9" xfId="299"/>
    <cellStyle name="Normal 2 2 2 2 2 9 2" xfId="1043"/>
    <cellStyle name="Normal 2 2 2 2 2 9 2 2" xfId="2537"/>
    <cellStyle name="Normal 2 2 2 2 2 9 2 2 2" xfId="7018"/>
    <cellStyle name="Normal 2 2 2 2 2 9 2 2 2 2" xfId="16048"/>
    <cellStyle name="Normal 2 2 2 2 2 9 2 2 3" xfId="11566"/>
    <cellStyle name="Normal 2 2 2 2 2 9 2 3" xfId="4031"/>
    <cellStyle name="Normal 2 2 2 2 2 9 2 3 2" xfId="8512"/>
    <cellStyle name="Normal 2 2 2 2 2 9 2 3 2 2" xfId="17542"/>
    <cellStyle name="Normal 2 2 2 2 2 9 2 3 3" xfId="13060"/>
    <cellStyle name="Normal 2 2 2 2 2 9 2 4" xfId="5525"/>
    <cellStyle name="Normal 2 2 2 2 2 9 2 4 2" xfId="14554"/>
    <cellStyle name="Normal 2 2 2 2 2 9 2 5" xfId="10072"/>
    <cellStyle name="Normal 2 2 2 2 2 9 3" xfId="1792"/>
    <cellStyle name="Normal 2 2 2 2 2 9 3 2" xfId="6273"/>
    <cellStyle name="Normal 2 2 2 2 2 9 3 2 2" xfId="15303"/>
    <cellStyle name="Normal 2 2 2 2 2 9 3 3" xfId="10821"/>
    <cellStyle name="Normal 2 2 2 2 2 9 4" xfId="3286"/>
    <cellStyle name="Normal 2 2 2 2 2 9 4 2" xfId="7767"/>
    <cellStyle name="Normal 2 2 2 2 2 9 4 2 2" xfId="16797"/>
    <cellStyle name="Normal 2 2 2 2 2 9 4 3" xfId="12315"/>
    <cellStyle name="Normal 2 2 2 2 2 9 5" xfId="4780"/>
    <cellStyle name="Normal 2 2 2 2 2 9 5 2" xfId="13809"/>
    <cellStyle name="Normal 2 2 2 2 2 9 6" xfId="9327"/>
    <cellStyle name="Normal 2 2 2 2 3" xfId="135"/>
    <cellStyle name="Normal 2 2 2 2 3 2" xfId="319"/>
    <cellStyle name="Normal 2 2 2 2 3 2 2" xfId="1063"/>
    <cellStyle name="Normal 2 2 2 2 3 2 2 2" xfId="2557"/>
    <cellStyle name="Normal 2 2 2 2 3 2 2 2 2" xfId="7038"/>
    <cellStyle name="Normal 2 2 2 2 3 2 2 2 2 2" xfId="16068"/>
    <cellStyle name="Normal 2 2 2 2 3 2 2 2 3" xfId="11586"/>
    <cellStyle name="Normal 2 2 2 2 3 2 2 3" xfId="4051"/>
    <cellStyle name="Normal 2 2 2 2 3 2 2 3 2" xfId="8532"/>
    <cellStyle name="Normal 2 2 2 2 3 2 2 3 2 2" xfId="17562"/>
    <cellStyle name="Normal 2 2 2 2 3 2 2 3 3" xfId="13080"/>
    <cellStyle name="Normal 2 2 2 2 3 2 2 4" xfId="5545"/>
    <cellStyle name="Normal 2 2 2 2 3 2 2 4 2" xfId="14574"/>
    <cellStyle name="Normal 2 2 2 2 3 2 2 5" xfId="10092"/>
    <cellStyle name="Normal 2 2 2 2 3 2 3" xfId="1812"/>
    <cellStyle name="Normal 2 2 2 2 3 2 3 2" xfId="6293"/>
    <cellStyle name="Normal 2 2 2 2 3 2 3 2 2" xfId="15323"/>
    <cellStyle name="Normal 2 2 2 2 3 2 3 3" xfId="10841"/>
    <cellStyle name="Normal 2 2 2 2 3 2 4" xfId="3306"/>
    <cellStyle name="Normal 2 2 2 2 3 2 4 2" xfId="7787"/>
    <cellStyle name="Normal 2 2 2 2 3 2 4 2 2" xfId="16817"/>
    <cellStyle name="Normal 2 2 2 2 3 2 4 3" xfId="12335"/>
    <cellStyle name="Normal 2 2 2 2 3 2 5" xfId="4800"/>
    <cellStyle name="Normal 2 2 2 2 3 2 5 2" xfId="13829"/>
    <cellStyle name="Normal 2 2 2 2 3 2 6" xfId="9347"/>
    <cellStyle name="Normal 2 2 2 2 3 3" xfId="504"/>
    <cellStyle name="Normal 2 2 2 2 3 3 2" xfId="1251"/>
    <cellStyle name="Normal 2 2 2 2 3 3 2 2" xfId="2745"/>
    <cellStyle name="Normal 2 2 2 2 3 3 2 2 2" xfId="7226"/>
    <cellStyle name="Normal 2 2 2 2 3 3 2 2 2 2" xfId="16256"/>
    <cellStyle name="Normal 2 2 2 2 3 3 2 2 3" xfId="11774"/>
    <cellStyle name="Normal 2 2 2 2 3 3 2 3" xfId="4239"/>
    <cellStyle name="Normal 2 2 2 2 3 3 2 3 2" xfId="8720"/>
    <cellStyle name="Normal 2 2 2 2 3 3 2 3 2 2" xfId="17750"/>
    <cellStyle name="Normal 2 2 2 2 3 3 2 3 3" xfId="13268"/>
    <cellStyle name="Normal 2 2 2 2 3 3 2 4" xfId="5732"/>
    <cellStyle name="Normal 2 2 2 2 3 3 2 4 2" xfId="14762"/>
    <cellStyle name="Normal 2 2 2 2 3 3 2 5" xfId="10280"/>
    <cellStyle name="Normal 2 2 2 2 3 3 3" xfId="1998"/>
    <cellStyle name="Normal 2 2 2 2 3 3 3 2" xfId="6479"/>
    <cellStyle name="Normal 2 2 2 2 3 3 3 2 2" xfId="15509"/>
    <cellStyle name="Normal 2 2 2 2 3 3 3 3" xfId="11027"/>
    <cellStyle name="Normal 2 2 2 2 3 3 4" xfId="3492"/>
    <cellStyle name="Normal 2 2 2 2 3 3 4 2" xfId="7973"/>
    <cellStyle name="Normal 2 2 2 2 3 3 4 2 2" xfId="17003"/>
    <cellStyle name="Normal 2 2 2 2 3 3 4 3" xfId="12521"/>
    <cellStyle name="Normal 2 2 2 2 3 3 5" xfId="4986"/>
    <cellStyle name="Normal 2 2 2 2 3 3 5 2" xfId="14015"/>
    <cellStyle name="Normal 2 2 2 2 3 3 6" xfId="9533"/>
    <cellStyle name="Normal 2 2 2 2 3 4" xfId="690"/>
    <cellStyle name="Normal 2 2 2 2 3 4 2" xfId="1437"/>
    <cellStyle name="Normal 2 2 2 2 3 4 2 2" xfId="2931"/>
    <cellStyle name="Normal 2 2 2 2 3 4 2 2 2" xfId="7412"/>
    <cellStyle name="Normal 2 2 2 2 3 4 2 2 2 2" xfId="16442"/>
    <cellStyle name="Normal 2 2 2 2 3 4 2 2 3" xfId="11960"/>
    <cellStyle name="Normal 2 2 2 2 3 4 2 3" xfId="4425"/>
    <cellStyle name="Normal 2 2 2 2 3 4 2 3 2" xfId="8906"/>
    <cellStyle name="Normal 2 2 2 2 3 4 2 3 2 2" xfId="17936"/>
    <cellStyle name="Normal 2 2 2 2 3 4 2 3 3" xfId="13454"/>
    <cellStyle name="Normal 2 2 2 2 3 4 2 4" xfId="5918"/>
    <cellStyle name="Normal 2 2 2 2 3 4 2 4 2" xfId="14948"/>
    <cellStyle name="Normal 2 2 2 2 3 4 2 5" xfId="10466"/>
    <cellStyle name="Normal 2 2 2 2 3 4 3" xfId="2184"/>
    <cellStyle name="Normal 2 2 2 2 3 4 3 2" xfId="6665"/>
    <cellStyle name="Normal 2 2 2 2 3 4 3 2 2" xfId="15695"/>
    <cellStyle name="Normal 2 2 2 2 3 4 3 3" xfId="11213"/>
    <cellStyle name="Normal 2 2 2 2 3 4 4" xfId="3678"/>
    <cellStyle name="Normal 2 2 2 2 3 4 4 2" xfId="8159"/>
    <cellStyle name="Normal 2 2 2 2 3 4 4 2 2" xfId="17189"/>
    <cellStyle name="Normal 2 2 2 2 3 4 4 3" xfId="12707"/>
    <cellStyle name="Normal 2 2 2 2 3 4 5" xfId="5172"/>
    <cellStyle name="Normal 2 2 2 2 3 4 5 2" xfId="14201"/>
    <cellStyle name="Normal 2 2 2 2 3 4 6" xfId="9719"/>
    <cellStyle name="Normal 2 2 2 2 3 5" xfId="877"/>
    <cellStyle name="Normal 2 2 2 2 3 5 2" xfId="2371"/>
    <cellStyle name="Normal 2 2 2 2 3 5 2 2" xfId="6852"/>
    <cellStyle name="Normal 2 2 2 2 3 5 2 2 2" xfId="15882"/>
    <cellStyle name="Normal 2 2 2 2 3 5 2 3" xfId="11400"/>
    <cellStyle name="Normal 2 2 2 2 3 5 3" xfId="3865"/>
    <cellStyle name="Normal 2 2 2 2 3 5 3 2" xfId="8346"/>
    <cellStyle name="Normal 2 2 2 2 3 5 3 2 2" xfId="17376"/>
    <cellStyle name="Normal 2 2 2 2 3 5 3 3" xfId="12894"/>
    <cellStyle name="Normal 2 2 2 2 3 5 4" xfId="5359"/>
    <cellStyle name="Normal 2 2 2 2 3 5 4 2" xfId="14388"/>
    <cellStyle name="Normal 2 2 2 2 3 5 5" xfId="9906"/>
    <cellStyle name="Normal 2 2 2 2 3 6" xfId="1626"/>
    <cellStyle name="Normal 2 2 2 2 3 6 2" xfId="6107"/>
    <cellStyle name="Normal 2 2 2 2 3 6 2 2" xfId="15137"/>
    <cellStyle name="Normal 2 2 2 2 3 6 3" xfId="10655"/>
    <cellStyle name="Normal 2 2 2 2 3 7" xfId="3120"/>
    <cellStyle name="Normal 2 2 2 2 3 7 2" xfId="7601"/>
    <cellStyle name="Normal 2 2 2 2 3 7 2 2" xfId="16631"/>
    <cellStyle name="Normal 2 2 2 2 3 7 3" xfId="12149"/>
    <cellStyle name="Normal 2 2 2 2 3 8" xfId="4614"/>
    <cellStyle name="Normal 2 2 2 2 3 8 2" xfId="13643"/>
    <cellStyle name="Normal 2 2 2 2 3 9" xfId="9161"/>
    <cellStyle name="Normal 2 2 2 2 4" xfId="158"/>
    <cellStyle name="Normal 2 2 2 2 4 2" xfId="342"/>
    <cellStyle name="Normal 2 2 2 2 4 2 2" xfId="1086"/>
    <cellStyle name="Normal 2 2 2 2 4 2 2 2" xfId="2580"/>
    <cellStyle name="Normal 2 2 2 2 4 2 2 2 2" xfId="7061"/>
    <cellStyle name="Normal 2 2 2 2 4 2 2 2 2 2" xfId="16091"/>
    <cellStyle name="Normal 2 2 2 2 4 2 2 2 3" xfId="11609"/>
    <cellStyle name="Normal 2 2 2 2 4 2 2 3" xfId="4074"/>
    <cellStyle name="Normal 2 2 2 2 4 2 2 3 2" xfId="8555"/>
    <cellStyle name="Normal 2 2 2 2 4 2 2 3 2 2" xfId="17585"/>
    <cellStyle name="Normal 2 2 2 2 4 2 2 3 3" xfId="13103"/>
    <cellStyle name="Normal 2 2 2 2 4 2 2 4" xfId="5568"/>
    <cellStyle name="Normal 2 2 2 2 4 2 2 4 2" xfId="14597"/>
    <cellStyle name="Normal 2 2 2 2 4 2 2 5" xfId="10115"/>
    <cellStyle name="Normal 2 2 2 2 4 2 3" xfId="1835"/>
    <cellStyle name="Normal 2 2 2 2 4 2 3 2" xfId="6316"/>
    <cellStyle name="Normal 2 2 2 2 4 2 3 2 2" xfId="15346"/>
    <cellStyle name="Normal 2 2 2 2 4 2 3 3" xfId="10864"/>
    <cellStyle name="Normal 2 2 2 2 4 2 4" xfId="3329"/>
    <cellStyle name="Normal 2 2 2 2 4 2 4 2" xfId="7810"/>
    <cellStyle name="Normal 2 2 2 2 4 2 4 2 2" xfId="16840"/>
    <cellStyle name="Normal 2 2 2 2 4 2 4 3" xfId="12358"/>
    <cellStyle name="Normal 2 2 2 2 4 2 5" xfId="4823"/>
    <cellStyle name="Normal 2 2 2 2 4 2 5 2" xfId="13852"/>
    <cellStyle name="Normal 2 2 2 2 4 2 6" xfId="9370"/>
    <cellStyle name="Normal 2 2 2 2 4 3" xfId="527"/>
    <cellStyle name="Normal 2 2 2 2 4 3 2" xfId="1274"/>
    <cellStyle name="Normal 2 2 2 2 4 3 2 2" xfId="2768"/>
    <cellStyle name="Normal 2 2 2 2 4 3 2 2 2" xfId="7249"/>
    <cellStyle name="Normal 2 2 2 2 4 3 2 2 2 2" xfId="16279"/>
    <cellStyle name="Normal 2 2 2 2 4 3 2 2 3" xfId="11797"/>
    <cellStyle name="Normal 2 2 2 2 4 3 2 3" xfId="4262"/>
    <cellStyle name="Normal 2 2 2 2 4 3 2 3 2" xfId="8743"/>
    <cellStyle name="Normal 2 2 2 2 4 3 2 3 2 2" xfId="17773"/>
    <cellStyle name="Normal 2 2 2 2 4 3 2 3 3" xfId="13291"/>
    <cellStyle name="Normal 2 2 2 2 4 3 2 4" xfId="5755"/>
    <cellStyle name="Normal 2 2 2 2 4 3 2 4 2" xfId="14785"/>
    <cellStyle name="Normal 2 2 2 2 4 3 2 5" xfId="10303"/>
    <cellStyle name="Normal 2 2 2 2 4 3 3" xfId="2021"/>
    <cellStyle name="Normal 2 2 2 2 4 3 3 2" xfId="6502"/>
    <cellStyle name="Normal 2 2 2 2 4 3 3 2 2" xfId="15532"/>
    <cellStyle name="Normal 2 2 2 2 4 3 3 3" xfId="11050"/>
    <cellStyle name="Normal 2 2 2 2 4 3 4" xfId="3515"/>
    <cellStyle name="Normal 2 2 2 2 4 3 4 2" xfId="7996"/>
    <cellStyle name="Normal 2 2 2 2 4 3 4 2 2" xfId="17026"/>
    <cellStyle name="Normal 2 2 2 2 4 3 4 3" xfId="12544"/>
    <cellStyle name="Normal 2 2 2 2 4 3 5" xfId="5009"/>
    <cellStyle name="Normal 2 2 2 2 4 3 5 2" xfId="14038"/>
    <cellStyle name="Normal 2 2 2 2 4 3 6" xfId="9556"/>
    <cellStyle name="Normal 2 2 2 2 4 4" xfId="713"/>
    <cellStyle name="Normal 2 2 2 2 4 4 2" xfId="1460"/>
    <cellStyle name="Normal 2 2 2 2 4 4 2 2" xfId="2954"/>
    <cellStyle name="Normal 2 2 2 2 4 4 2 2 2" xfId="7435"/>
    <cellStyle name="Normal 2 2 2 2 4 4 2 2 2 2" xfId="16465"/>
    <cellStyle name="Normal 2 2 2 2 4 4 2 2 3" xfId="11983"/>
    <cellStyle name="Normal 2 2 2 2 4 4 2 3" xfId="4448"/>
    <cellStyle name="Normal 2 2 2 2 4 4 2 3 2" xfId="8929"/>
    <cellStyle name="Normal 2 2 2 2 4 4 2 3 2 2" xfId="17959"/>
    <cellStyle name="Normal 2 2 2 2 4 4 2 3 3" xfId="13477"/>
    <cellStyle name="Normal 2 2 2 2 4 4 2 4" xfId="5941"/>
    <cellStyle name="Normal 2 2 2 2 4 4 2 4 2" xfId="14971"/>
    <cellStyle name="Normal 2 2 2 2 4 4 2 5" xfId="10489"/>
    <cellStyle name="Normal 2 2 2 2 4 4 3" xfId="2207"/>
    <cellStyle name="Normal 2 2 2 2 4 4 3 2" xfId="6688"/>
    <cellStyle name="Normal 2 2 2 2 4 4 3 2 2" xfId="15718"/>
    <cellStyle name="Normal 2 2 2 2 4 4 3 3" xfId="11236"/>
    <cellStyle name="Normal 2 2 2 2 4 4 4" xfId="3701"/>
    <cellStyle name="Normal 2 2 2 2 4 4 4 2" xfId="8182"/>
    <cellStyle name="Normal 2 2 2 2 4 4 4 2 2" xfId="17212"/>
    <cellStyle name="Normal 2 2 2 2 4 4 4 3" xfId="12730"/>
    <cellStyle name="Normal 2 2 2 2 4 4 5" xfId="5195"/>
    <cellStyle name="Normal 2 2 2 2 4 4 5 2" xfId="14224"/>
    <cellStyle name="Normal 2 2 2 2 4 4 6" xfId="9742"/>
    <cellStyle name="Normal 2 2 2 2 4 5" xfId="900"/>
    <cellStyle name="Normal 2 2 2 2 4 5 2" xfId="2394"/>
    <cellStyle name="Normal 2 2 2 2 4 5 2 2" xfId="6875"/>
    <cellStyle name="Normal 2 2 2 2 4 5 2 2 2" xfId="15905"/>
    <cellStyle name="Normal 2 2 2 2 4 5 2 3" xfId="11423"/>
    <cellStyle name="Normal 2 2 2 2 4 5 3" xfId="3888"/>
    <cellStyle name="Normal 2 2 2 2 4 5 3 2" xfId="8369"/>
    <cellStyle name="Normal 2 2 2 2 4 5 3 2 2" xfId="17399"/>
    <cellStyle name="Normal 2 2 2 2 4 5 3 3" xfId="12917"/>
    <cellStyle name="Normal 2 2 2 2 4 5 4" xfId="5382"/>
    <cellStyle name="Normal 2 2 2 2 4 5 4 2" xfId="14411"/>
    <cellStyle name="Normal 2 2 2 2 4 5 5" xfId="9929"/>
    <cellStyle name="Normal 2 2 2 2 4 6" xfId="1649"/>
    <cellStyle name="Normal 2 2 2 2 4 6 2" xfId="6130"/>
    <cellStyle name="Normal 2 2 2 2 4 6 2 2" xfId="15160"/>
    <cellStyle name="Normal 2 2 2 2 4 6 3" xfId="10678"/>
    <cellStyle name="Normal 2 2 2 2 4 7" xfId="3143"/>
    <cellStyle name="Normal 2 2 2 2 4 7 2" xfId="7624"/>
    <cellStyle name="Normal 2 2 2 2 4 7 2 2" xfId="16654"/>
    <cellStyle name="Normal 2 2 2 2 4 7 3" xfId="12172"/>
    <cellStyle name="Normal 2 2 2 2 4 8" xfId="4637"/>
    <cellStyle name="Normal 2 2 2 2 4 8 2" xfId="13666"/>
    <cellStyle name="Normal 2 2 2 2 4 9" xfId="9184"/>
    <cellStyle name="Normal 2 2 2 2 5" xfId="181"/>
    <cellStyle name="Normal 2 2 2 2 5 2" xfId="366"/>
    <cellStyle name="Normal 2 2 2 2 5 2 2" xfId="1109"/>
    <cellStyle name="Normal 2 2 2 2 5 2 2 2" xfId="2603"/>
    <cellStyle name="Normal 2 2 2 2 5 2 2 2 2" xfId="7084"/>
    <cellStyle name="Normal 2 2 2 2 5 2 2 2 2 2" xfId="16114"/>
    <cellStyle name="Normal 2 2 2 2 5 2 2 2 3" xfId="11632"/>
    <cellStyle name="Normal 2 2 2 2 5 2 2 3" xfId="4097"/>
    <cellStyle name="Normal 2 2 2 2 5 2 2 3 2" xfId="8578"/>
    <cellStyle name="Normal 2 2 2 2 5 2 2 3 2 2" xfId="17608"/>
    <cellStyle name="Normal 2 2 2 2 5 2 2 3 3" xfId="13126"/>
    <cellStyle name="Normal 2 2 2 2 5 2 2 4" xfId="5591"/>
    <cellStyle name="Normal 2 2 2 2 5 2 2 4 2" xfId="14620"/>
    <cellStyle name="Normal 2 2 2 2 5 2 2 5" xfId="10138"/>
    <cellStyle name="Normal 2 2 2 2 5 2 3" xfId="1859"/>
    <cellStyle name="Normal 2 2 2 2 5 2 3 2" xfId="6340"/>
    <cellStyle name="Normal 2 2 2 2 5 2 3 2 2" xfId="15370"/>
    <cellStyle name="Normal 2 2 2 2 5 2 3 3" xfId="10888"/>
    <cellStyle name="Normal 2 2 2 2 5 2 4" xfId="3353"/>
    <cellStyle name="Normal 2 2 2 2 5 2 4 2" xfId="7834"/>
    <cellStyle name="Normal 2 2 2 2 5 2 4 2 2" xfId="16864"/>
    <cellStyle name="Normal 2 2 2 2 5 2 4 3" xfId="12382"/>
    <cellStyle name="Normal 2 2 2 2 5 2 5" xfId="4847"/>
    <cellStyle name="Normal 2 2 2 2 5 2 5 2" xfId="13876"/>
    <cellStyle name="Normal 2 2 2 2 5 2 6" xfId="9394"/>
    <cellStyle name="Normal 2 2 2 2 5 3" xfId="551"/>
    <cellStyle name="Normal 2 2 2 2 5 3 2" xfId="1298"/>
    <cellStyle name="Normal 2 2 2 2 5 3 2 2" xfId="2792"/>
    <cellStyle name="Normal 2 2 2 2 5 3 2 2 2" xfId="7273"/>
    <cellStyle name="Normal 2 2 2 2 5 3 2 2 2 2" xfId="16303"/>
    <cellStyle name="Normal 2 2 2 2 5 3 2 2 3" xfId="11821"/>
    <cellStyle name="Normal 2 2 2 2 5 3 2 3" xfId="4286"/>
    <cellStyle name="Normal 2 2 2 2 5 3 2 3 2" xfId="8767"/>
    <cellStyle name="Normal 2 2 2 2 5 3 2 3 2 2" xfId="17797"/>
    <cellStyle name="Normal 2 2 2 2 5 3 2 3 3" xfId="13315"/>
    <cellStyle name="Normal 2 2 2 2 5 3 2 4" xfId="5779"/>
    <cellStyle name="Normal 2 2 2 2 5 3 2 4 2" xfId="14809"/>
    <cellStyle name="Normal 2 2 2 2 5 3 2 5" xfId="10327"/>
    <cellStyle name="Normal 2 2 2 2 5 3 3" xfId="2045"/>
    <cellStyle name="Normal 2 2 2 2 5 3 3 2" xfId="6526"/>
    <cellStyle name="Normal 2 2 2 2 5 3 3 2 2" xfId="15556"/>
    <cellStyle name="Normal 2 2 2 2 5 3 3 3" xfId="11074"/>
    <cellStyle name="Normal 2 2 2 2 5 3 4" xfId="3539"/>
    <cellStyle name="Normal 2 2 2 2 5 3 4 2" xfId="8020"/>
    <cellStyle name="Normal 2 2 2 2 5 3 4 2 2" xfId="17050"/>
    <cellStyle name="Normal 2 2 2 2 5 3 4 3" xfId="12568"/>
    <cellStyle name="Normal 2 2 2 2 5 3 5" xfId="5033"/>
    <cellStyle name="Normal 2 2 2 2 5 3 5 2" xfId="14062"/>
    <cellStyle name="Normal 2 2 2 2 5 3 6" xfId="9580"/>
    <cellStyle name="Normal 2 2 2 2 5 4" xfId="737"/>
    <cellStyle name="Normal 2 2 2 2 5 4 2" xfId="1484"/>
    <cellStyle name="Normal 2 2 2 2 5 4 2 2" xfId="2978"/>
    <cellStyle name="Normal 2 2 2 2 5 4 2 2 2" xfId="7459"/>
    <cellStyle name="Normal 2 2 2 2 5 4 2 2 2 2" xfId="16489"/>
    <cellStyle name="Normal 2 2 2 2 5 4 2 2 3" xfId="12007"/>
    <cellStyle name="Normal 2 2 2 2 5 4 2 3" xfId="4472"/>
    <cellStyle name="Normal 2 2 2 2 5 4 2 3 2" xfId="8953"/>
    <cellStyle name="Normal 2 2 2 2 5 4 2 3 2 2" xfId="17983"/>
    <cellStyle name="Normal 2 2 2 2 5 4 2 3 3" xfId="13501"/>
    <cellStyle name="Normal 2 2 2 2 5 4 2 4" xfId="5965"/>
    <cellStyle name="Normal 2 2 2 2 5 4 2 4 2" xfId="14995"/>
    <cellStyle name="Normal 2 2 2 2 5 4 2 5" xfId="10513"/>
    <cellStyle name="Normal 2 2 2 2 5 4 3" xfId="2231"/>
    <cellStyle name="Normal 2 2 2 2 5 4 3 2" xfId="6712"/>
    <cellStyle name="Normal 2 2 2 2 5 4 3 2 2" xfId="15742"/>
    <cellStyle name="Normal 2 2 2 2 5 4 3 3" xfId="11260"/>
    <cellStyle name="Normal 2 2 2 2 5 4 4" xfId="3725"/>
    <cellStyle name="Normal 2 2 2 2 5 4 4 2" xfId="8206"/>
    <cellStyle name="Normal 2 2 2 2 5 4 4 2 2" xfId="17236"/>
    <cellStyle name="Normal 2 2 2 2 5 4 4 3" xfId="12754"/>
    <cellStyle name="Normal 2 2 2 2 5 4 5" xfId="5219"/>
    <cellStyle name="Normal 2 2 2 2 5 4 5 2" xfId="14248"/>
    <cellStyle name="Normal 2 2 2 2 5 4 6" xfId="9766"/>
    <cellStyle name="Normal 2 2 2 2 5 5" xfId="924"/>
    <cellStyle name="Normal 2 2 2 2 5 5 2" xfId="2418"/>
    <cellStyle name="Normal 2 2 2 2 5 5 2 2" xfId="6899"/>
    <cellStyle name="Normal 2 2 2 2 5 5 2 2 2" xfId="15929"/>
    <cellStyle name="Normal 2 2 2 2 5 5 2 3" xfId="11447"/>
    <cellStyle name="Normal 2 2 2 2 5 5 3" xfId="3912"/>
    <cellStyle name="Normal 2 2 2 2 5 5 3 2" xfId="8393"/>
    <cellStyle name="Normal 2 2 2 2 5 5 3 2 2" xfId="17423"/>
    <cellStyle name="Normal 2 2 2 2 5 5 3 3" xfId="12941"/>
    <cellStyle name="Normal 2 2 2 2 5 5 4" xfId="5406"/>
    <cellStyle name="Normal 2 2 2 2 5 5 4 2" xfId="14435"/>
    <cellStyle name="Normal 2 2 2 2 5 5 5" xfId="9953"/>
    <cellStyle name="Normal 2 2 2 2 5 6" xfId="1673"/>
    <cellStyle name="Normal 2 2 2 2 5 6 2" xfId="6154"/>
    <cellStyle name="Normal 2 2 2 2 5 6 2 2" xfId="15184"/>
    <cellStyle name="Normal 2 2 2 2 5 6 3" xfId="10702"/>
    <cellStyle name="Normal 2 2 2 2 5 7" xfId="3167"/>
    <cellStyle name="Normal 2 2 2 2 5 7 2" xfId="7648"/>
    <cellStyle name="Normal 2 2 2 2 5 7 2 2" xfId="16678"/>
    <cellStyle name="Normal 2 2 2 2 5 7 3" xfId="12196"/>
    <cellStyle name="Normal 2 2 2 2 5 8" xfId="4661"/>
    <cellStyle name="Normal 2 2 2 2 5 8 2" xfId="13690"/>
    <cellStyle name="Normal 2 2 2 2 5 9" xfId="9208"/>
    <cellStyle name="Normal 2 2 2 2 6" xfId="189"/>
    <cellStyle name="Normal 2 2 2 2 6 2" xfId="374"/>
    <cellStyle name="Normal 2 2 2 2 6 2 2" xfId="1116"/>
    <cellStyle name="Normal 2 2 2 2 6 2 2 2" xfId="2610"/>
    <cellStyle name="Normal 2 2 2 2 6 2 2 2 2" xfId="7091"/>
    <cellStyle name="Normal 2 2 2 2 6 2 2 2 2 2" xfId="16121"/>
    <cellStyle name="Normal 2 2 2 2 6 2 2 2 3" xfId="11639"/>
    <cellStyle name="Normal 2 2 2 2 6 2 2 3" xfId="4104"/>
    <cellStyle name="Normal 2 2 2 2 6 2 2 3 2" xfId="8585"/>
    <cellStyle name="Normal 2 2 2 2 6 2 2 3 2 2" xfId="17615"/>
    <cellStyle name="Normal 2 2 2 2 6 2 2 3 3" xfId="13133"/>
    <cellStyle name="Normal 2 2 2 2 6 2 2 4" xfId="5598"/>
    <cellStyle name="Normal 2 2 2 2 6 2 2 4 2" xfId="14627"/>
    <cellStyle name="Normal 2 2 2 2 6 2 2 5" xfId="10145"/>
    <cellStyle name="Normal 2 2 2 2 6 2 3" xfId="1867"/>
    <cellStyle name="Normal 2 2 2 2 6 2 3 2" xfId="6348"/>
    <cellStyle name="Normal 2 2 2 2 6 2 3 2 2" xfId="15378"/>
    <cellStyle name="Normal 2 2 2 2 6 2 3 3" xfId="10896"/>
    <cellStyle name="Normal 2 2 2 2 6 2 4" xfId="3361"/>
    <cellStyle name="Normal 2 2 2 2 6 2 4 2" xfId="7842"/>
    <cellStyle name="Normal 2 2 2 2 6 2 4 2 2" xfId="16872"/>
    <cellStyle name="Normal 2 2 2 2 6 2 4 3" xfId="12390"/>
    <cellStyle name="Normal 2 2 2 2 6 2 5" xfId="4855"/>
    <cellStyle name="Normal 2 2 2 2 6 2 5 2" xfId="13884"/>
    <cellStyle name="Normal 2 2 2 2 6 2 6" xfId="9402"/>
    <cellStyle name="Normal 2 2 2 2 6 3" xfId="559"/>
    <cellStyle name="Normal 2 2 2 2 6 3 2" xfId="1306"/>
    <cellStyle name="Normal 2 2 2 2 6 3 2 2" xfId="2800"/>
    <cellStyle name="Normal 2 2 2 2 6 3 2 2 2" xfId="7281"/>
    <cellStyle name="Normal 2 2 2 2 6 3 2 2 2 2" xfId="16311"/>
    <cellStyle name="Normal 2 2 2 2 6 3 2 2 3" xfId="11829"/>
    <cellStyle name="Normal 2 2 2 2 6 3 2 3" xfId="4294"/>
    <cellStyle name="Normal 2 2 2 2 6 3 2 3 2" xfId="8775"/>
    <cellStyle name="Normal 2 2 2 2 6 3 2 3 2 2" xfId="17805"/>
    <cellStyle name="Normal 2 2 2 2 6 3 2 3 3" xfId="13323"/>
    <cellStyle name="Normal 2 2 2 2 6 3 2 4" xfId="5787"/>
    <cellStyle name="Normal 2 2 2 2 6 3 2 4 2" xfId="14817"/>
    <cellStyle name="Normal 2 2 2 2 6 3 2 5" xfId="10335"/>
    <cellStyle name="Normal 2 2 2 2 6 3 3" xfId="2053"/>
    <cellStyle name="Normal 2 2 2 2 6 3 3 2" xfId="6534"/>
    <cellStyle name="Normal 2 2 2 2 6 3 3 2 2" xfId="15564"/>
    <cellStyle name="Normal 2 2 2 2 6 3 3 3" xfId="11082"/>
    <cellStyle name="Normal 2 2 2 2 6 3 4" xfId="3547"/>
    <cellStyle name="Normal 2 2 2 2 6 3 4 2" xfId="8028"/>
    <cellStyle name="Normal 2 2 2 2 6 3 4 2 2" xfId="17058"/>
    <cellStyle name="Normal 2 2 2 2 6 3 4 3" xfId="12576"/>
    <cellStyle name="Normal 2 2 2 2 6 3 5" xfId="5041"/>
    <cellStyle name="Normal 2 2 2 2 6 3 5 2" xfId="14070"/>
    <cellStyle name="Normal 2 2 2 2 6 3 6" xfId="9588"/>
    <cellStyle name="Normal 2 2 2 2 6 4" xfId="745"/>
    <cellStyle name="Normal 2 2 2 2 6 4 2" xfId="1492"/>
    <cellStyle name="Normal 2 2 2 2 6 4 2 2" xfId="2986"/>
    <cellStyle name="Normal 2 2 2 2 6 4 2 2 2" xfId="7467"/>
    <cellStyle name="Normal 2 2 2 2 6 4 2 2 2 2" xfId="16497"/>
    <cellStyle name="Normal 2 2 2 2 6 4 2 2 3" xfId="12015"/>
    <cellStyle name="Normal 2 2 2 2 6 4 2 3" xfId="4480"/>
    <cellStyle name="Normal 2 2 2 2 6 4 2 3 2" xfId="8961"/>
    <cellStyle name="Normal 2 2 2 2 6 4 2 3 2 2" xfId="17991"/>
    <cellStyle name="Normal 2 2 2 2 6 4 2 3 3" xfId="13509"/>
    <cellStyle name="Normal 2 2 2 2 6 4 2 4" xfId="5973"/>
    <cellStyle name="Normal 2 2 2 2 6 4 2 4 2" xfId="15003"/>
    <cellStyle name="Normal 2 2 2 2 6 4 2 5" xfId="10521"/>
    <cellStyle name="Normal 2 2 2 2 6 4 3" xfId="2239"/>
    <cellStyle name="Normal 2 2 2 2 6 4 3 2" xfId="6720"/>
    <cellStyle name="Normal 2 2 2 2 6 4 3 2 2" xfId="15750"/>
    <cellStyle name="Normal 2 2 2 2 6 4 3 3" xfId="11268"/>
    <cellStyle name="Normal 2 2 2 2 6 4 4" xfId="3733"/>
    <cellStyle name="Normal 2 2 2 2 6 4 4 2" xfId="8214"/>
    <cellStyle name="Normal 2 2 2 2 6 4 4 2 2" xfId="17244"/>
    <cellStyle name="Normal 2 2 2 2 6 4 4 3" xfId="12762"/>
    <cellStyle name="Normal 2 2 2 2 6 4 5" xfId="5227"/>
    <cellStyle name="Normal 2 2 2 2 6 4 5 2" xfId="14256"/>
    <cellStyle name="Normal 2 2 2 2 6 4 6" xfId="9774"/>
    <cellStyle name="Normal 2 2 2 2 6 5" xfId="932"/>
    <cellStyle name="Normal 2 2 2 2 6 5 2" xfId="2426"/>
    <cellStyle name="Normal 2 2 2 2 6 5 2 2" xfId="6907"/>
    <cellStyle name="Normal 2 2 2 2 6 5 2 2 2" xfId="15937"/>
    <cellStyle name="Normal 2 2 2 2 6 5 2 3" xfId="11455"/>
    <cellStyle name="Normal 2 2 2 2 6 5 3" xfId="3920"/>
    <cellStyle name="Normal 2 2 2 2 6 5 3 2" xfId="8401"/>
    <cellStyle name="Normal 2 2 2 2 6 5 3 2 2" xfId="17431"/>
    <cellStyle name="Normal 2 2 2 2 6 5 3 3" xfId="12949"/>
    <cellStyle name="Normal 2 2 2 2 6 5 4" xfId="5414"/>
    <cellStyle name="Normal 2 2 2 2 6 5 4 2" xfId="14443"/>
    <cellStyle name="Normal 2 2 2 2 6 5 5" xfId="9961"/>
    <cellStyle name="Normal 2 2 2 2 6 6" xfId="1681"/>
    <cellStyle name="Normal 2 2 2 2 6 6 2" xfId="6162"/>
    <cellStyle name="Normal 2 2 2 2 6 6 2 2" xfId="15192"/>
    <cellStyle name="Normal 2 2 2 2 6 6 3" xfId="10710"/>
    <cellStyle name="Normal 2 2 2 2 6 7" xfId="3175"/>
    <cellStyle name="Normal 2 2 2 2 6 7 2" xfId="7656"/>
    <cellStyle name="Normal 2 2 2 2 6 7 2 2" xfId="16686"/>
    <cellStyle name="Normal 2 2 2 2 6 7 3" xfId="12204"/>
    <cellStyle name="Normal 2 2 2 2 6 8" xfId="4669"/>
    <cellStyle name="Normal 2 2 2 2 6 8 2" xfId="13698"/>
    <cellStyle name="Normal 2 2 2 2 6 9" xfId="9216"/>
    <cellStyle name="Normal 2 2 2 2 7" xfId="228"/>
    <cellStyle name="Normal 2 2 2 2 7 2" xfId="413"/>
    <cellStyle name="Normal 2 2 2 2 7 2 2" xfId="1155"/>
    <cellStyle name="Normal 2 2 2 2 7 2 2 2" xfId="2649"/>
    <cellStyle name="Normal 2 2 2 2 7 2 2 2 2" xfId="7130"/>
    <cellStyle name="Normal 2 2 2 2 7 2 2 2 2 2" xfId="16160"/>
    <cellStyle name="Normal 2 2 2 2 7 2 2 2 3" xfId="11678"/>
    <cellStyle name="Normal 2 2 2 2 7 2 2 3" xfId="4143"/>
    <cellStyle name="Normal 2 2 2 2 7 2 2 3 2" xfId="8624"/>
    <cellStyle name="Normal 2 2 2 2 7 2 2 3 2 2" xfId="17654"/>
    <cellStyle name="Normal 2 2 2 2 7 2 2 3 3" xfId="13172"/>
    <cellStyle name="Normal 2 2 2 2 7 2 2 4" xfId="5637"/>
    <cellStyle name="Normal 2 2 2 2 7 2 2 4 2" xfId="14666"/>
    <cellStyle name="Normal 2 2 2 2 7 2 2 5" xfId="10184"/>
    <cellStyle name="Normal 2 2 2 2 7 2 3" xfId="1906"/>
    <cellStyle name="Normal 2 2 2 2 7 2 3 2" xfId="6387"/>
    <cellStyle name="Normal 2 2 2 2 7 2 3 2 2" xfId="15417"/>
    <cellStyle name="Normal 2 2 2 2 7 2 3 3" xfId="10935"/>
    <cellStyle name="Normal 2 2 2 2 7 2 4" xfId="3400"/>
    <cellStyle name="Normal 2 2 2 2 7 2 4 2" xfId="7881"/>
    <cellStyle name="Normal 2 2 2 2 7 2 4 2 2" xfId="16911"/>
    <cellStyle name="Normal 2 2 2 2 7 2 4 3" xfId="12429"/>
    <cellStyle name="Normal 2 2 2 2 7 2 5" xfId="4894"/>
    <cellStyle name="Normal 2 2 2 2 7 2 5 2" xfId="13923"/>
    <cellStyle name="Normal 2 2 2 2 7 2 6" xfId="9441"/>
    <cellStyle name="Normal 2 2 2 2 7 3" xfId="598"/>
    <cellStyle name="Normal 2 2 2 2 7 3 2" xfId="1345"/>
    <cellStyle name="Normal 2 2 2 2 7 3 2 2" xfId="2839"/>
    <cellStyle name="Normal 2 2 2 2 7 3 2 2 2" xfId="7320"/>
    <cellStyle name="Normal 2 2 2 2 7 3 2 2 2 2" xfId="16350"/>
    <cellStyle name="Normal 2 2 2 2 7 3 2 2 3" xfId="11868"/>
    <cellStyle name="Normal 2 2 2 2 7 3 2 3" xfId="4333"/>
    <cellStyle name="Normal 2 2 2 2 7 3 2 3 2" xfId="8814"/>
    <cellStyle name="Normal 2 2 2 2 7 3 2 3 2 2" xfId="17844"/>
    <cellStyle name="Normal 2 2 2 2 7 3 2 3 3" xfId="13362"/>
    <cellStyle name="Normal 2 2 2 2 7 3 2 4" xfId="5826"/>
    <cellStyle name="Normal 2 2 2 2 7 3 2 4 2" xfId="14856"/>
    <cellStyle name="Normal 2 2 2 2 7 3 2 5" xfId="10374"/>
    <cellStyle name="Normal 2 2 2 2 7 3 3" xfId="2092"/>
    <cellStyle name="Normal 2 2 2 2 7 3 3 2" xfId="6573"/>
    <cellStyle name="Normal 2 2 2 2 7 3 3 2 2" xfId="15603"/>
    <cellStyle name="Normal 2 2 2 2 7 3 3 3" xfId="11121"/>
    <cellStyle name="Normal 2 2 2 2 7 3 4" xfId="3586"/>
    <cellStyle name="Normal 2 2 2 2 7 3 4 2" xfId="8067"/>
    <cellStyle name="Normal 2 2 2 2 7 3 4 2 2" xfId="17097"/>
    <cellStyle name="Normal 2 2 2 2 7 3 4 3" xfId="12615"/>
    <cellStyle name="Normal 2 2 2 2 7 3 5" xfId="5080"/>
    <cellStyle name="Normal 2 2 2 2 7 3 5 2" xfId="14109"/>
    <cellStyle name="Normal 2 2 2 2 7 3 6" xfId="9627"/>
    <cellStyle name="Normal 2 2 2 2 7 4" xfId="784"/>
    <cellStyle name="Normal 2 2 2 2 7 4 2" xfId="1531"/>
    <cellStyle name="Normal 2 2 2 2 7 4 2 2" xfId="3025"/>
    <cellStyle name="Normal 2 2 2 2 7 4 2 2 2" xfId="7506"/>
    <cellStyle name="Normal 2 2 2 2 7 4 2 2 2 2" xfId="16536"/>
    <cellStyle name="Normal 2 2 2 2 7 4 2 2 3" xfId="12054"/>
    <cellStyle name="Normal 2 2 2 2 7 4 2 3" xfId="4519"/>
    <cellStyle name="Normal 2 2 2 2 7 4 2 3 2" xfId="9000"/>
    <cellStyle name="Normal 2 2 2 2 7 4 2 3 2 2" xfId="18030"/>
    <cellStyle name="Normal 2 2 2 2 7 4 2 3 3" xfId="13548"/>
    <cellStyle name="Normal 2 2 2 2 7 4 2 4" xfId="6012"/>
    <cellStyle name="Normal 2 2 2 2 7 4 2 4 2" xfId="15042"/>
    <cellStyle name="Normal 2 2 2 2 7 4 2 5" xfId="10560"/>
    <cellStyle name="Normal 2 2 2 2 7 4 3" xfId="2278"/>
    <cellStyle name="Normal 2 2 2 2 7 4 3 2" xfId="6759"/>
    <cellStyle name="Normal 2 2 2 2 7 4 3 2 2" xfId="15789"/>
    <cellStyle name="Normal 2 2 2 2 7 4 3 3" xfId="11307"/>
    <cellStyle name="Normal 2 2 2 2 7 4 4" xfId="3772"/>
    <cellStyle name="Normal 2 2 2 2 7 4 4 2" xfId="8253"/>
    <cellStyle name="Normal 2 2 2 2 7 4 4 2 2" xfId="17283"/>
    <cellStyle name="Normal 2 2 2 2 7 4 4 3" xfId="12801"/>
    <cellStyle name="Normal 2 2 2 2 7 4 5" xfId="5266"/>
    <cellStyle name="Normal 2 2 2 2 7 4 5 2" xfId="14295"/>
    <cellStyle name="Normal 2 2 2 2 7 4 6" xfId="9813"/>
    <cellStyle name="Normal 2 2 2 2 7 5" xfId="971"/>
    <cellStyle name="Normal 2 2 2 2 7 5 2" xfId="2465"/>
    <cellStyle name="Normal 2 2 2 2 7 5 2 2" xfId="6946"/>
    <cellStyle name="Normal 2 2 2 2 7 5 2 2 2" xfId="15976"/>
    <cellStyle name="Normal 2 2 2 2 7 5 2 3" xfId="11494"/>
    <cellStyle name="Normal 2 2 2 2 7 5 3" xfId="3959"/>
    <cellStyle name="Normal 2 2 2 2 7 5 3 2" xfId="8440"/>
    <cellStyle name="Normal 2 2 2 2 7 5 3 2 2" xfId="17470"/>
    <cellStyle name="Normal 2 2 2 2 7 5 3 3" xfId="12988"/>
    <cellStyle name="Normal 2 2 2 2 7 5 4" xfId="5453"/>
    <cellStyle name="Normal 2 2 2 2 7 5 4 2" xfId="14482"/>
    <cellStyle name="Normal 2 2 2 2 7 5 5" xfId="10000"/>
    <cellStyle name="Normal 2 2 2 2 7 6" xfId="1720"/>
    <cellStyle name="Normal 2 2 2 2 7 6 2" xfId="6201"/>
    <cellStyle name="Normal 2 2 2 2 7 6 2 2" xfId="15231"/>
    <cellStyle name="Normal 2 2 2 2 7 6 3" xfId="10749"/>
    <cellStyle name="Normal 2 2 2 2 7 7" xfId="3214"/>
    <cellStyle name="Normal 2 2 2 2 7 7 2" xfId="7695"/>
    <cellStyle name="Normal 2 2 2 2 7 7 2 2" xfId="16725"/>
    <cellStyle name="Normal 2 2 2 2 7 7 3" xfId="12243"/>
    <cellStyle name="Normal 2 2 2 2 7 8" xfId="4708"/>
    <cellStyle name="Normal 2 2 2 2 7 8 2" xfId="13737"/>
    <cellStyle name="Normal 2 2 2 2 7 9" xfId="9255"/>
    <cellStyle name="Normal 2 2 2 2 8" xfId="250"/>
    <cellStyle name="Normal 2 2 2 2 8 2" xfId="436"/>
    <cellStyle name="Normal 2 2 2 2 8 2 2" xfId="1178"/>
    <cellStyle name="Normal 2 2 2 2 8 2 2 2" xfId="2672"/>
    <cellStyle name="Normal 2 2 2 2 8 2 2 2 2" xfId="7153"/>
    <cellStyle name="Normal 2 2 2 2 8 2 2 2 2 2" xfId="16183"/>
    <cellStyle name="Normal 2 2 2 2 8 2 2 2 3" xfId="11701"/>
    <cellStyle name="Normal 2 2 2 2 8 2 2 3" xfId="4166"/>
    <cellStyle name="Normal 2 2 2 2 8 2 2 3 2" xfId="8647"/>
    <cellStyle name="Normal 2 2 2 2 8 2 2 3 2 2" xfId="17677"/>
    <cellStyle name="Normal 2 2 2 2 8 2 2 3 3" xfId="13195"/>
    <cellStyle name="Normal 2 2 2 2 8 2 2 4" xfId="5659"/>
    <cellStyle name="Normal 2 2 2 2 8 2 2 4 2" xfId="14689"/>
    <cellStyle name="Normal 2 2 2 2 8 2 2 5" xfId="10207"/>
    <cellStyle name="Normal 2 2 2 2 8 2 3" xfId="1929"/>
    <cellStyle name="Normal 2 2 2 2 8 2 3 2" xfId="6410"/>
    <cellStyle name="Normal 2 2 2 2 8 2 3 2 2" xfId="15440"/>
    <cellStyle name="Normal 2 2 2 2 8 2 3 3" xfId="10958"/>
    <cellStyle name="Normal 2 2 2 2 8 2 4" xfId="3423"/>
    <cellStyle name="Normal 2 2 2 2 8 2 4 2" xfId="7904"/>
    <cellStyle name="Normal 2 2 2 2 8 2 4 2 2" xfId="16934"/>
    <cellStyle name="Normal 2 2 2 2 8 2 4 3" xfId="12452"/>
    <cellStyle name="Normal 2 2 2 2 8 2 5" xfId="4917"/>
    <cellStyle name="Normal 2 2 2 2 8 2 5 2" xfId="13946"/>
    <cellStyle name="Normal 2 2 2 2 8 2 6" xfId="9464"/>
    <cellStyle name="Normal 2 2 2 2 8 3" xfId="621"/>
    <cellStyle name="Normal 2 2 2 2 8 3 2" xfId="1368"/>
    <cellStyle name="Normal 2 2 2 2 8 3 2 2" xfId="2862"/>
    <cellStyle name="Normal 2 2 2 2 8 3 2 2 2" xfId="7343"/>
    <cellStyle name="Normal 2 2 2 2 8 3 2 2 2 2" xfId="16373"/>
    <cellStyle name="Normal 2 2 2 2 8 3 2 2 3" xfId="11891"/>
    <cellStyle name="Normal 2 2 2 2 8 3 2 3" xfId="4356"/>
    <cellStyle name="Normal 2 2 2 2 8 3 2 3 2" xfId="8837"/>
    <cellStyle name="Normal 2 2 2 2 8 3 2 3 2 2" xfId="17867"/>
    <cellStyle name="Normal 2 2 2 2 8 3 2 3 3" xfId="13385"/>
    <cellStyle name="Normal 2 2 2 2 8 3 2 4" xfId="5849"/>
    <cellStyle name="Normal 2 2 2 2 8 3 2 4 2" xfId="14879"/>
    <cellStyle name="Normal 2 2 2 2 8 3 2 5" xfId="10397"/>
    <cellStyle name="Normal 2 2 2 2 8 3 3" xfId="2115"/>
    <cellStyle name="Normal 2 2 2 2 8 3 3 2" xfId="6596"/>
    <cellStyle name="Normal 2 2 2 2 8 3 3 2 2" xfId="15626"/>
    <cellStyle name="Normal 2 2 2 2 8 3 3 3" xfId="11144"/>
    <cellStyle name="Normal 2 2 2 2 8 3 4" xfId="3609"/>
    <cellStyle name="Normal 2 2 2 2 8 3 4 2" xfId="8090"/>
    <cellStyle name="Normal 2 2 2 2 8 3 4 2 2" xfId="17120"/>
    <cellStyle name="Normal 2 2 2 2 8 3 4 3" xfId="12638"/>
    <cellStyle name="Normal 2 2 2 2 8 3 5" xfId="5103"/>
    <cellStyle name="Normal 2 2 2 2 8 3 5 2" xfId="14132"/>
    <cellStyle name="Normal 2 2 2 2 8 3 6" xfId="9650"/>
    <cellStyle name="Normal 2 2 2 2 8 4" xfId="807"/>
    <cellStyle name="Normal 2 2 2 2 8 4 2" xfId="1554"/>
    <cellStyle name="Normal 2 2 2 2 8 4 2 2" xfId="3048"/>
    <cellStyle name="Normal 2 2 2 2 8 4 2 2 2" xfId="7529"/>
    <cellStyle name="Normal 2 2 2 2 8 4 2 2 2 2" xfId="16559"/>
    <cellStyle name="Normal 2 2 2 2 8 4 2 2 3" xfId="12077"/>
    <cellStyle name="Normal 2 2 2 2 8 4 2 3" xfId="4542"/>
    <cellStyle name="Normal 2 2 2 2 8 4 2 3 2" xfId="9023"/>
    <cellStyle name="Normal 2 2 2 2 8 4 2 3 2 2" xfId="18053"/>
    <cellStyle name="Normal 2 2 2 2 8 4 2 3 3" xfId="13571"/>
    <cellStyle name="Normal 2 2 2 2 8 4 2 4" xfId="6035"/>
    <cellStyle name="Normal 2 2 2 2 8 4 2 4 2" xfId="15065"/>
    <cellStyle name="Normal 2 2 2 2 8 4 2 5" xfId="10583"/>
    <cellStyle name="Normal 2 2 2 2 8 4 3" xfId="2301"/>
    <cellStyle name="Normal 2 2 2 2 8 4 3 2" xfId="6782"/>
    <cellStyle name="Normal 2 2 2 2 8 4 3 2 2" xfId="15812"/>
    <cellStyle name="Normal 2 2 2 2 8 4 3 3" xfId="11330"/>
    <cellStyle name="Normal 2 2 2 2 8 4 4" xfId="3795"/>
    <cellStyle name="Normal 2 2 2 2 8 4 4 2" xfId="8276"/>
    <cellStyle name="Normal 2 2 2 2 8 4 4 2 2" xfId="17306"/>
    <cellStyle name="Normal 2 2 2 2 8 4 4 3" xfId="12824"/>
    <cellStyle name="Normal 2 2 2 2 8 4 5" xfId="5289"/>
    <cellStyle name="Normal 2 2 2 2 8 4 5 2" xfId="14318"/>
    <cellStyle name="Normal 2 2 2 2 8 4 6" xfId="9836"/>
    <cellStyle name="Normal 2 2 2 2 8 5" xfId="994"/>
    <cellStyle name="Normal 2 2 2 2 8 5 2" xfId="2488"/>
    <cellStyle name="Normal 2 2 2 2 8 5 2 2" xfId="6969"/>
    <cellStyle name="Normal 2 2 2 2 8 5 2 2 2" xfId="15999"/>
    <cellStyle name="Normal 2 2 2 2 8 5 2 3" xfId="11517"/>
    <cellStyle name="Normal 2 2 2 2 8 5 3" xfId="3982"/>
    <cellStyle name="Normal 2 2 2 2 8 5 3 2" xfId="8463"/>
    <cellStyle name="Normal 2 2 2 2 8 5 3 2 2" xfId="17493"/>
    <cellStyle name="Normal 2 2 2 2 8 5 3 3" xfId="13011"/>
    <cellStyle name="Normal 2 2 2 2 8 5 4" xfId="5476"/>
    <cellStyle name="Normal 2 2 2 2 8 5 4 2" xfId="14505"/>
    <cellStyle name="Normal 2 2 2 2 8 5 5" xfId="10023"/>
    <cellStyle name="Normal 2 2 2 2 8 6" xfId="1743"/>
    <cellStyle name="Normal 2 2 2 2 8 6 2" xfId="6224"/>
    <cellStyle name="Normal 2 2 2 2 8 6 2 2" xfId="15254"/>
    <cellStyle name="Normal 2 2 2 2 8 6 3" xfId="10772"/>
    <cellStyle name="Normal 2 2 2 2 8 7" xfId="3237"/>
    <cellStyle name="Normal 2 2 2 2 8 7 2" xfId="7718"/>
    <cellStyle name="Normal 2 2 2 2 8 7 2 2" xfId="16748"/>
    <cellStyle name="Normal 2 2 2 2 8 7 3" xfId="12266"/>
    <cellStyle name="Normal 2 2 2 2 8 8" xfId="4731"/>
    <cellStyle name="Normal 2 2 2 2 8 8 2" xfId="13760"/>
    <cellStyle name="Normal 2 2 2 2 8 9" xfId="9278"/>
    <cellStyle name="Normal 2 2 2 2 9" xfId="273"/>
    <cellStyle name="Normal 2 2 2 2 9 2" xfId="459"/>
    <cellStyle name="Normal 2 2 2 2 9 2 2" xfId="1201"/>
    <cellStyle name="Normal 2 2 2 2 9 2 2 2" xfId="2695"/>
    <cellStyle name="Normal 2 2 2 2 9 2 2 2 2" xfId="7176"/>
    <cellStyle name="Normal 2 2 2 2 9 2 2 2 2 2" xfId="16206"/>
    <cellStyle name="Normal 2 2 2 2 9 2 2 2 3" xfId="11724"/>
    <cellStyle name="Normal 2 2 2 2 9 2 2 3" xfId="4189"/>
    <cellStyle name="Normal 2 2 2 2 9 2 2 3 2" xfId="8670"/>
    <cellStyle name="Normal 2 2 2 2 9 2 2 3 2 2" xfId="17700"/>
    <cellStyle name="Normal 2 2 2 2 9 2 2 3 3" xfId="13218"/>
    <cellStyle name="Normal 2 2 2 2 9 2 2 4" xfId="5682"/>
    <cellStyle name="Normal 2 2 2 2 9 2 2 4 2" xfId="14712"/>
    <cellStyle name="Normal 2 2 2 2 9 2 2 5" xfId="10230"/>
    <cellStyle name="Normal 2 2 2 2 9 2 3" xfId="1952"/>
    <cellStyle name="Normal 2 2 2 2 9 2 3 2" xfId="6433"/>
    <cellStyle name="Normal 2 2 2 2 9 2 3 2 2" xfId="15463"/>
    <cellStyle name="Normal 2 2 2 2 9 2 3 3" xfId="10981"/>
    <cellStyle name="Normal 2 2 2 2 9 2 4" xfId="3446"/>
    <cellStyle name="Normal 2 2 2 2 9 2 4 2" xfId="7927"/>
    <cellStyle name="Normal 2 2 2 2 9 2 4 2 2" xfId="16957"/>
    <cellStyle name="Normal 2 2 2 2 9 2 4 3" xfId="12475"/>
    <cellStyle name="Normal 2 2 2 2 9 2 5" xfId="4940"/>
    <cellStyle name="Normal 2 2 2 2 9 2 5 2" xfId="13969"/>
    <cellStyle name="Normal 2 2 2 2 9 2 6" xfId="9487"/>
    <cellStyle name="Normal 2 2 2 2 9 3" xfId="644"/>
    <cellStyle name="Normal 2 2 2 2 9 3 2" xfId="1391"/>
    <cellStyle name="Normal 2 2 2 2 9 3 2 2" xfId="2885"/>
    <cellStyle name="Normal 2 2 2 2 9 3 2 2 2" xfId="7366"/>
    <cellStyle name="Normal 2 2 2 2 9 3 2 2 2 2" xfId="16396"/>
    <cellStyle name="Normal 2 2 2 2 9 3 2 2 3" xfId="11914"/>
    <cellStyle name="Normal 2 2 2 2 9 3 2 3" xfId="4379"/>
    <cellStyle name="Normal 2 2 2 2 9 3 2 3 2" xfId="8860"/>
    <cellStyle name="Normal 2 2 2 2 9 3 2 3 2 2" xfId="17890"/>
    <cellStyle name="Normal 2 2 2 2 9 3 2 3 3" xfId="13408"/>
    <cellStyle name="Normal 2 2 2 2 9 3 2 4" xfId="5872"/>
    <cellStyle name="Normal 2 2 2 2 9 3 2 4 2" xfId="14902"/>
    <cellStyle name="Normal 2 2 2 2 9 3 2 5" xfId="10420"/>
    <cellStyle name="Normal 2 2 2 2 9 3 3" xfId="2138"/>
    <cellStyle name="Normal 2 2 2 2 9 3 3 2" xfId="6619"/>
    <cellStyle name="Normal 2 2 2 2 9 3 3 2 2" xfId="15649"/>
    <cellStyle name="Normal 2 2 2 2 9 3 3 3" xfId="11167"/>
    <cellStyle name="Normal 2 2 2 2 9 3 4" xfId="3632"/>
    <cellStyle name="Normal 2 2 2 2 9 3 4 2" xfId="8113"/>
    <cellStyle name="Normal 2 2 2 2 9 3 4 2 2" xfId="17143"/>
    <cellStyle name="Normal 2 2 2 2 9 3 4 3" xfId="12661"/>
    <cellStyle name="Normal 2 2 2 2 9 3 5" xfId="5126"/>
    <cellStyle name="Normal 2 2 2 2 9 3 5 2" xfId="14155"/>
    <cellStyle name="Normal 2 2 2 2 9 3 6" xfId="9673"/>
    <cellStyle name="Normal 2 2 2 2 9 4" xfId="830"/>
    <cellStyle name="Normal 2 2 2 2 9 4 2" xfId="1577"/>
    <cellStyle name="Normal 2 2 2 2 9 4 2 2" xfId="3071"/>
    <cellStyle name="Normal 2 2 2 2 9 4 2 2 2" xfId="7552"/>
    <cellStyle name="Normal 2 2 2 2 9 4 2 2 2 2" xfId="16582"/>
    <cellStyle name="Normal 2 2 2 2 9 4 2 2 3" xfId="12100"/>
    <cellStyle name="Normal 2 2 2 2 9 4 2 3" xfId="4565"/>
    <cellStyle name="Normal 2 2 2 2 9 4 2 3 2" xfId="9046"/>
    <cellStyle name="Normal 2 2 2 2 9 4 2 3 2 2" xfId="18076"/>
    <cellStyle name="Normal 2 2 2 2 9 4 2 3 3" xfId="13594"/>
    <cellStyle name="Normal 2 2 2 2 9 4 2 4" xfId="6058"/>
    <cellStyle name="Normal 2 2 2 2 9 4 2 4 2" xfId="15088"/>
    <cellStyle name="Normal 2 2 2 2 9 4 2 5" xfId="10606"/>
    <cellStyle name="Normal 2 2 2 2 9 4 3" xfId="2324"/>
    <cellStyle name="Normal 2 2 2 2 9 4 3 2" xfId="6805"/>
    <cellStyle name="Normal 2 2 2 2 9 4 3 2 2" xfId="15835"/>
    <cellStyle name="Normal 2 2 2 2 9 4 3 3" xfId="11353"/>
    <cellStyle name="Normal 2 2 2 2 9 4 4" xfId="3818"/>
    <cellStyle name="Normal 2 2 2 2 9 4 4 2" xfId="8299"/>
    <cellStyle name="Normal 2 2 2 2 9 4 4 2 2" xfId="17329"/>
    <cellStyle name="Normal 2 2 2 2 9 4 4 3" xfId="12847"/>
    <cellStyle name="Normal 2 2 2 2 9 4 5" xfId="5312"/>
    <cellStyle name="Normal 2 2 2 2 9 4 5 2" xfId="14341"/>
    <cellStyle name="Normal 2 2 2 2 9 4 6" xfId="9859"/>
    <cellStyle name="Normal 2 2 2 2 9 5" xfId="1017"/>
    <cellStyle name="Normal 2 2 2 2 9 5 2" xfId="2511"/>
    <cellStyle name="Normal 2 2 2 2 9 5 2 2" xfId="6992"/>
    <cellStyle name="Normal 2 2 2 2 9 5 2 2 2" xfId="16022"/>
    <cellStyle name="Normal 2 2 2 2 9 5 2 3" xfId="11540"/>
    <cellStyle name="Normal 2 2 2 2 9 5 3" xfId="4005"/>
    <cellStyle name="Normal 2 2 2 2 9 5 3 2" xfId="8486"/>
    <cellStyle name="Normal 2 2 2 2 9 5 3 2 2" xfId="17516"/>
    <cellStyle name="Normal 2 2 2 2 9 5 3 3" xfId="13034"/>
    <cellStyle name="Normal 2 2 2 2 9 5 4" xfId="5499"/>
    <cellStyle name="Normal 2 2 2 2 9 5 4 2" xfId="14528"/>
    <cellStyle name="Normal 2 2 2 2 9 5 5" xfId="10046"/>
    <cellStyle name="Normal 2 2 2 2 9 6" xfId="1766"/>
    <cellStyle name="Normal 2 2 2 2 9 6 2" xfId="6247"/>
    <cellStyle name="Normal 2 2 2 2 9 6 2 2" xfId="15277"/>
    <cellStyle name="Normal 2 2 2 2 9 6 3" xfId="10795"/>
    <cellStyle name="Normal 2 2 2 2 9 7" xfId="3260"/>
    <cellStyle name="Normal 2 2 2 2 9 7 2" xfId="7741"/>
    <cellStyle name="Normal 2 2 2 2 9 7 2 2" xfId="16771"/>
    <cellStyle name="Normal 2 2 2 2 9 7 3" xfId="12289"/>
    <cellStyle name="Normal 2 2 2 2 9 8" xfId="4754"/>
    <cellStyle name="Normal 2 2 2 2 9 8 2" xfId="13783"/>
    <cellStyle name="Normal 2 2 2 2 9 9" xfId="9301"/>
    <cellStyle name="Normal 2 2 2 3" xfId="114"/>
    <cellStyle name="Normal 2 2 2 3 10" xfId="483"/>
    <cellStyle name="Normal 2 2 2 3 10 2" xfId="1230"/>
    <cellStyle name="Normal 2 2 2 3 10 2 2" xfId="2724"/>
    <cellStyle name="Normal 2 2 2 3 10 2 2 2" xfId="7205"/>
    <cellStyle name="Normal 2 2 2 3 10 2 2 2 2" xfId="16235"/>
    <cellStyle name="Normal 2 2 2 3 10 2 2 3" xfId="11753"/>
    <cellStyle name="Normal 2 2 2 3 10 2 3" xfId="4218"/>
    <cellStyle name="Normal 2 2 2 3 10 2 3 2" xfId="8699"/>
    <cellStyle name="Normal 2 2 2 3 10 2 3 2 2" xfId="17729"/>
    <cellStyle name="Normal 2 2 2 3 10 2 3 3" xfId="13247"/>
    <cellStyle name="Normal 2 2 2 3 10 2 4" xfId="5711"/>
    <cellStyle name="Normal 2 2 2 3 10 2 4 2" xfId="14741"/>
    <cellStyle name="Normal 2 2 2 3 10 2 5" xfId="10259"/>
    <cellStyle name="Normal 2 2 2 3 10 3" xfId="1977"/>
    <cellStyle name="Normal 2 2 2 3 10 3 2" xfId="6458"/>
    <cellStyle name="Normal 2 2 2 3 10 3 2 2" xfId="15488"/>
    <cellStyle name="Normal 2 2 2 3 10 3 3" xfId="11006"/>
    <cellStyle name="Normal 2 2 2 3 10 4" xfId="3471"/>
    <cellStyle name="Normal 2 2 2 3 10 4 2" xfId="7952"/>
    <cellStyle name="Normal 2 2 2 3 10 4 2 2" xfId="16982"/>
    <cellStyle name="Normal 2 2 2 3 10 4 3" xfId="12500"/>
    <cellStyle name="Normal 2 2 2 3 10 5" xfId="4965"/>
    <cellStyle name="Normal 2 2 2 3 10 5 2" xfId="13994"/>
    <cellStyle name="Normal 2 2 2 3 10 6" xfId="9512"/>
    <cellStyle name="Normal 2 2 2 3 11" xfId="669"/>
    <cellStyle name="Normal 2 2 2 3 11 2" xfId="1416"/>
    <cellStyle name="Normal 2 2 2 3 11 2 2" xfId="2910"/>
    <cellStyle name="Normal 2 2 2 3 11 2 2 2" xfId="7391"/>
    <cellStyle name="Normal 2 2 2 3 11 2 2 2 2" xfId="16421"/>
    <cellStyle name="Normal 2 2 2 3 11 2 2 3" xfId="11939"/>
    <cellStyle name="Normal 2 2 2 3 11 2 3" xfId="4404"/>
    <cellStyle name="Normal 2 2 2 3 11 2 3 2" xfId="8885"/>
    <cellStyle name="Normal 2 2 2 3 11 2 3 2 2" xfId="17915"/>
    <cellStyle name="Normal 2 2 2 3 11 2 3 3" xfId="13433"/>
    <cellStyle name="Normal 2 2 2 3 11 2 4" xfId="5897"/>
    <cellStyle name="Normal 2 2 2 3 11 2 4 2" xfId="14927"/>
    <cellStyle name="Normal 2 2 2 3 11 2 5" xfId="10445"/>
    <cellStyle name="Normal 2 2 2 3 11 3" xfId="2163"/>
    <cellStyle name="Normal 2 2 2 3 11 3 2" xfId="6644"/>
    <cellStyle name="Normal 2 2 2 3 11 3 2 2" xfId="15674"/>
    <cellStyle name="Normal 2 2 2 3 11 3 3" xfId="11192"/>
    <cellStyle name="Normal 2 2 2 3 11 4" xfId="3657"/>
    <cellStyle name="Normal 2 2 2 3 11 4 2" xfId="8138"/>
    <cellStyle name="Normal 2 2 2 3 11 4 2 2" xfId="17168"/>
    <cellStyle name="Normal 2 2 2 3 11 4 3" xfId="12686"/>
    <cellStyle name="Normal 2 2 2 3 11 5" xfId="5151"/>
    <cellStyle name="Normal 2 2 2 3 11 5 2" xfId="14180"/>
    <cellStyle name="Normal 2 2 2 3 11 6" xfId="9698"/>
    <cellStyle name="Normal 2 2 2 3 12" xfId="856"/>
    <cellStyle name="Normal 2 2 2 3 12 2" xfId="2350"/>
    <cellStyle name="Normal 2 2 2 3 12 2 2" xfId="6831"/>
    <cellStyle name="Normal 2 2 2 3 12 2 2 2" xfId="15861"/>
    <cellStyle name="Normal 2 2 2 3 12 2 3" xfId="11379"/>
    <cellStyle name="Normal 2 2 2 3 12 3" xfId="3844"/>
    <cellStyle name="Normal 2 2 2 3 12 3 2" xfId="8325"/>
    <cellStyle name="Normal 2 2 2 3 12 3 2 2" xfId="17355"/>
    <cellStyle name="Normal 2 2 2 3 12 3 3" xfId="12873"/>
    <cellStyle name="Normal 2 2 2 3 12 4" xfId="5338"/>
    <cellStyle name="Normal 2 2 2 3 12 4 2" xfId="14367"/>
    <cellStyle name="Normal 2 2 2 3 12 5" xfId="9885"/>
    <cellStyle name="Normal 2 2 2 3 13" xfId="1605"/>
    <cellStyle name="Normal 2 2 2 3 13 2" xfId="6086"/>
    <cellStyle name="Normal 2 2 2 3 13 2 2" xfId="15116"/>
    <cellStyle name="Normal 2 2 2 3 13 3" xfId="10634"/>
    <cellStyle name="Normal 2 2 2 3 14" xfId="3099"/>
    <cellStyle name="Normal 2 2 2 3 14 2" xfId="7580"/>
    <cellStyle name="Normal 2 2 2 3 14 2 2" xfId="16610"/>
    <cellStyle name="Normal 2 2 2 3 14 3" xfId="12128"/>
    <cellStyle name="Normal 2 2 2 3 15" xfId="4593"/>
    <cellStyle name="Normal 2 2 2 3 15 2" xfId="13622"/>
    <cellStyle name="Normal 2 2 2 3 16" xfId="9140"/>
    <cellStyle name="Normal 2 2 2 3 2" xfId="137"/>
    <cellStyle name="Normal 2 2 2 3 2 2" xfId="321"/>
    <cellStyle name="Normal 2 2 2 3 2 2 2" xfId="1065"/>
    <cellStyle name="Normal 2 2 2 3 2 2 2 2" xfId="2559"/>
    <cellStyle name="Normal 2 2 2 3 2 2 2 2 2" xfId="7040"/>
    <cellStyle name="Normal 2 2 2 3 2 2 2 2 2 2" xfId="16070"/>
    <cellStyle name="Normal 2 2 2 3 2 2 2 2 3" xfId="11588"/>
    <cellStyle name="Normal 2 2 2 3 2 2 2 3" xfId="4053"/>
    <cellStyle name="Normal 2 2 2 3 2 2 2 3 2" xfId="8534"/>
    <cellStyle name="Normal 2 2 2 3 2 2 2 3 2 2" xfId="17564"/>
    <cellStyle name="Normal 2 2 2 3 2 2 2 3 3" xfId="13082"/>
    <cellStyle name="Normal 2 2 2 3 2 2 2 4" xfId="5547"/>
    <cellStyle name="Normal 2 2 2 3 2 2 2 4 2" xfId="14576"/>
    <cellStyle name="Normal 2 2 2 3 2 2 2 5" xfId="10094"/>
    <cellStyle name="Normal 2 2 2 3 2 2 3" xfId="1814"/>
    <cellStyle name="Normal 2 2 2 3 2 2 3 2" xfId="6295"/>
    <cellStyle name="Normal 2 2 2 3 2 2 3 2 2" xfId="15325"/>
    <cellStyle name="Normal 2 2 2 3 2 2 3 3" xfId="10843"/>
    <cellStyle name="Normal 2 2 2 3 2 2 4" xfId="3308"/>
    <cellStyle name="Normal 2 2 2 3 2 2 4 2" xfId="7789"/>
    <cellStyle name="Normal 2 2 2 3 2 2 4 2 2" xfId="16819"/>
    <cellStyle name="Normal 2 2 2 3 2 2 4 3" xfId="12337"/>
    <cellStyle name="Normal 2 2 2 3 2 2 5" xfId="4802"/>
    <cellStyle name="Normal 2 2 2 3 2 2 5 2" xfId="13831"/>
    <cellStyle name="Normal 2 2 2 3 2 2 6" xfId="9349"/>
    <cellStyle name="Normal 2 2 2 3 2 3" xfId="506"/>
    <cellStyle name="Normal 2 2 2 3 2 3 2" xfId="1253"/>
    <cellStyle name="Normal 2 2 2 3 2 3 2 2" xfId="2747"/>
    <cellStyle name="Normal 2 2 2 3 2 3 2 2 2" xfId="7228"/>
    <cellStyle name="Normal 2 2 2 3 2 3 2 2 2 2" xfId="16258"/>
    <cellStyle name="Normal 2 2 2 3 2 3 2 2 3" xfId="11776"/>
    <cellStyle name="Normal 2 2 2 3 2 3 2 3" xfId="4241"/>
    <cellStyle name="Normal 2 2 2 3 2 3 2 3 2" xfId="8722"/>
    <cellStyle name="Normal 2 2 2 3 2 3 2 3 2 2" xfId="17752"/>
    <cellStyle name="Normal 2 2 2 3 2 3 2 3 3" xfId="13270"/>
    <cellStyle name="Normal 2 2 2 3 2 3 2 4" xfId="5734"/>
    <cellStyle name="Normal 2 2 2 3 2 3 2 4 2" xfId="14764"/>
    <cellStyle name="Normal 2 2 2 3 2 3 2 5" xfId="10282"/>
    <cellStyle name="Normal 2 2 2 3 2 3 3" xfId="2000"/>
    <cellStyle name="Normal 2 2 2 3 2 3 3 2" xfId="6481"/>
    <cellStyle name="Normal 2 2 2 3 2 3 3 2 2" xfId="15511"/>
    <cellStyle name="Normal 2 2 2 3 2 3 3 3" xfId="11029"/>
    <cellStyle name="Normal 2 2 2 3 2 3 4" xfId="3494"/>
    <cellStyle name="Normal 2 2 2 3 2 3 4 2" xfId="7975"/>
    <cellStyle name="Normal 2 2 2 3 2 3 4 2 2" xfId="17005"/>
    <cellStyle name="Normal 2 2 2 3 2 3 4 3" xfId="12523"/>
    <cellStyle name="Normal 2 2 2 3 2 3 5" xfId="4988"/>
    <cellStyle name="Normal 2 2 2 3 2 3 5 2" xfId="14017"/>
    <cellStyle name="Normal 2 2 2 3 2 3 6" xfId="9535"/>
    <cellStyle name="Normal 2 2 2 3 2 4" xfId="692"/>
    <cellStyle name="Normal 2 2 2 3 2 4 2" xfId="1439"/>
    <cellStyle name="Normal 2 2 2 3 2 4 2 2" xfId="2933"/>
    <cellStyle name="Normal 2 2 2 3 2 4 2 2 2" xfId="7414"/>
    <cellStyle name="Normal 2 2 2 3 2 4 2 2 2 2" xfId="16444"/>
    <cellStyle name="Normal 2 2 2 3 2 4 2 2 3" xfId="11962"/>
    <cellStyle name="Normal 2 2 2 3 2 4 2 3" xfId="4427"/>
    <cellStyle name="Normal 2 2 2 3 2 4 2 3 2" xfId="8908"/>
    <cellStyle name="Normal 2 2 2 3 2 4 2 3 2 2" xfId="17938"/>
    <cellStyle name="Normal 2 2 2 3 2 4 2 3 3" xfId="13456"/>
    <cellStyle name="Normal 2 2 2 3 2 4 2 4" xfId="5920"/>
    <cellStyle name="Normal 2 2 2 3 2 4 2 4 2" xfId="14950"/>
    <cellStyle name="Normal 2 2 2 3 2 4 2 5" xfId="10468"/>
    <cellStyle name="Normal 2 2 2 3 2 4 3" xfId="2186"/>
    <cellStyle name="Normal 2 2 2 3 2 4 3 2" xfId="6667"/>
    <cellStyle name="Normal 2 2 2 3 2 4 3 2 2" xfId="15697"/>
    <cellStyle name="Normal 2 2 2 3 2 4 3 3" xfId="11215"/>
    <cellStyle name="Normal 2 2 2 3 2 4 4" xfId="3680"/>
    <cellStyle name="Normal 2 2 2 3 2 4 4 2" xfId="8161"/>
    <cellStyle name="Normal 2 2 2 3 2 4 4 2 2" xfId="17191"/>
    <cellStyle name="Normal 2 2 2 3 2 4 4 3" xfId="12709"/>
    <cellStyle name="Normal 2 2 2 3 2 4 5" xfId="5174"/>
    <cellStyle name="Normal 2 2 2 3 2 4 5 2" xfId="14203"/>
    <cellStyle name="Normal 2 2 2 3 2 4 6" xfId="9721"/>
    <cellStyle name="Normal 2 2 2 3 2 5" xfId="879"/>
    <cellStyle name="Normal 2 2 2 3 2 5 2" xfId="2373"/>
    <cellStyle name="Normal 2 2 2 3 2 5 2 2" xfId="6854"/>
    <cellStyle name="Normal 2 2 2 3 2 5 2 2 2" xfId="15884"/>
    <cellStyle name="Normal 2 2 2 3 2 5 2 3" xfId="11402"/>
    <cellStyle name="Normal 2 2 2 3 2 5 3" xfId="3867"/>
    <cellStyle name="Normal 2 2 2 3 2 5 3 2" xfId="8348"/>
    <cellStyle name="Normal 2 2 2 3 2 5 3 2 2" xfId="17378"/>
    <cellStyle name="Normal 2 2 2 3 2 5 3 3" xfId="12896"/>
    <cellStyle name="Normal 2 2 2 3 2 5 4" xfId="5361"/>
    <cellStyle name="Normal 2 2 2 3 2 5 4 2" xfId="14390"/>
    <cellStyle name="Normal 2 2 2 3 2 5 5" xfId="9908"/>
    <cellStyle name="Normal 2 2 2 3 2 6" xfId="1628"/>
    <cellStyle name="Normal 2 2 2 3 2 6 2" xfId="6109"/>
    <cellStyle name="Normal 2 2 2 3 2 6 2 2" xfId="15139"/>
    <cellStyle name="Normal 2 2 2 3 2 6 3" xfId="10657"/>
    <cellStyle name="Normal 2 2 2 3 2 7" xfId="3122"/>
    <cellStyle name="Normal 2 2 2 3 2 7 2" xfId="7603"/>
    <cellStyle name="Normal 2 2 2 3 2 7 2 2" xfId="16633"/>
    <cellStyle name="Normal 2 2 2 3 2 7 3" xfId="12151"/>
    <cellStyle name="Normal 2 2 2 3 2 8" xfId="4616"/>
    <cellStyle name="Normal 2 2 2 3 2 8 2" xfId="13645"/>
    <cellStyle name="Normal 2 2 2 3 2 9" xfId="9163"/>
    <cellStyle name="Normal 2 2 2 3 3" xfId="160"/>
    <cellStyle name="Normal 2 2 2 3 3 2" xfId="344"/>
    <cellStyle name="Normal 2 2 2 3 3 2 2" xfId="1088"/>
    <cellStyle name="Normal 2 2 2 3 3 2 2 2" xfId="2582"/>
    <cellStyle name="Normal 2 2 2 3 3 2 2 2 2" xfId="7063"/>
    <cellStyle name="Normal 2 2 2 3 3 2 2 2 2 2" xfId="16093"/>
    <cellStyle name="Normal 2 2 2 3 3 2 2 2 3" xfId="11611"/>
    <cellStyle name="Normal 2 2 2 3 3 2 2 3" xfId="4076"/>
    <cellStyle name="Normal 2 2 2 3 3 2 2 3 2" xfId="8557"/>
    <cellStyle name="Normal 2 2 2 3 3 2 2 3 2 2" xfId="17587"/>
    <cellStyle name="Normal 2 2 2 3 3 2 2 3 3" xfId="13105"/>
    <cellStyle name="Normal 2 2 2 3 3 2 2 4" xfId="5570"/>
    <cellStyle name="Normal 2 2 2 3 3 2 2 4 2" xfId="14599"/>
    <cellStyle name="Normal 2 2 2 3 3 2 2 5" xfId="10117"/>
    <cellStyle name="Normal 2 2 2 3 3 2 3" xfId="1837"/>
    <cellStyle name="Normal 2 2 2 3 3 2 3 2" xfId="6318"/>
    <cellStyle name="Normal 2 2 2 3 3 2 3 2 2" xfId="15348"/>
    <cellStyle name="Normal 2 2 2 3 3 2 3 3" xfId="10866"/>
    <cellStyle name="Normal 2 2 2 3 3 2 4" xfId="3331"/>
    <cellStyle name="Normal 2 2 2 3 3 2 4 2" xfId="7812"/>
    <cellStyle name="Normal 2 2 2 3 3 2 4 2 2" xfId="16842"/>
    <cellStyle name="Normal 2 2 2 3 3 2 4 3" xfId="12360"/>
    <cellStyle name="Normal 2 2 2 3 3 2 5" xfId="4825"/>
    <cellStyle name="Normal 2 2 2 3 3 2 5 2" xfId="13854"/>
    <cellStyle name="Normal 2 2 2 3 3 2 6" xfId="9372"/>
    <cellStyle name="Normal 2 2 2 3 3 3" xfId="529"/>
    <cellStyle name="Normal 2 2 2 3 3 3 2" xfId="1276"/>
    <cellStyle name="Normal 2 2 2 3 3 3 2 2" xfId="2770"/>
    <cellStyle name="Normal 2 2 2 3 3 3 2 2 2" xfId="7251"/>
    <cellStyle name="Normal 2 2 2 3 3 3 2 2 2 2" xfId="16281"/>
    <cellStyle name="Normal 2 2 2 3 3 3 2 2 3" xfId="11799"/>
    <cellStyle name="Normal 2 2 2 3 3 3 2 3" xfId="4264"/>
    <cellStyle name="Normal 2 2 2 3 3 3 2 3 2" xfId="8745"/>
    <cellStyle name="Normal 2 2 2 3 3 3 2 3 2 2" xfId="17775"/>
    <cellStyle name="Normal 2 2 2 3 3 3 2 3 3" xfId="13293"/>
    <cellStyle name="Normal 2 2 2 3 3 3 2 4" xfId="5757"/>
    <cellStyle name="Normal 2 2 2 3 3 3 2 4 2" xfId="14787"/>
    <cellStyle name="Normal 2 2 2 3 3 3 2 5" xfId="10305"/>
    <cellStyle name="Normal 2 2 2 3 3 3 3" xfId="2023"/>
    <cellStyle name="Normal 2 2 2 3 3 3 3 2" xfId="6504"/>
    <cellStyle name="Normal 2 2 2 3 3 3 3 2 2" xfId="15534"/>
    <cellStyle name="Normal 2 2 2 3 3 3 3 3" xfId="11052"/>
    <cellStyle name="Normal 2 2 2 3 3 3 4" xfId="3517"/>
    <cellStyle name="Normal 2 2 2 3 3 3 4 2" xfId="7998"/>
    <cellStyle name="Normal 2 2 2 3 3 3 4 2 2" xfId="17028"/>
    <cellStyle name="Normal 2 2 2 3 3 3 4 3" xfId="12546"/>
    <cellStyle name="Normal 2 2 2 3 3 3 5" xfId="5011"/>
    <cellStyle name="Normal 2 2 2 3 3 3 5 2" xfId="14040"/>
    <cellStyle name="Normal 2 2 2 3 3 3 6" xfId="9558"/>
    <cellStyle name="Normal 2 2 2 3 3 4" xfId="715"/>
    <cellStyle name="Normal 2 2 2 3 3 4 2" xfId="1462"/>
    <cellStyle name="Normal 2 2 2 3 3 4 2 2" xfId="2956"/>
    <cellStyle name="Normal 2 2 2 3 3 4 2 2 2" xfId="7437"/>
    <cellStyle name="Normal 2 2 2 3 3 4 2 2 2 2" xfId="16467"/>
    <cellStyle name="Normal 2 2 2 3 3 4 2 2 3" xfId="11985"/>
    <cellStyle name="Normal 2 2 2 3 3 4 2 3" xfId="4450"/>
    <cellStyle name="Normal 2 2 2 3 3 4 2 3 2" xfId="8931"/>
    <cellStyle name="Normal 2 2 2 3 3 4 2 3 2 2" xfId="17961"/>
    <cellStyle name="Normal 2 2 2 3 3 4 2 3 3" xfId="13479"/>
    <cellStyle name="Normal 2 2 2 3 3 4 2 4" xfId="5943"/>
    <cellStyle name="Normal 2 2 2 3 3 4 2 4 2" xfId="14973"/>
    <cellStyle name="Normal 2 2 2 3 3 4 2 5" xfId="10491"/>
    <cellStyle name="Normal 2 2 2 3 3 4 3" xfId="2209"/>
    <cellStyle name="Normal 2 2 2 3 3 4 3 2" xfId="6690"/>
    <cellStyle name="Normal 2 2 2 3 3 4 3 2 2" xfId="15720"/>
    <cellStyle name="Normal 2 2 2 3 3 4 3 3" xfId="11238"/>
    <cellStyle name="Normal 2 2 2 3 3 4 4" xfId="3703"/>
    <cellStyle name="Normal 2 2 2 3 3 4 4 2" xfId="8184"/>
    <cellStyle name="Normal 2 2 2 3 3 4 4 2 2" xfId="17214"/>
    <cellStyle name="Normal 2 2 2 3 3 4 4 3" xfId="12732"/>
    <cellStyle name="Normal 2 2 2 3 3 4 5" xfId="5197"/>
    <cellStyle name="Normal 2 2 2 3 3 4 5 2" xfId="14226"/>
    <cellStyle name="Normal 2 2 2 3 3 4 6" xfId="9744"/>
    <cellStyle name="Normal 2 2 2 3 3 5" xfId="902"/>
    <cellStyle name="Normal 2 2 2 3 3 5 2" xfId="2396"/>
    <cellStyle name="Normal 2 2 2 3 3 5 2 2" xfId="6877"/>
    <cellStyle name="Normal 2 2 2 3 3 5 2 2 2" xfId="15907"/>
    <cellStyle name="Normal 2 2 2 3 3 5 2 3" xfId="11425"/>
    <cellStyle name="Normal 2 2 2 3 3 5 3" xfId="3890"/>
    <cellStyle name="Normal 2 2 2 3 3 5 3 2" xfId="8371"/>
    <cellStyle name="Normal 2 2 2 3 3 5 3 2 2" xfId="17401"/>
    <cellStyle name="Normal 2 2 2 3 3 5 3 3" xfId="12919"/>
    <cellStyle name="Normal 2 2 2 3 3 5 4" xfId="5384"/>
    <cellStyle name="Normal 2 2 2 3 3 5 4 2" xfId="14413"/>
    <cellStyle name="Normal 2 2 2 3 3 5 5" xfId="9931"/>
    <cellStyle name="Normal 2 2 2 3 3 6" xfId="1651"/>
    <cellStyle name="Normal 2 2 2 3 3 6 2" xfId="6132"/>
    <cellStyle name="Normal 2 2 2 3 3 6 2 2" xfId="15162"/>
    <cellStyle name="Normal 2 2 2 3 3 6 3" xfId="10680"/>
    <cellStyle name="Normal 2 2 2 3 3 7" xfId="3145"/>
    <cellStyle name="Normal 2 2 2 3 3 7 2" xfId="7626"/>
    <cellStyle name="Normal 2 2 2 3 3 7 2 2" xfId="16656"/>
    <cellStyle name="Normal 2 2 2 3 3 7 3" xfId="12174"/>
    <cellStyle name="Normal 2 2 2 3 3 8" xfId="4639"/>
    <cellStyle name="Normal 2 2 2 3 3 8 2" xfId="13668"/>
    <cellStyle name="Normal 2 2 2 3 3 9" xfId="9186"/>
    <cellStyle name="Normal 2 2 2 3 4" xfId="183"/>
    <cellStyle name="Normal 2 2 2 3 4 2" xfId="368"/>
    <cellStyle name="Normal 2 2 2 3 4 2 2" xfId="1111"/>
    <cellStyle name="Normal 2 2 2 3 4 2 2 2" xfId="2605"/>
    <cellStyle name="Normal 2 2 2 3 4 2 2 2 2" xfId="7086"/>
    <cellStyle name="Normal 2 2 2 3 4 2 2 2 2 2" xfId="16116"/>
    <cellStyle name="Normal 2 2 2 3 4 2 2 2 3" xfId="11634"/>
    <cellStyle name="Normal 2 2 2 3 4 2 2 3" xfId="4099"/>
    <cellStyle name="Normal 2 2 2 3 4 2 2 3 2" xfId="8580"/>
    <cellStyle name="Normal 2 2 2 3 4 2 2 3 2 2" xfId="17610"/>
    <cellStyle name="Normal 2 2 2 3 4 2 2 3 3" xfId="13128"/>
    <cellStyle name="Normal 2 2 2 3 4 2 2 4" xfId="5593"/>
    <cellStyle name="Normal 2 2 2 3 4 2 2 4 2" xfId="14622"/>
    <cellStyle name="Normal 2 2 2 3 4 2 2 5" xfId="10140"/>
    <cellStyle name="Normal 2 2 2 3 4 2 3" xfId="1861"/>
    <cellStyle name="Normal 2 2 2 3 4 2 3 2" xfId="6342"/>
    <cellStyle name="Normal 2 2 2 3 4 2 3 2 2" xfId="15372"/>
    <cellStyle name="Normal 2 2 2 3 4 2 3 3" xfId="10890"/>
    <cellStyle name="Normal 2 2 2 3 4 2 4" xfId="3355"/>
    <cellStyle name="Normal 2 2 2 3 4 2 4 2" xfId="7836"/>
    <cellStyle name="Normal 2 2 2 3 4 2 4 2 2" xfId="16866"/>
    <cellStyle name="Normal 2 2 2 3 4 2 4 3" xfId="12384"/>
    <cellStyle name="Normal 2 2 2 3 4 2 5" xfId="4849"/>
    <cellStyle name="Normal 2 2 2 3 4 2 5 2" xfId="13878"/>
    <cellStyle name="Normal 2 2 2 3 4 2 6" xfId="9396"/>
    <cellStyle name="Normal 2 2 2 3 4 3" xfId="553"/>
    <cellStyle name="Normal 2 2 2 3 4 3 2" xfId="1300"/>
    <cellStyle name="Normal 2 2 2 3 4 3 2 2" xfId="2794"/>
    <cellStyle name="Normal 2 2 2 3 4 3 2 2 2" xfId="7275"/>
    <cellStyle name="Normal 2 2 2 3 4 3 2 2 2 2" xfId="16305"/>
    <cellStyle name="Normal 2 2 2 3 4 3 2 2 3" xfId="11823"/>
    <cellStyle name="Normal 2 2 2 3 4 3 2 3" xfId="4288"/>
    <cellStyle name="Normal 2 2 2 3 4 3 2 3 2" xfId="8769"/>
    <cellStyle name="Normal 2 2 2 3 4 3 2 3 2 2" xfId="17799"/>
    <cellStyle name="Normal 2 2 2 3 4 3 2 3 3" xfId="13317"/>
    <cellStyle name="Normal 2 2 2 3 4 3 2 4" xfId="5781"/>
    <cellStyle name="Normal 2 2 2 3 4 3 2 4 2" xfId="14811"/>
    <cellStyle name="Normal 2 2 2 3 4 3 2 5" xfId="10329"/>
    <cellStyle name="Normal 2 2 2 3 4 3 3" xfId="2047"/>
    <cellStyle name="Normal 2 2 2 3 4 3 3 2" xfId="6528"/>
    <cellStyle name="Normal 2 2 2 3 4 3 3 2 2" xfId="15558"/>
    <cellStyle name="Normal 2 2 2 3 4 3 3 3" xfId="11076"/>
    <cellStyle name="Normal 2 2 2 3 4 3 4" xfId="3541"/>
    <cellStyle name="Normal 2 2 2 3 4 3 4 2" xfId="8022"/>
    <cellStyle name="Normal 2 2 2 3 4 3 4 2 2" xfId="17052"/>
    <cellStyle name="Normal 2 2 2 3 4 3 4 3" xfId="12570"/>
    <cellStyle name="Normal 2 2 2 3 4 3 5" xfId="5035"/>
    <cellStyle name="Normal 2 2 2 3 4 3 5 2" xfId="14064"/>
    <cellStyle name="Normal 2 2 2 3 4 3 6" xfId="9582"/>
    <cellStyle name="Normal 2 2 2 3 4 4" xfId="739"/>
    <cellStyle name="Normal 2 2 2 3 4 4 2" xfId="1486"/>
    <cellStyle name="Normal 2 2 2 3 4 4 2 2" xfId="2980"/>
    <cellStyle name="Normal 2 2 2 3 4 4 2 2 2" xfId="7461"/>
    <cellStyle name="Normal 2 2 2 3 4 4 2 2 2 2" xfId="16491"/>
    <cellStyle name="Normal 2 2 2 3 4 4 2 2 3" xfId="12009"/>
    <cellStyle name="Normal 2 2 2 3 4 4 2 3" xfId="4474"/>
    <cellStyle name="Normal 2 2 2 3 4 4 2 3 2" xfId="8955"/>
    <cellStyle name="Normal 2 2 2 3 4 4 2 3 2 2" xfId="17985"/>
    <cellStyle name="Normal 2 2 2 3 4 4 2 3 3" xfId="13503"/>
    <cellStyle name="Normal 2 2 2 3 4 4 2 4" xfId="5967"/>
    <cellStyle name="Normal 2 2 2 3 4 4 2 4 2" xfId="14997"/>
    <cellStyle name="Normal 2 2 2 3 4 4 2 5" xfId="10515"/>
    <cellStyle name="Normal 2 2 2 3 4 4 3" xfId="2233"/>
    <cellStyle name="Normal 2 2 2 3 4 4 3 2" xfId="6714"/>
    <cellStyle name="Normal 2 2 2 3 4 4 3 2 2" xfId="15744"/>
    <cellStyle name="Normal 2 2 2 3 4 4 3 3" xfId="11262"/>
    <cellStyle name="Normal 2 2 2 3 4 4 4" xfId="3727"/>
    <cellStyle name="Normal 2 2 2 3 4 4 4 2" xfId="8208"/>
    <cellStyle name="Normal 2 2 2 3 4 4 4 2 2" xfId="17238"/>
    <cellStyle name="Normal 2 2 2 3 4 4 4 3" xfId="12756"/>
    <cellStyle name="Normal 2 2 2 3 4 4 5" xfId="5221"/>
    <cellStyle name="Normal 2 2 2 3 4 4 5 2" xfId="14250"/>
    <cellStyle name="Normal 2 2 2 3 4 4 6" xfId="9768"/>
    <cellStyle name="Normal 2 2 2 3 4 5" xfId="926"/>
    <cellStyle name="Normal 2 2 2 3 4 5 2" xfId="2420"/>
    <cellStyle name="Normal 2 2 2 3 4 5 2 2" xfId="6901"/>
    <cellStyle name="Normal 2 2 2 3 4 5 2 2 2" xfId="15931"/>
    <cellStyle name="Normal 2 2 2 3 4 5 2 3" xfId="11449"/>
    <cellStyle name="Normal 2 2 2 3 4 5 3" xfId="3914"/>
    <cellStyle name="Normal 2 2 2 3 4 5 3 2" xfId="8395"/>
    <cellStyle name="Normal 2 2 2 3 4 5 3 2 2" xfId="17425"/>
    <cellStyle name="Normal 2 2 2 3 4 5 3 3" xfId="12943"/>
    <cellStyle name="Normal 2 2 2 3 4 5 4" xfId="5408"/>
    <cellStyle name="Normal 2 2 2 3 4 5 4 2" xfId="14437"/>
    <cellStyle name="Normal 2 2 2 3 4 5 5" xfId="9955"/>
    <cellStyle name="Normal 2 2 2 3 4 6" xfId="1675"/>
    <cellStyle name="Normal 2 2 2 3 4 6 2" xfId="6156"/>
    <cellStyle name="Normal 2 2 2 3 4 6 2 2" xfId="15186"/>
    <cellStyle name="Normal 2 2 2 3 4 6 3" xfId="10704"/>
    <cellStyle name="Normal 2 2 2 3 4 7" xfId="3169"/>
    <cellStyle name="Normal 2 2 2 3 4 7 2" xfId="7650"/>
    <cellStyle name="Normal 2 2 2 3 4 7 2 2" xfId="16680"/>
    <cellStyle name="Normal 2 2 2 3 4 7 3" xfId="12198"/>
    <cellStyle name="Normal 2 2 2 3 4 8" xfId="4663"/>
    <cellStyle name="Normal 2 2 2 3 4 8 2" xfId="13692"/>
    <cellStyle name="Normal 2 2 2 3 4 9" xfId="9210"/>
    <cellStyle name="Normal 2 2 2 3 5" xfId="191"/>
    <cellStyle name="Normal 2 2 2 3 5 2" xfId="376"/>
    <cellStyle name="Normal 2 2 2 3 5 2 2" xfId="1118"/>
    <cellStyle name="Normal 2 2 2 3 5 2 2 2" xfId="2612"/>
    <cellStyle name="Normal 2 2 2 3 5 2 2 2 2" xfId="7093"/>
    <cellStyle name="Normal 2 2 2 3 5 2 2 2 2 2" xfId="16123"/>
    <cellStyle name="Normal 2 2 2 3 5 2 2 2 3" xfId="11641"/>
    <cellStyle name="Normal 2 2 2 3 5 2 2 3" xfId="4106"/>
    <cellStyle name="Normal 2 2 2 3 5 2 2 3 2" xfId="8587"/>
    <cellStyle name="Normal 2 2 2 3 5 2 2 3 2 2" xfId="17617"/>
    <cellStyle name="Normal 2 2 2 3 5 2 2 3 3" xfId="13135"/>
    <cellStyle name="Normal 2 2 2 3 5 2 2 4" xfId="5600"/>
    <cellStyle name="Normal 2 2 2 3 5 2 2 4 2" xfId="14629"/>
    <cellStyle name="Normal 2 2 2 3 5 2 2 5" xfId="10147"/>
    <cellStyle name="Normal 2 2 2 3 5 2 3" xfId="1869"/>
    <cellStyle name="Normal 2 2 2 3 5 2 3 2" xfId="6350"/>
    <cellStyle name="Normal 2 2 2 3 5 2 3 2 2" xfId="15380"/>
    <cellStyle name="Normal 2 2 2 3 5 2 3 3" xfId="10898"/>
    <cellStyle name="Normal 2 2 2 3 5 2 4" xfId="3363"/>
    <cellStyle name="Normal 2 2 2 3 5 2 4 2" xfId="7844"/>
    <cellStyle name="Normal 2 2 2 3 5 2 4 2 2" xfId="16874"/>
    <cellStyle name="Normal 2 2 2 3 5 2 4 3" xfId="12392"/>
    <cellStyle name="Normal 2 2 2 3 5 2 5" xfId="4857"/>
    <cellStyle name="Normal 2 2 2 3 5 2 5 2" xfId="13886"/>
    <cellStyle name="Normal 2 2 2 3 5 2 6" xfId="9404"/>
    <cellStyle name="Normal 2 2 2 3 5 3" xfId="561"/>
    <cellStyle name="Normal 2 2 2 3 5 3 2" xfId="1308"/>
    <cellStyle name="Normal 2 2 2 3 5 3 2 2" xfId="2802"/>
    <cellStyle name="Normal 2 2 2 3 5 3 2 2 2" xfId="7283"/>
    <cellStyle name="Normal 2 2 2 3 5 3 2 2 2 2" xfId="16313"/>
    <cellStyle name="Normal 2 2 2 3 5 3 2 2 3" xfId="11831"/>
    <cellStyle name="Normal 2 2 2 3 5 3 2 3" xfId="4296"/>
    <cellStyle name="Normal 2 2 2 3 5 3 2 3 2" xfId="8777"/>
    <cellStyle name="Normal 2 2 2 3 5 3 2 3 2 2" xfId="17807"/>
    <cellStyle name="Normal 2 2 2 3 5 3 2 3 3" xfId="13325"/>
    <cellStyle name="Normal 2 2 2 3 5 3 2 4" xfId="5789"/>
    <cellStyle name="Normal 2 2 2 3 5 3 2 4 2" xfId="14819"/>
    <cellStyle name="Normal 2 2 2 3 5 3 2 5" xfId="10337"/>
    <cellStyle name="Normal 2 2 2 3 5 3 3" xfId="2055"/>
    <cellStyle name="Normal 2 2 2 3 5 3 3 2" xfId="6536"/>
    <cellStyle name="Normal 2 2 2 3 5 3 3 2 2" xfId="15566"/>
    <cellStyle name="Normal 2 2 2 3 5 3 3 3" xfId="11084"/>
    <cellStyle name="Normal 2 2 2 3 5 3 4" xfId="3549"/>
    <cellStyle name="Normal 2 2 2 3 5 3 4 2" xfId="8030"/>
    <cellStyle name="Normal 2 2 2 3 5 3 4 2 2" xfId="17060"/>
    <cellStyle name="Normal 2 2 2 3 5 3 4 3" xfId="12578"/>
    <cellStyle name="Normal 2 2 2 3 5 3 5" xfId="5043"/>
    <cellStyle name="Normal 2 2 2 3 5 3 5 2" xfId="14072"/>
    <cellStyle name="Normal 2 2 2 3 5 3 6" xfId="9590"/>
    <cellStyle name="Normal 2 2 2 3 5 4" xfId="747"/>
    <cellStyle name="Normal 2 2 2 3 5 4 2" xfId="1494"/>
    <cellStyle name="Normal 2 2 2 3 5 4 2 2" xfId="2988"/>
    <cellStyle name="Normal 2 2 2 3 5 4 2 2 2" xfId="7469"/>
    <cellStyle name="Normal 2 2 2 3 5 4 2 2 2 2" xfId="16499"/>
    <cellStyle name="Normal 2 2 2 3 5 4 2 2 3" xfId="12017"/>
    <cellStyle name="Normal 2 2 2 3 5 4 2 3" xfId="4482"/>
    <cellStyle name="Normal 2 2 2 3 5 4 2 3 2" xfId="8963"/>
    <cellStyle name="Normal 2 2 2 3 5 4 2 3 2 2" xfId="17993"/>
    <cellStyle name="Normal 2 2 2 3 5 4 2 3 3" xfId="13511"/>
    <cellStyle name="Normal 2 2 2 3 5 4 2 4" xfId="5975"/>
    <cellStyle name="Normal 2 2 2 3 5 4 2 4 2" xfId="15005"/>
    <cellStyle name="Normal 2 2 2 3 5 4 2 5" xfId="10523"/>
    <cellStyle name="Normal 2 2 2 3 5 4 3" xfId="2241"/>
    <cellStyle name="Normal 2 2 2 3 5 4 3 2" xfId="6722"/>
    <cellStyle name="Normal 2 2 2 3 5 4 3 2 2" xfId="15752"/>
    <cellStyle name="Normal 2 2 2 3 5 4 3 3" xfId="11270"/>
    <cellStyle name="Normal 2 2 2 3 5 4 4" xfId="3735"/>
    <cellStyle name="Normal 2 2 2 3 5 4 4 2" xfId="8216"/>
    <cellStyle name="Normal 2 2 2 3 5 4 4 2 2" xfId="17246"/>
    <cellStyle name="Normal 2 2 2 3 5 4 4 3" xfId="12764"/>
    <cellStyle name="Normal 2 2 2 3 5 4 5" xfId="5229"/>
    <cellStyle name="Normal 2 2 2 3 5 4 5 2" xfId="14258"/>
    <cellStyle name="Normal 2 2 2 3 5 4 6" xfId="9776"/>
    <cellStyle name="Normal 2 2 2 3 5 5" xfId="934"/>
    <cellStyle name="Normal 2 2 2 3 5 5 2" xfId="2428"/>
    <cellStyle name="Normal 2 2 2 3 5 5 2 2" xfId="6909"/>
    <cellStyle name="Normal 2 2 2 3 5 5 2 2 2" xfId="15939"/>
    <cellStyle name="Normal 2 2 2 3 5 5 2 3" xfId="11457"/>
    <cellStyle name="Normal 2 2 2 3 5 5 3" xfId="3922"/>
    <cellStyle name="Normal 2 2 2 3 5 5 3 2" xfId="8403"/>
    <cellStyle name="Normal 2 2 2 3 5 5 3 2 2" xfId="17433"/>
    <cellStyle name="Normal 2 2 2 3 5 5 3 3" xfId="12951"/>
    <cellStyle name="Normal 2 2 2 3 5 5 4" xfId="5416"/>
    <cellStyle name="Normal 2 2 2 3 5 5 4 2" xfId="14445"/>
    <cellStyle name="Normal 2 2 2 3 5 5 5" xfId="9963"/>
    <cellStyle name="Normal 2 2 2 3 5 6" xfId="1683"/>
    <cellStyle name="Normal 2 2 2 3 5 6 2" xfId="6164"/>
    <cellStyle name="Normal 2 2 2 3 5 6 2 2" xfId="15194"/>
    <cellStyle name="Normal 2 2 2 3 5 6 3" xfId="10712"/>
    <cellStyle name="Normal 2 2 2 3 5 7" xfId="3177"/>
    <cellStyle name="Normal 2 2 2 3 5 7 2" xfId="7658"/>
    <cellStyle name="Normal 2 2 2 3 5 7 2 2" xfId="16688"/>
    <cellStyle name="Normal 2 2 2 3 5 7 3" xfId="12206"/>
    <cellStyle name="Normal 2 2 2 3 5 8" xfId="4671"/>
    <cellStyle name="Normal 2 2 2 3 5 8 2" xfId="13700"/>
    <cellStyle name="Normal 2 2 2 3 5 9" xfId="9218"/>
    <cellStyle name="Normal 2 2 2 3 6" xfId="230"/>
    <cellStyle name="Normal 2 2 2 3 6 2" xfId="415"/>
    <cellStyle name="Normal 2 2 2 3 6 2 2" xfId="1157"/>
    <cellStyle name="Normal 2 2 2 3 6 2 2 2" xfId="2651"/>
    <cellStyle name="Normal 2 2 2 3 6 2 2 2 2" xfId="7132"/>
    <cellStyle name="Normal 2 2 2 3 6 2 2 2 2 2" xfId="16162"/>
    <cellStyle name="Normal 2 2 2 3 6 2 2 2 3" xfId="11680"/>
    <cellStyle name="Normal 2 2 2 3 6 2 2 3" xfId="4145"/>
    <cellStyle name="Normal 2 2 2 3 6 2 2 3 2" xfId="8626"/>
    <cellStyle name="Normal 2 2 2 3 6 2 2 3 2 2" xfId="17656"/>
    <cellStyle name="Normal 2 2 2 3 6 2 2 3 3" xfId="13174"/>
    <cellStyle name="Normal 2 2 2 3 6 2 2 4" xfId="5639"/>
    <cellStyle name="Normal 2 2 2 3 6 2 2 4 2" xfId="14668"/>
    <cellStyle name="Normal 2 2 2 3 6 2 2 5" xfId="10186"/>
    <cellStyle name="Normal 2 2 2 3 6 2 3" xfId="1908"/>
    <cellStyle name="Normal 2 2 2 3 6 2 3 2" xfId="6389"/>
    <cellStyle name="Normal 2 2 2 3 6 2 3 2 2" xfId="15419"/>
    <cellStyle name="Normal 2 2 2 3 6 2 3 3" xfId="10937"/>
    <cellStyle name="Normal 2 2 2 3 6 2 4" xfId="3402"/>
    <cellStyle name="Normal 2 2 2 3 6 2 4 2" xfId="7883"/>
    <cellStyle name="Normal 2 2 2 3 6 2 4 2 2" xfId="16913"/>
    <cellStyle name="Normal 2 2 2 3 6 2 4 3" xfId="12431"/>
    <cellStyle name="Normal 2 2 2 3 6 2 5" xfId="4896"/>
    <cellStyle name="Normal 2 2 2 3 6 2 5 2" xfId="13925"/>
    <cellStyle name="Normal 2 2 2 3 6 2 6" xfId="9443"/>
    <cellStyle name="Normal 2 2 2 3 6 3" xfId="600"/>
    <cellStyle name="Normal 2 2 2 3 6 3 2" xfId="1347"/>
    <cellStyle name="Normal 2 2 2 3 6 3 2 2" xfId="2841"/>
    <cellStyle name="Normal 2 2 2 3 6 3 2 2 2" xfId="7322"/>
    <cellStyle name="Normal 2 2 2 3 6 3 2 2 2 2" xfId="16352"/>
    <cellStyle name="Normal 2 2 2 3 6 3 2 2 3" xfId="11870"/>
    <cellStyle name="Normal 2 2 2 3 6 3 2 3" xfId="4335"/>
    <cellStyle name="Normal 2 2 2 3 6 3 2 3 2" xfId="8816"/>
    <cellStyle name="Normal 2 2 2 3 6 3 2 3 2 2" xfId="17846"/>
    <cellStyle name="Normal 2 2 2 3 6 3 2 3 3" xfId="13364"/>
    <cellStyle name="Normal 2 2 2 3 6 3 2 4" xfId="5828"/>
    <cellStyle name="Normal 2 2 2 3 6 3 2 4 2" xfId="14858"/>
    <cellStyle name="Normal 2 2 2 3 6 3 2 5" xfId="10376"/>
    <cellStyle name="Normal 2 2 2 3 6 3 3" xfId="2094"/>
    <cellStyle name="Normal 2 2 2 3 6 3 3 2" xfId="6575"/>
    <cellStyle name="Normal 2 2 2 3 6 3 3 2 2" xfId="15605"/>
    <cellStyle name="Normal 2 2 2 3 6 3 3 3" xfId="11123"/>
    <cellStyle name="Normal 2 2 2 3 6 3 4" xfId="3588"/>
    <cellStyle name="Normal 2 2 2 3 6 3 4 2" xfId="8069"/>
    <cellStyle name="Normal 2 2 2 3 6 3 4 2 2" xfId="17099"/>
    <cellStyle name="Normal 2 2 2 3 6 3 4 3" xfId="12617"/>
    <cellStyle name="Normal 2 2 2 3 6 3 5" xfId="5082"/>
    <cellStyle name="Normal 2 2 2 3 6 3 5 2" xfId="14111"/>
    <cellStyle name="Normal 2 2 2 3 6 3 6" xfId="9629"/>
    <cellStyle name="Normal 2 2 2 3 6 4" xfId="786"/>
    <cellStyle name="Normal 2 2 2 3 6 4 2" xfId="1533"/>
    <cellStyle name="Normal 2 2 2 3 6 4 2 2" xfId="3027"/>
    <cellStyle name="Normal 2 2 2 3 6 4 2 2 2" xfId="7508"/>
    <cellStyle name="Normal 2 2 2 3 6 4 2 2 2 2" xfId="16538"/>
    <cellStyle name="Normal 2 2 2 3 6 4 2 2 3" xfId="12056"/>
    <cellStyle name="Normal 2 2 2 3 6 4 2 3" xfId="4521"/>
    <cellStyle name="Normal 2 2 2 3 6 4 2 3 2" xfId="9002"/>
    <cellStyle name="Normal 2 2 2 3 6 4 2 3 2 2" xfId="18032"/>
    <cellStyle name="Normal 2 2 2 3 6 4 2 3 3" xfId="13550"/>
    <cellStyle name="Normal 2 2 2 3 6 4 2 4" xfId="6014"/>
    <cellStyle name="Normal 2 2 2 3 6 4 2 4 2" xfId="15044"/>
    <cellStyle name="Normal 2 2 2 3 6 4 2 5" xfId="10562"/>
    <cellStyle name="Normal 2 2 2 3 6 4 3" xfId="2280"/>
    <cellStyle name="Normal 2 2 2 3 6 4 3 2" xfId="6761"/>
    <cellStyle name="Normal 2 2 2 3 6 4 3 2 2" xfId="15791"/>
    <cellStyle name="Normal 2 2 2 3 6 4 3 3" xfId="11309"/>
    <cellStyle name="Normal 2 2 2 3 6 4 4" xfId="3774"/>
    <cellStyle name="Normal 2 2 2 3 6 4 4 2" xfId="8255"/>
    <cellStyle name="Normal 2 2 2 3 6 4 4 2 2" xfId="17285"/>
    <cellStyle name="Normal 2 2 2 3 6 4 4 3" xfId="12803"/>
    <cellStyle name="Normal 2 2 2 3 6 4 5" xfId="5268"/>
    <cellStyle name="Normal 2 2 2 3 6 4 5 2" xfId="14297"/>
    <cellStyle name="Normal 2 2 2 3 6 4 6" xfId="9815"/>
    <cellStyle name="Normal 2 2 2 3 6 5" xfId="973"/>
    <cellStyle name="Normal 2 2 2 3 6 5 2" xfId="2467"/>
    <cellStyle name="Normal 2 2 2 3 6 5 2 2" xfId="6948"/>
    <cellStyle name="Normal 2 2 2 3 6 5 2 2 2" xfId="15978"/>
    <cellStyle name="Normal 2 2 2 3 6 5 2 3" xfId="11496"/>
    <cellStyle name="Normal 2 2 2 3 6 5 3" xfId="3961"/>
    <cellStyle name="Normal 2 2 2 3 6 5 3 2" xfId="8442"/>
    <cellStyle name="Normal 2 2 2 3 6 5 3 2 2" xfId="17472"/>
    <cellStyle name="Normal 2 2 2 3 6 5 3 3" xfId="12990"/>
    <cellStyle name="Normal 2 2 2 3 6 5 4" xfId="5455"/>
    <cellStyle name="Normal 2 2 2 3 6 5 4 2" xfId="14484"/>
    <cellStyle name="Normal 2 2 2 3 6 5 5" xfId="10002"/>
    <cellStyle name="Normal 2 2 2 3 6 6" xfId="1722"/>
    <cellStyle name="Normal 2 2 2 3 6 6 2" xfId="6203"/>
    <cellStyle name="Normal 2 2 2 3 6 6 2 2" xfId="15233"/>
    <cellStyle name="Normal 2 2 2 3 6 6 3" xfId="10751"/>
    <cellStyle name="Normal 2 2 2 3 6 7" xfId="3216"/>
    <cellStyle name="Normal 2 2 2 3 6 7 2" xfId="7697"/>
    <cellStyle name="Normal 2 2 2 3 6 7 2 2" xfId="16727"/>
    <cellStyle name="Normal 2 2 2 3 6 7 3" xfId="12245"/>
    <cellStyle name="Normal 2 2 2 3 6 8" xfId="4710"/>
    <cellStyle name="Normal 2 2 2 3 6 8 2" xfId="13739"/>
    <cellStyle name="Normal 2 2 2 3 6 9" xfId="9257"/>
    <cellStyle name="Normal 2 2 2 3 7" xfId="252"/>
    <cellStyle name="Normal 2 2 2 3 7 2" xfId="438"/>
    <cellStyle name="Normal 2 2 2 3 7 2 2" xfId="1180"/>
    <cellStyle name="Normal 2 2 2 3 7 2 2 2" xfId="2674"/>
    <cellStyle name="Normal 2 2 2 3 7 2 2 2 2" xfId="7155"/>
    <cellStyle name="Normal 2 2 2 3 7 2 2 2 2 2" xfId="16185"/>
    <cellStyle name="Normal 2 2 2 3 7 2 2 2 3" xfId="11703"/>
    <cellStyle name="Normal 2 2 2 3 7 2 2 3" xfId="4168"/>
    <cellStyle name="Normal 2 2 2 3 7 2 2 3 2" xfId="8649"/>
    <cellStyle name="Normal 2 2 2 3 7 2 2 3 2 2" xfId="17679"/>
    <cellStyle name="Normal 2 2 2 3 7 2 2 3 3" xfId="13197"/>
    <cellStyle name="Normal 2 2 2 3 7 2 2 4" xfId="5661"/>
    <cellStyle name="Normal 2 2 2 3 7 2 2 4 2" xfId="14691"/>
    <cellStyle name="Normal 2 2 2 3 7 2 2 5" xfId="10209"/>
    <cellStyle name="Normal 2 2 2 3 7 2 3" xfId="1931"/>
    <cellStyle name="Normal 2 2 2 3 7 2 3 2" xfId="6412"/>
    <cellStyle name="Normal 2 2 2 3 7 2 3 2 2" xfId="15442"/>
    <cellStyle name="Normal 2 2 2 3 7 2 3 3" xfId="10960"/>
    <cellStyle name="Normal 2 2 2 3 7 2 4" xfId="3425"/>
    <cellStyle name="Normal 2 2 2 3 7 2 4 2" xfId="7906"/>
    <cellStyle name="Normal 2 2 2 3 7 2 4 2 2" xfId="16936"/>
    <cellStyle name="Normal 2 2 2 3 7 2 4 3" xfId="12454"/>
    <cellStyle name="Normal 2 2 2 3 7 2 5" xfId="4919"/>
    <cellStyle name="Normal 2 2 2 3 7 2 5 2" xfId="13948"/>
    <cellStyle name="Normal 2 2 2 3 7 2 6" xfId="9466"/>
    <cellStyle name="Normal 2 2 2 3 7 3" xfId="623"/>
    <cellStyle name="Normal 2 2 2 3 7 3 2" xfId="1370"/>
    <cellStyle name="Normal 2 2 2 3 7 3 2 2" xfId="2864"/>
    <cellStyle name="Normal 2 2 2 3 7 3 2 2 2" xfId="7345"/>
    <cellStyle name="Normal 2 2 2 3 7 3 2 2 2 2" xfId="16375"/>
    <cellStyle name="Normal 2 2 2 3 7 3 2 2 3" xfId="11893"/>
    <cellStyle name="Normal 2 2 2 3 7 3 2 3" xfId="4358"/>
    <cellStyle name="Normal 2 2 2 3 7 3 2 3 2" xfId="8839"/>
    <cellStyle name="Normal 2 2 2 3 7 3 2 3 2 2" xfId="17869"/>
    <cellStyle name="Normal 2 2 2 3 7 3 2 3 3" xfId="13387"/>
    <cellStyle name="Normal 2 2 2 3 7 3 2 4" xfId="5851"/>
    <cellStyle name="Normal 2 2 2 3 7 3 2 4 2" xfId="14881"/>
    <cellStyle name="Normal 2 2 2 3 7 3 2 5" xfId="10399"/>
    <cellStyle name="Normal 2 2 2 3 7 3 3" xfId="2117"/>
    <cellStyle name="Normal 2 2 2 3 7 3 3 2" xfId="6598"/>
    <cellStyle name="Normal 2 2 2 3 7 3 3 2 2" xfId="15628"/>
    <cellStyle name="Normal 2 2 2 3 7 3 3 3" xfId="11146"/>
    <cellStyle name="Normal 2 2 2 3 7 3 4" xfId="3611"/>
    <cellStyle name="Normal 2 2 2 3 7 3 4 2" xfId="8092"/>
    <cellStyle name="Normal 2 2 2 3 7 3 4 2 2" xfId="17122"/>
    <cellStyle name="Normal 2 2 2 3 7 3 4 3" xfId="12640"/>
    <cellStyle name="Normal 2 2 2 3 7 3 5" xfId="5105"/>
    <cellStyle name="Normal 2 2 2 3 7 3 5 2" xfId="14134"/>
    <cellStyle name="Normal 2 2 2 3 7 3 6" xfId="9652"/>
    <cellStyle name="Normal 2 2 2 3 7 4" xfId="809"/>
    <cellStyle name="Normal 2 2 2 3 7 4 2" xfId="1556"/>
    <cellStyle name="Normal 2 2 2 3 7 4 2 2" xfId="3050"/>
    <cellStyle name="Normal 2 2 2 3 7 4 2 2 2" xfId="7531"/>
    <cellStyle name="Normal 2 2 2 3 7 4 2 2 2 2" xfId="16561"/>
    <cellStyle name="Normal 2 2 2 3 7 4 2 2 3" xfId="12079"/>
    <cellStyle name="Normal 2 2 2 3 7 4 2 3" xfId="4544"/>
    <cellStyle name="Normal 2 2 2 3 7 4 2 3 2" xfId="9025"/>
    <cellStyle name="Normal 2 2 2 3 7 4 2 3 2 2" xfId="18055"/>
    <cellStyle name="Normal 2 2 2 3 7 4 2 3 3" xfId="13573"/>
    <cellStyle name="Normal 2 2 2 3 7 4 2 4" xfId="6037"/>
    <cellStyle name="Normal 2 2 2 3 7 4 2 4 2" xfId="15067"/>
    <cellStyle name="Normal 2 2 2 3 7 4 2 5" xfId="10585"/>
    <cellStyle name="Normal 2 2 2 3 7 4 3" xfId="2303"/>
    <cellStyle name="Normal 2 2 2 3 7 4 3 2" xfId="6784"/>
    <cellStyle name="Normal 2 2 2 3 7 4 3 2 2" xfId="15814"/>
    <cellStyle name="Normal 2 2 2 3 7 4 3 3" xfId="11332"/>
    <cellStyle name="Normal 2 2 2 3 7 4 4" xfId="3797"/>
    <cellStyle name="Normal 2 2 2 3 7 4 4 2" xfId="8278"/>
    <cellStyle name="Normal 2 2 2 3 7 4 4 2 2" xfId="17308"/>
    <cellStyle name="Normal 2 2 2 3 7 4 4 3" xfId="12826"/>
    <cellStyle name="Normal 2 2 2 3 7 4 5" xfId="5291"/>
    <cellStyle name="Normal 2 2 2 3 7 4 5 2" xfId="14320"/>
    <cellStyle name="Normal 2 2 2 3 7 4 6" xfId="9838"/>
    <cellStyle name="Normal 2 2 2 3 7 5" xfId="996"/>
    <cellStyle name="Normal 2 2 2 3 7 5 2" xfId="2490"/>
    <cellStyle name="Normal 2 2 2 3 7 5 2 2" xfId="6971"/>
    <cellStyle name="Normal 2 2 2 3 7 5 2 2 2" xfId="16001"/>
    <cellStyle name="Normal 2 2 2 3 7 5 2 3" xfId="11519"/>
    <cellStyle name="Normal 2 2 2 3 7 5 3" xfId="3984"/>
    <cellStyle name="Normal 2 2 2 3 7 5 3 2" xfId="8465"/>
    <cellStyle name="Normal 2 2 2 3 7 5 3 2 2" xfId="17495"/>
    <cellStyle name="Normal 2 2 2 3 7 5 3 3" xfId="13013"/>
    <cellStyle name="Normal 2 2 2 3 7 5 4" xfId="5478"/>
    <cellStyle name="Normal 2 2 2 3 7 5 4 2" xfId="14507"/>
    <cellStyle name="Normal 2 2 2 3 7 5 5" xfId="10025"/>
    <cellStyle name="Normal 2 2 2 3 7 6" xfId="1745"/>
    <cellStyle name="Normal 2 2 2 3 7 6 2" xfId="6226"/>
    <cellStyle name="Normal 2 2 2 3 7 6 2 2" xfId="15256"/>
    <cellStyle name="Normal 2 2 2 3 7 6 3" xfId="10774"/>
    <cellStyle name="Normal 2 2 2 3 7 7" xfId="3239"/>
    <cellStyle name="Normal 2 2 2 3 7 7 2" xfId="7720"/>
    <cellStyle name="Normal 2 2 2 3 7 7 2 2" xfId="16750"/>
    <cellStyle name="Normal 2 2 2 3 7 7 3" xfId="12268"/>
    <cellStyle name="Normal 2 2 2 3 7 8" xfId="4733"/>
    <cellStyle name="Normal 2 2 2 3 7 8 2" xfId="13762"/>
    <cellStyle name="Normal 2 2 2 3 7 9" xfId="9280"/>
    <cellStyle name="Normal 2 2 2 3 8" xfId="275"/>
    <cellStyle name="Normal 2 2 2 3 8 2" xfId="461"/>
    <cellStyle name="Normal 2 2 2 3 8 2 2" xfId="1203"/>
    <cellStyle name="Normal 2 2 2 3 8 2 2 2" xfId="2697"/>
    <cellStyle name="Normal 2 2 2 3 8 2 2 2 2" xfId="7178"/>
    <cellStyle name="Normal 2 2 2 3 8 2 2 2 2 2" xfId="16208"/>
    <cellStyle name="Normal 2 2 2 3 8 2 2 2 3" xfId="11726"/>
    <cellStyle name="Normal 2 2 2 3 8 2 2 3" xfId="4191"/>
    <cellStyle name="Normal 2 2 2 3 8 2 2 3 2" xfId="8672"/>
    <cellStyle name="Normal 2 2 2 3 8 2 2 3 2 2" xfId="17702"/>
    <cellStyle name="Normal 2 2 2 3 8 2 2 3 3" xfId="13220"/>
    <cellStyle name="Normal 2 2 2 3 8 2 2 4" xfId="5684"/>
    <cellStyle name="Normal 2 2 2 3 8 2 2 4 2" xfId="14714"/>
    <cellStyle name="Normal 2 2 2 3 8 2 2 5" xfId="10232"/>
    <cellStyle name="Normal 2 2 2 3 8 2 3" xfId="1954"/>
    <cellStyle name="Normal 2 2 2 3 8 2 3 2" xfId="6435"/>
    <cellStyle name="Normal 2 2 2 3 8 2 3 2 2" xfId="15465"/>
    <cellStyle name="Normal 2 2 2 3 8 2 3 3" xfId="10983"/>
    <cellStyle name="Normal 2 2 2 3 8 2 4" xfId="3448"/>
    <cellStyle name="Normal 2 2 2 3 8 2 4 2" xfId="7929"/>
    <cellStyle name="Normal 2 2 2 3 8 2 4 2 2" xfId="16959"/>
    <cellStyle name="Normal 2 2 2 3 8 2 4 3" xfId="12477"/>
    <cellStyle name="Normal 2 2 2 3 8 2 5" xfId="4942"/>
    <cellStyle name="Normal 2 2 2 3 8 2 5 2" xfId="13971"/>
    <cellStyle name="Normal 2 2 2 3 8 2 6" xfId="9489"/>
    <cellStyle name="Normal 2 2 2 3 8 3" xfId="646"/>
    <cellStyle name="Normal 2 2 2 3 8 3 2" xfId="1393"/>
    <cellStyle name="Normal 2 2 2 3 8 3 2 2" xfId="2887"/>
    <cellStyle name="Normal 2 2 2 3 8 3 2 2 2" xfId="7368"/>
    <cellStyle name="Normal 2 2 2 3 8 3 2 2 2 2" xfId="16398"/>
    <cellStyle name="Normal 2 2 2 3 8 3 2 2 3" xfId="11916"/>
    <cellStyle name="Normal 2 2 2 3 8 3 2 3" xfId="4381"/>
    <cellStyle name="Normal 2 2 2 3 8 3 2 3 2" xfId="8862"/>
    <cellStyle name="Normal 2 2 2 3 8 3 2 3 2 2" xfId="17892"/>
    <cellStyle name="Normal 2 2 2 3 8 3 2 3 3" xfId="13410"/>
    <cellStyle name="Normal 2 2 2 3 8 3 2 4" xfId="5874"/>
    <cellStyle name="Normal 2 2 2 3 8 3 2 4 2" xfId="14904"/>
    <cellStyle name="Normal 2 2 2 3 8 3 2 5" xfId="10422"/>
    <cellStyle name="Normal 2 2 2 3 8 3 3" xfId="2140"/>
    <cellStyle name="Normal 2 2 2 3 8 3 3 2" xfId="6621"/>
    <cellStyle name="Normal 2 2 2 3 8 3 3 2 2" xfId="15651"/>
    <cellStyle name="Normal 2 2 2 3 8 3 3 3" xfId="11169"/>
    <cellStyle name="Normal 2 2 2 3 8 3 4" xfId="3634"/>
    <cellStyle name="Normal 2 2 2 3 8 3 4 2" xfId="8115"/>
    <cellStyle name="Normal 2 2 2 3 8 3 4 2 2" xfId="17145"/>
    <cellStyle name="Normal 2 2 2 3 8 3 4 3" xfId="12663"/>
    <cellStyle name="Normal 2 2 2 3 8 3 5" xfId="5128"/>
    <cellStyle name="Normal 2 2 2 3 8 3 5 2" xfId="14157"/>
    <cellStyle name="Normal 2 2 2 3 8 3 6" xfId="9675"/>
    <cellStyle name="Normal 2 2 2 3 8 4" xfId="832"/>
    <cellStyle name="Normal 2 2 2 3 8 4 2" xfId="1579"/>
    <cellStyle name="Normal 2 2 2 3 8 4 2 2" xfId="3073"/>
    <cellStyle name="Normal 2 2 2 3 8 4 2 2 2" xfId="7554"/>
    <cellStyle name="Normal 2 2 2 3 8 4 2 2 2 2" xfId="16584"/>
    <cellStyle name="Normal 2 2 2 3 8 4 2 2 3" xfId="12102"/>
    <cellStyle name="Normal 2 2 2 3 8 4 2 3" xfId="4567"/>
    <cellStyle name="Normal 2 2 2 3 8 4 2 3 2" xfId="9048"/>
    <cellStyle name="Normal 2 2 2 3 8 4 2 3 2 2" xfId="18078"/>
    <cellStyle name="Normal 2 2 2 3 8 4 2 3 3" xfId="13596"/>
    <cellStyle name="Normal 2 2 2 3 8 4 2 4" xfId="6060"/>
    <cellStyle name="Normal 2 2 2 3 8 4 2 4 2" xfId="15090"/>
    <cellStyle name="Normal 2 2 2 3 8 4 2 5" xfId="10608"/>
    <cellStyle name="Normal 2 2 2 3 8 4 3" xfId="2326"/>
    <cellStyle name="Normal 2 2 2 3 8 4 3 2" xfId="6807"/>
    <cellStyle name="Normal 2 2 2 3 8 4 3 2 2" xfId="15837"/>
    <cellStyle name="Normal 2 2 2 3 8 4 3 3" xfId="11355"/>
    <cellStyle name="Normal 2 2 2 3 8 4 4" xfId="3820"/>
    <cellStyle name="Normal 2 2 2 3 8 4 4 2" xfId="8301"/>
    <cellStyle name="Normal 2 2 2 3 8 4 4 2 2" xfId="17331"/>
    <cellStyle name="Normal 2 2 2 3 8 4 4 3" xfId="12849"/>
    <cellStyle name="Normal 2 2 2 3 8 4 5" xfId="5314"/>
    <cellStyle name="Normal 2 2 2 3 8 4 5 2" xfId="14343"/>
    <cellStyle name="Normal 2 2 2 3 8 4 6" xfId="9861"/>
    <cellStyle name="Normal 2 2 2 3 8 5" xfId="1019"/>
    <cellStyle name="Normal 2 2 2 3 8 5 2" xfId="2513"/>
    <cellStyle name="Normal 2 2 2 3 8 5 2 2" xfId="6994"/>
    <cellStyle name="Normal 2 2 2 3 8 5 2 2 2" xfId="16024"/>
    <cellStyle name="Normal 2 2 2 3 8 5 2 3" xfId="11542"/>
    <cellStyle name="Normal 2 2 2 3 8 5 3" xfId="4007"/>
    <cellStyle name="Normal 2 2 2 3 8 5 3 2" xfId="8488"/>
    <cellStyle name="Normal 2 2 2 3 8 5 3 2 2" xfId="17518"/>
    <cellStyle name="Normal 2 2 2 3 8 5 3 3" xfId="13036"/>
    <cellStyle name="Normal 2 2 2 3 8 5 4" xfId="5501"/>
    <cellStyle name="Normal 2 2 2 3 8 5 4 2" xfId="14530"/>
    <cellStyle name="Normal 2 2 2 3 8 5 5" xfId="10048"/>
    <cellStyle name="Normal 2 2 2 3 8 6" xfId="1768"/>
    <cellStyle name="Normal 2 2 2 3 8 6 2" xfId="6249"/>
    <cellStyle name="Normal 2 2 2 3 8 6 2 2" xfId="15279"/>
    <cellStyle name="Normal 2 2 2 3 8 6 3" xfId="10797"/>
    <cellStyle name="Normal 2 2 2 3 8 7" xfId="3262"/>
    <cellStyle name="Normal 2 2 2 3 8 7 2" xfId="7743"/>
    <cellStyle name="Normal 2 2 2 3 8 7 2 2" xfId="16773"/>
    <cellStyle name="Normal 2 2 2 3 8 7 3" xfId="12291"/>
    <cellStyle name="Normal 2 2 2 3 8 8" xfId="4756"/>
    <cellStyle name="Normal 2 2 2 3 8 8 2" xfId="13785"/>
    <cellStyle name="Normal 2 2 2 3 8 9" xfId="9303"/>
    <cellStyle name="Normal 2 2 2 3 9" xfId="298"/>
    <cellStyle name="Normal 2 2 2 3 9 2" xfId="1042"/>
    <cellStyle name="Normal 2 2 2 3 9 2 2" xfId="2536"/>
    <cellStyle name="Normal 2 2 2 3 9 2 2 2" xfId="7017"/>
    <cellStyle name="Normal 2 2 2 3 9 2 2 2 2" xfId="16047"/>
    <cellStyle name="Normal 2 2 2 3 9 2 2 3" xfId="11565"/>
    <cellStyle name="Normal 2 2 2 3 9 2 3" xfId="4030"/>
    <cellStyle name="Normal 2 2 2 3 9 2 3 2" xfId="8511"/>
    <cellStyle name="Normal 2 2 2 3 9 2 3 2 2" xfId="17541"/>
    <cellStyle name="Normal 2 2 2 3 9 2 3 3" xfId="13059"/>
    <cellStyle name="Normal 2 2 2 3 9 2 4" xfId="5524"/>
    <cellStyle name="Normal 2 2 2 3 9 2 4 2" xfId="14553"/>
    <cellStyle name="Normal 2 2 2 3 9 2 5" xfId="10071"/>
    <cellStyle name="Normal 2 2 2 3 9 3" xfId="1791"/>
    <cellStyle name="Normal 2 2 2 3 9 3 2" xfId="6272"/>
    <cellStyle name="Normal 2 2 2 3 9 3 2 2" xfId="15302"/>
    <cellStyle name="Normal 2 2 2 3 9 3 3" xfId="10820"/>
    <cellStyle name="Normal 2 2 2 3 9 4" xfId="3285"/>
    <cellStyle name="Normal 2 2 2 3 9 4 2" xfId="7766"/>
    <cellStyle name="Normal 2 2 2 3 9 4 2 2" xfId="16796"/>
    <cellStyle name="Normal 2 2 2 3 9 4 3" xfId="12314"/>
    <cellStyle name="Normal 2 2 2 3 9 5" xfId="4779"/>
    <cellStyle name="Normal 2 2 2 3 9 5 2" xfId="13808"/>
    <cellStyle name="Normal 2 2 2 3 9 6" xfId="9326"/>
    <cellStyle name="Normal 2 2 2 4" xfId="125"/>
    <cellStyle name="Normal 2 2 2 4 2" xfId="309"/>
    <cellStyle name="Normal 2 2 2 4 2 2" xfId="1053"/>
    <cellStyle name="Normal 2 2 2 4 2 2 2" xfId="2547"/>
    <cellStyle name="Normal 2 2 2 4 2 2 2 2" xfId="7028"/>
    <cellStyle name="Normal 2 2 2 4 2 2 2 2 2" xfId="16058"/>
    <cellStyle name="Normal 2 2 2 4 2 2 2 3" xfId="11576"/>
    <cellStyle name="Normal 2 2 2 4 2 2 3" xfId="4041"/>
    <cellStyle name="Normal 2 2 2 4 2 2 3 2" xfId="8522"/>
    <cellStyle name="Normal 2 2 2 4 2 2 3 2 2" xfId="17552"/>
    <cellStyle name="Normal 2 2 2 4 2 2 3 3" xfId="13070"/>
    <cellStyle name="Normal 2 2 2 4 2 2 4" xfId="5535"/>
    <cellStyle name="Normal 2 2 2 4 2 2 4 2" xfId="14564"/>
    <cellStyle name="Normal 2 2 2 4 2 2 5" xfId="10082"/>
    <cellStyle name="Normal 2 2 2 4 2 3" xfId="1802"/>
    <cellStyle name="Normal 2 2 2 4 2 3 2" xfId="6283"/>
    <cellStyle name="Normal 2 2 2 4 2 3 2 2" xfId="15313"/>
    <cellStyle name="Normal 2 2 2 4 2 3 3" xfId="10831"/>
    <cellStyle name="Normal 2 2 2 4 2 4" xfId="3296"/>
    <cellStyle name="Normal 2 2 2 4 2 4 2" xfId="7777"/>
    <cellStyle name="Normal 2 2 2 4 2 4 2 2" xfId="16807"/>
    <cellStyle name="Normal 2 2 2 4 2 4 3" xfId="12325"/>
    <cellStyle name="Normal 2 2 2 4 2 5" xfId="4790"/>
    <cellStyle name="Normal 2 2 2 4 2 5 2" xfId="13819"/>
    <cellStyle name="Normal 2 2 2 4 2 6" xfId="9337"/>
    <cellStyle name="Normal 2 2 2 4 3" xfId="494"/>
    <cellStyle name="Normal 2 2 2 4 3 2" xfId="1241"/>
    <cellStyle name="Normal 2 2 2 4 3 2 2" xfId="2735"/>
    <cellStyle name="Normal 2 2 2 4 3 2 2 2" xfId="7216"/>
    <cellStyle name="Normal 2 2 2 4 3 2 2 2 2" xfId="16246"/>
    <cellStyle name="Normal 2 2 2 4 3 2 2 3" xfId="11764"/>
    <cellStyle name="Normal 2 2 2 4 3 2 3" xfId="4229"/>
    <cellStyle name="Normal 2 2 2 4 3 2 3 2" xfId="8710"/>
    <cellStyle name="Normal 2 2 2 4 3 2 3 2 2" xfId="17740"/>
    <cellStyle name="Normal 2 2 2 4 3 2 3 3" xfId="13258"/>
    <cellStyle name="Normal 2 2 2 4 3 2 4" xfId="5722"/>
    <cellStyle name="Normal 2 2 2 4 3 2 4 2" xfId="14752"/>
    <cellStyle name="Normal 2 2 2 4 3 2 5" xfId="10270"/>
    <cellStyle name="Normal 2 2 2 4 3 3" xfId="1988"/>
    <cellStyle name="Normal 2 2 2 4 3 3 2" xfId="6469"/>
    <cellStyle name="Normal 2 2 2 4 3 3 2 2" xfId="15499"/>
    <cellStyle name="Normal 2 2 2 4 3 3 3" xfId="11017"/>
    <cellStyle name="Normal 2 2 2 4 3 4" xfId="3482"/>
    <cellStyle name="Normal 2 2 2 4 3 4 2" xfId="7963"/>
    <cellStyle name="Normal 2 2 2 4 3 4 2 2" xfId="16993"/>
    <cellStyle name="Normal 2 2 2 4 3 4 3" xfId="12511"/>
    <cellStyle name="Normal 2 2 2 4 3 5" xfId="4976"/>
    <cellStyle name="Normal 2 2 2 4 3 5 2" xfId="14005"/>
    <cellStyle name="Normal 2 2 2 4 3 6" xfId="9523"/>
    <cellStyle name="Normal 2 2 2 4 4" xfId="680"/>
    <cellStyle name="Normal 2 2 2 4 4 2" xfId="1427"/>
    <cellStyle name="Normal 2 2 2 4 4 2 2" xfId="2921"/>
    <cellStyle name="Normal 2 2 2 4 4 2 2 2" xfId="7402"/>
    <cellStyle name="Normal 2 2 2 4 4 2 2 2 2" xfId="16432"/>
    <cellStyle name="Normal 2 2 2 4 4 2 2 3" xfId="11950"/>
    <cellStyle name="Normal 2 2 2 4 4 2 3" xfId="4415"/>
    <cellStyle name="Normal 2 2 2 4 4 2 3 2" xfId="8896"/>
    <cellStyle name="Normal 2 2 2 4 4 2 3 2 2" xfId="17926"/>
    <cellStyle name="Normal 2 2 2 4 4 2 3 3" xfId="13444"/>
    <cellStyle name="Normal 2 2 2 4 4 2 4" xfId="5908"/>
    <cellStyle name="Normal 2 2 2 4 4 2 4 2" xfId="14938"/>
    <cellStyle name="Normal 2 2 2 4 4 2 5" xfId="10456"/>
    <cellStyle name="Normal 2 2 2 4 4 3" xfId="2174"/>
    <cellStyle name="Normal 2 2 2 4 4 3 2" xfId="6655"/>
    <cellStyle name="Normal 2 2 2 4 4 3 2 2" xfId="15685"/>
    <cellStyle name="Normal 2 2 2 4 4 3 3" xfId="11203"/>
    <cellStyle name="Normal 2 2 2 4 4 4" xfId="3668"/>
    <cellStyle name="Normal 2 2 2 4 4 4 2" xfId="8149"/>
    <cellStyle name="Normal 2 2 2 4 4 4 2 2" xfId="17179"/>
    <cellStyle name="Normal 2 2 2 4 4 4 3" xfId="12697"/>
    <cellStyle name="Normal 2 2 2 4 4 5" xfId="5162"/>
    <cellStyle name="Normal 2 2 2 4 4 5 2" xfId="14191"/>
    <cellStyle name="Normal 2 2 2 4 4 6" xfId="9709"/>
    <cellStyle name="Normal 2 2 2 4 5" xfId="867"/>
    <cellStyle name="Normal 2 2 2 4 5 2" xfId="2361"/>
    <cellStyle name="Normal 2 2 2 4 5 2 2" xfId="6842"/>
    <cellStyle name="Normal 2 2 2 4 5 2 2 2" xfId="15872"/>
    <cellStyle name="Normal 2 2 2 4 5 2 3" xfId="11390"/>
    <cellStyle name="Normal 2 2 2 4 5 3" xfId="3855"/>
    <cellStyle name="Normal 2 2 2 4 5 3 2" xfId="8336"/>
    <cellStyle name="Normal 2 2 2 4 5 3 2 2" xfId="17366"/>
    <cellStyle name="Normal 2 2 2 4 5 3 3" xfId="12884"/>
    <cellStyle name="Normal 2 2 2 4 5 4" xfId="5349"/>
    <cellStyle name="Normal 2 2 2 4 5 4 2" xfId="14378"/>
    <cellStyle name="Normal 2 2 2 4 5 5" xfId="9896"/>
    <cellStyle name="Normal 2 2 2 4 6" xfId="1616"/>
    <cellStyle name="Normal 2 2 2 4 6 2" xfId="6097"/>
    <cellStyle name="Normal 2 2 2 4 6 2 2" xfId="15127"/>
    <cellStyle name="Normal 2 2 2 4 6 3" xfId="10645"/>
    <cellStyle name="Normal 2 2 2 4 7" xfId="3110"/>
    <cellStyle name="Normal 2 2 2 4 7 2" xfId="7591"/>
    <cellStyle name="Normal 2 2 2 4 7 2 2" xfId="16621"/>
    <cellStyle name="Normal 2 2 2 4 7 3" xfId="12139"/>
    <cellStyle name="Normal 2 2 2 4 8" xfId="4604"/>
    <cellStyle name="Normal 2 2 2 4 8 2" xfId="13633"/>
    <cellStyle name="Normal 2 2 2 4 9" xfId="9151"/>
    <cellStyle name="Normal 2 2 2 5" xfId="148"/>
    <cellStyle name="Normal 2 2 2 5 2" xfId="332"/>
    <cellStyle name="Normal 2 2 2 5 2 2" xfId="1076"/>
    <cellStyle name="Normal 2 2 2 5 2 2 2" xfId="2570"/>
    <cellStyle name="Normal 2 2 2 5 2 2 2 2" xfId="7051"/>
    <cellStyle name="Normal 2 2 2 5 2 2 2 2 2" xfId="16081"/>
    <cellStyle name="Normal 2 2 2 5 2 2 2 3" xfId="11599"/>
    <cellStyle name="Normal 2 2 2 5 2 2 3" xfId="4064"/>
    <cellStyle name="Normal 2 2 2 5 2 2 3 2" xfId="8545"/>
    <cellStyle name="Normal 2 2 2 5 2 2 3 2 2" xfId="17575"/>
    <cellStyle name="Normal 2 2 2 5 2 2 3 3" xfId="13093"/>
    <cellStyle name="Normal 2 2 2 5 2 2 4" xfId="5558"/>
    <cellStyle name="Normal 2 2 2 5 2 2 4 2" xfId="14587"/>
    <cellStyle name="Normal 2 2 2 5 2 2 5" xfId="10105"/>
    <cellStyle name="Normal 2 2 2 5 2 3" xfId="1825"/>
    <cellStyle name="Normal 2 2 2 5 2 3 2" xfId="6306"/>
    <cellStyle name="Normal 2 2 2 5 2 3 2 2" xfId="15336"/>
    <cellStyle name="Normal 2 2 2 5 2 3 3" xfId="10854"/>
    <cellStyle name="Normal 2 2 2 5 2 4" xfId="3319"/>
    <cellStyle name="Normal 2 2 2 5 2 4 2" xfId="7800"/>
    <cellStyle name="Normal 2 2 2 5 2 4 2 2" xfId="16830"/>
    <cellStyle name="Normal 2 2 2 5 2 4 3" xfId="12348"/>
    <cellStyle name="Normal 2 2 2 5 2 5" xfId="4813"/>
    <cellStyle name="Normal 2 2 2 5 2 5 2" xfId="13842"/>
    <cellStyle name="Normal 2 2 2 5 2 6" xfId="9360"/>
    <cellStyle name="Normal 2 2 2 5 3" xfId="517"/>
    <cellStyle name="Normal 2 2 2 5 3 2" xfId="1264"/>
    <cellStyle name="Normal 2 2 2 5 3 2 2" xfId="2758"/>
    <cellStyle name="Normal 2 2 2 5 3 2 2 2" xfId="7239"/>
    <cellStyle name="Normal 2 2 2 5 3 2 2 2 2" xfId="16269"/>
    <cellStyle name="Normal 2 2 2 5 3 2 2 3" xfId="11787"/>
    <cellStyle name="Normal 2 2 2 5 3 2 3" xfId="4252"/>
    <cellStyle name="Normal 2 2 2 5 3 2 3 2" xfId="8733"/>
    <cellStyle name="Normal 2 2 2 5 3 2 3 2 2" xfId="17763"/>
    <cellStyle name="Normal 2 2 2 5 3 2 3 3" xfId="13281"/>
    <cellStyle name="Normal 2 2 2 5 3 2 4" xfId="5745"/>
    <cellStyle name="Normal 2 2 2 5 3 2 4 2" xfId="14775"/>
    <cellStyle name="Normal 2 2 2 5 3 2 5" xfId="10293"/>
    <cellStyle name="Normal 2 2 2 5 3 3" xfId="2011"/>
    <cellStyle name="Normal 2 2 2 5 3 3 2" xfId="6492"/>
    <cellStyle name="Normal 2 2 2 5 3 3 2 2" xfId="15522"/>
    <cellStyle name="Normal 2 2 2 5 3 3 3" xfId="11040"/>
    <cellStyle name="Normal 2 2 2 5 3 4" xfId="3505"/>
    <cellStyle name="Normal 2 2 2 5 3 4 2" xfId="7986"/>
    <cellStyle name="Normal 2 2 2 5 3 4 2 2" xfId="17016"/>
    <cellStyle name="Normal 2 2 2 5 3 4 3" xfId="12534"/>
    <cellStyle name="Normal 2 2 2 5 3 5" xfId="4999"/>
    <cellStyle name="Normal 2 2 2 5 3 5 2" xfId="14028"/>
    <cellStyle name="Normal 2 2 2 5 3 6" xfId="9546"/>
    <cellStyle name="Normal 2 2 2 5 4" xfId="703"/>
    <cellStyle name="Normal 2 2 2 5 4 2" xfId="1450"/>
    <cellStyle name="Normal 2 2 2 5 4 2 2" xfId="2944"/>
    <cellStyle name="Normal 2 2 2 5 4 2 2 2" xfId="7425"/>
    <cellStyle name="Normal 2 2 2 5 4 2 2 2 2" xfId="16455"/>
    <cellStyle name="Normal 2 2 2 5 4 2 2 3" xfId="11973"/>
    <cellStyle name="Normal 2 2 2 5 4 2 3" xfId="4438"/>
    <cellStyle name="Normal 2 2 2 5 4 2 3 2" xfId="8919"/>
    <cellStyle name="Normal 2 2 2 5 4 2 3 2 2" xfId="17949"/>
    <cellStyle name="Normal 2 2 2 5 4 2 3 3" xfId="13467"/>
    <cellStyle name="Normal 2 2 2 5 4 2 4" xfId="5931"/>
    <cellStyle name="Normal 2 2 2 5 4 2 4 2" xfId="14961"/>
    <cellStyle name="Normal 2 2 2 5 4 2 5" xfId="10479"/>
    <cellStyle name="Normal 2 2 2 5 4 3" xfId="2197"/>
    <cellStyle name="Normal 2 2 2 5 4 3 2" xfId="6678"/>
    <cellStyle name="Normal 2 2 2 5 4 3 2 2" xfId="15708"/>
    <cellStyle name="Normal 2 2 2 5 4 3 3" xfId="11226"/>
    <cellStyle name="Normal 2 2 2 5 4 4" xfId="3691"/>
    <cellStyle name="Normal 2 2 2 5 4 4 2" xfId="8172"/>
    <cellStyle name="Normal 2 2 2 5 4 4 2 2" xfId="17202"/>
    <cellStyle name="Normal 2 2 2 5 4 4 3" xfId="12720"/>
    <cellStyle name="Normal 2 2 2 5 4 5" xfId="5185"/>
    <cellStyle name="Normal 2 2 2 5 4 5 2" xfId="14214"/>
    <cellStyle name="Normal 2 2 2 5 4 6" xfId="9732"/>
    <cellStyle name="Normal 2 2 2 5 5" xfId="890"/>
    <cellStyle name="Normal 2 2 2 5 5 2" xfId="2384"/>
    <cellStyle name="Normal 2 2 2 5 5 2 2" xfId="6865"/>
    <cellStyle name="Normal 2 2 2 5 5 2 2 2" xfId="15895"/>
    <cellStyle name="Normal 2 2 2 5 5 2 3" xfId="11413"/>
    <cellStyle name="Normal 2 2 2 5 5 3" xfId="3878"/>
    <cellStyle name="Normal 2 2 2 5 5 3 2" xfId="8359"/>
    <cellStyle name="Normal 2 2 2 5 5 3 2 2" xfId="17389"/>
    <cellStyle name="Normal 2 2 2 5 5 3 3" xfId="12907"/>
    <cellStyle name="Normal 2 2 2 5 5 4" xfId="5372"/>
    <cellStyle name="Normal 2 2 2 5 5 4 2" xfId="14401"/>
    <cellStyle name="Normal 2 2 2 5 5 5" xfId="9919"/>
    <cellStyle name="Normal 2 2 2 5 6" xfId="1639"/>
    <cellStyle name="Normal 2 2 2 5 6 2" xfId="6120"/>
    <cellStyle name="Normal 2 2 2 5 6 2 2" xfId="15150"/>
    <cellStyle name="Normal 2 2 2 5 6 3" xfId="10668"/>
    <cellStyle name="Normal 2 2 2 5 7" xfId="3133"/>
    <cellStyle name="Normal 2 2 2 5 7 2" xfId="7614"/>
    <cellStyle name="Normal 2 2 2 5 7 2 2" xfId="16644"/>
    <cellStyle name="Normal 2 2 2 5 7 3" xfId="12162"/>
    <cellStyle name="Normal 2 2 2 5 8" xfId="4627"/>
    <cellStyle name="Normal 2 2 2 5 8 2" xfId="13656"/>
    <cellStyle name="Normal 2 2 2 5 9" xfId="9174"/>
    <cellStyle name="Normal 2 2 2 6" xfId="171"/>
    <cellStyle name="Normal 2 2 2 6 2" xfId="356"/>
    <cellStyle name="Normal 2 2 2 6 2 2" xfId="1099"/>
    <cellStyle name="Normal 2 2 2 6 2 2 2" xfId="2593"/>
    <cellStyle name="Normal 2 2 2 6 2 2 2 2" xfId="7074"/>
    <cellStyle name="Normal 2 2 2 6 2 2 2 2 2" xfId="16104"/>
    <cellStyle name="Normal 2 2 2 6 2 2 2 3" xfId="11622"/>
    <cellStyle name="Normal 2 2 2 6 2 2 3" xfId="4087"/>
    <cellStyle name="Normal 2 2 2 6 2 2 3 2" xfId="8568"/>
    <cellStyle name="Normal 2 2 2 6 2 2 3 2 2" xfId="17598"/>
    <cellStyle name="Normal 2 2 2 6 2 2 3 3" xfId="13116"/>
    <cellStyle name="Normal 2 2 2 6 2 2 4" xfId="5581"/>
    <cellStyle name="Normal 2 2 2 6 2 2 4 2" xfId="14610"/>
    <cellStyle name="Normal 2 2 2 6 2 2 5" xfId="10128"/>
    <cellStyle name="Normal 2 2 2 6 2 3" xfId="1849"/>
    <cellStyle name="Normal 2 2 2 6 2 3 2" xfId="6330"/>
    <cellStyle name="Normal 2 2 2 6 2 3 2 2" xfId="15360"/>
    <cellStyle name="Normal 2 2 2 6 2 3 3" xfId="10878"/>
    <cellStyle name="Normal 2 2 2 6 2 4" xfId="3343"/>
    <cellStyle name="Normal 2 2 2 6 2 4 2" xfId="7824"/>
    <cellStyle name="Normal 2 2 2 6 2 4 2 2" xfId="16854"/>
    <cellStyle name="Normal 2 2 2 6 2 4 3" xfId="12372"/>
    <cellStyle name="Normal 2 2 2 6 2 5" xfId="4837"/>
    <cellStyle name="Normal 2 2 2 6 2 5 2" xfId="13866"/>
    <cellStyle name="Normal 2 2 2 6 2 6" xfId="9384"/>
    <cellStyle name="Normal 2 2 2 6 3" xfId="541"/>
    <cellStyle name="Normal 2 2 2 6 3 2" xfId="1288"/>
    <cellStyle name="Normal 2 2 2 6 3 2 2" xfId="2782"/>
    <cellStyle name="Normal 2 2 2 6 3 2 2 2" xfId="7263"/>
    <cellStyle name="Normal 2 2 2 6 3 2 2 2 2" xfId="16293"/>
    <cellStyle name="Normal 2 2 2 6 3 2 2 3" xfId="11811"/>
    <cellStyle name="Normal 2 2 2 6 3 2 3" xfId="4276"/>
    <cellStyle name="Normal 2 2 2 6 3 2 3 2" xfId="8757"/>
    <cellStyle name="Normal 2 2 2 6 3 2 3 2 2" xfId="17787"/>
    <cellStyle name="Normal 2 2 2 6 3 2 3 3" xfId="13305"/>
    <cellStyle name="Normal 2 2 2 6 3 2 4" xfId="5769"/>
    <cellStyle name="Normal 2 2 2 6 3 2 4 2" xfId="14799"/>
    <cellStyle name="Normal 2 2 2 6 3 2 5" xfId="10317"/>
    <cellStyle name="Normal 2 2 2 6 3 3" xfId="2035"/>
    <cellStyle name="Normal 2 2 2 6 3 3 2" xfId="6516"/>
    <cellStyle name="Normal 2 2 2 6 3 3 2 2" xfId="15546"/>
    <cellStyle name="Normal 2 2 2 6 3 3 3" xfId="11064"/>
    <cellStyle name="Normal 2 2 2 6 3 4" xfId="3529"/>
    <cellStyle name="Normal 2 2 2 6 3 4 2" xfId="8010"/>
    <cellStyle name="Normal 2 2 2 6 3 4 2 2" xfId="17040"/>
    <cellStyle name="Normal 2 2 2 6 3 4 3" xfId="12558"/>
    <cellStyle name="Normal 2 2 2 6 3 5" xfId="5023"/>
    <cellStyle name="Normal 2 2 2 6 3 5 2" xfId="14052"/>
    <cellStyle name="Normal 2 2 2 6 3 6" xfId="9570"/>
    <cellStyle name="Normal 2 2 2 6 4" xfId="727"/>
    <cellStyle name="Normal 2 2 2 6 4 2" xfId="1474"/>
    <cellStyle name="Normal 2 2 2 6 4 2 2" xfId="2968"/>
    <cellStyle name="Normal 2 2 2 6 4 2 2 2" xfId="7449"/>
    <cellStyle name="Normal 2 2 2 6 4 2 2 2 2" xfId="16479"/>
    <cellStyle name="Normal 2 2 2 6 4 2 2 3" xfId="11997"/>
    <cellStyle name="Normal 2 2 2 6 4 2 3" xfId="4462"/>
    <cellStyle name="Normal 2 2 2 6 4 2 3 2" xfId="8943"/>
    <cellStyle name="Normal 2 2 2 6 4 2 3 2 2" xfId="17973"/>
    <cellStyle name="Normal 2 2 2 6 4 2 3 3" xfId="13491"/>
    <cellStyle name="Normal 2 2 2 6 4 2 4" xfId="5955"/>
    <cellStyle name="Normal 2 2 2 6 4 2 4 2" xfId="14985"/>
    <cellStyle name="Normal 2 2 2 6 4 2 5" xfId="10503"/>
    <cellStyle name="Normal 2 2 2 6 4 3" xfId="2221"/>
    <cellStyle name="Normal 2 2 2 6 4 3 2" xfId="6702"/>
    <cellStyle name="Normal 2 2 2 6 4 3 2 2" xfId="15732"/>
    <cellStyle name="Normal 2 2 2 6 4 3 3" xfId="11250"/>
    <cellStyle name="Normal 2 2 2 6 4 4" xfId="3715"/>
    <cellStyle name="Normal 2 2 2 6 4 4 2" xfId="8196"/>
    <cellStyle name="Normal 2 2 2 6 4 4 2 2" xfId="17226"/>
    <cellStyle name="Normal 2 2 2 6 4 4 3" xfId="12744"/>
    <cellStyle name="Normal 2 2 2 6 4 5" xfId="5209"/>
    <cellStyle name="Normal 2 2 2 6 4 5 2" xfId="14238"/>
    <cellStyle name="Normal 2 2 2 6 4 6" xfId="9756"/>
    <cellStyle name="Normal 2 2 2 6 5" xfId="914"/>
    <cellStyle name="Normal 2 2 2 6 5 2" xfId="2408"/>
    <cellStyle name="Normal 2 2 2 6 5 2 2" xfId="6889"/>
    <cellStyle name="Normal 2 2 2 6 5 2 2 2" xfId="15919"/>
    <cellStyle name="Normal 2 2 2 6 5 2 3" xfId="11437"/>
    <cellStyle name="Normal 2 2 2 6 5 3" xfId="3902"/>
    <cellStyle name="Normal 2 2 2 6 5 3 2" xfId="8383"/>
    <cellStyle name="Normal 2 2 2 6 5 3 2 2" xfId="17413"/>
    <cellStyle name="Normal 2 2 2 6 5 3 3" xfId="12931"/>
    <cellStyle name="Normal 2 2 2 6 5 4" xfId="5396"/>
    <cellStyle name="Normal 2 2 2 6 5 4 2" xfId="14425"/>
    <cellStyle name="Normal 2 2 2 6 5 5" xfId="9943"/>
    <cellStyle name="Normal 2 2 2 6 6" xfId="1663"/>
    <cellStyle name="Normal 2 2 2 6 6 2" xfId="6144"/>
    <cellStyle name="Normal 2 2 2 6 6 2 2" xfId="15174"/>
    <cellStyle name="Normal 2 2 2 6 6 3" xfId="10692"/>
    <cellStyle name="Normal 2 2 2 6 7" xfId="3157"/>
    <cellStyle name="Normal 2 2 2 6 7 2" xfId="7638"/>
    <cellStyle name="Normal 2 2 2 6 7 2 2" xfId="16668"/>
    <cellStyle name="Normal 2 2 2 6 7 3" xfId="12186"/>
    <cellStyle name="Normal 2 2 2 6 8" xfId="4651"/>
    <cellStyle name="Normal 2 2 2 6 8 2" xfId="13680"/>
    <cellStyle name="Normal 2 2 2 6 9" xfId="9198"/>
    <cellStyle name="Normal 2 2 2 7" xfId="188"/>
    <cellStyle name="Normal 2 2 2 7 2" xfId="373"/>
    <cellStyle name="Normal 2 2 2 7 2 2" xfId="1115"/>
    <cellStyle name="Normal 2 2 2 7 2 2 2" xfId="2609"/>
    <cellStyle name="Normal 2 2 2 7 2 2 2 2" xfId="7090"/>
    <cellStyle name="Normal 2 2 2 7 2 2 2 2 2" xfId="16120"/>
    <cellStyle name="Normal 2 2 2 7 2 2 2 3" xfId="11638"/>
    <cellStyle name="Normal 2 2 2 7 2 2 3" xfId="4103"/>
    <cellStyle name="Normal 2 2 2 7 2 2 3 2" xfId="8584"/>
    <cellStyle name="Normal 2 2 2 7 2 2 3 2 2" xfId="17614"/>
    <cellStyle name="Normal 2 2 2 7 2 2 3 3" xfId="13132"/>
    <cellStyle name="Normal 2 2 2 7 2 2 4" xfId="5597"/>
    <cellStyle name="Normal 2 2 2 7 2 2 4 2" xfId="14626"/>
    <cellStyle name="Normal 2 2 2 7 2 2 5" xfId="10144"/>
    <cellStyle name="Normal 2 2 2 7 2 3" xfId="1866"/>
    <cellStyle name="Normal 2 2 2 7 2 3 2" xfId="6347"/>
    <cellStyle name="Normal 2 2 2 7 2 3 2 2" xfId="15377"/>
    <cellStyle name="Normal 2 2 2 7 2 3 3" xfId="10895"/>
    <cellStyle name="Normal 2 2 2 7 2 4" xfId="3360"/>
    <cellStyle name="Normal 2 2 2 7 2 4 2" xfId="7841"/>
    <cellStyle name="Normal 2 2 2 7 2 4 2 2" xfId="16871"/>
    <cellStyle name="Normal 2 2 2 7 2 4 3" xfId="12389"/>
    <cellStyle name="Normal 2 2 2 7 2 5" xfId="4854"/>
    <cellStyle name="Normal 2 2 2 7 2 5 2" xfId="13883"/>
    <cellStyle name="Normal 2 2 2 7 2 6" xfId="9401"/>
    <cellStyle name="Normal 2 2 2 7 3" xfId="558"/>
    <cellStyle name="Normal 2 2 2 7 3 2" xfId="1305"/>
    <cellStyle name="Normal 2 2 2 7 3 2 2" xfId="2799"/>
    <cellStyle name="Normal 2 2 2 7 3 2 2 2" xfId="7280"/>
    <cellStyle name="Normal 2 2 2 7 3 2 2 2 2" xfId="16310"/>
    <cellStyle name="Normal 2 2 2 7 3 2 2 3" xfId="11828"/>
    <cellStyle name="Normal 2 2 2 7 3 2 3" xfId="4293"/>
    <cellStyle name="Normal 2 2 2 7 3 2 3 2" xfId="8774"/>
    <cellStyle name="Normal 2 2 2 7 3 2 3 2 2" xfId="17804"/>
    <cellStyle name="Normal 2 2 2 7 3 2 3 3" xfId="13322"/>
    <cellStyle name="Normal 2 2 2 7 3 2 4" xfId="5786"/>
    <cellStyle name="Normal 2 2 2 7 3 2 4 2" xfId="14816"/>
    <cellStyle name="Normal 2 2 2 7 3 2 5" xfId="10334"/>
    <cellStyle name="Normal 2 2 2 7 3 3" xfId="2052"/>
    <cellStyle name="Normal 2 2 2 7 3 3 2" xfId="6533"/>
    <cellStyle name="Normal 2 2 2 7 3 3 2 2" xfId="15563"/>
    <cellStyle name="Normal 2 2 2 7 3 3 3" xfId="11081"/>
    <cellStyle name="Normal 2 2 2 7 3 4" xfId="3546"/>
    <cellStyle name="Normal 2 2 2 7 3 4 2" xfId="8027"/>
    <cellStyle name="Normal 2 2 2 7 3 4 2 2" xfId="17057"/>
    <cellStyle name="Normal 2 2 2 7 3 4 3" xfId="12575"/>
    <cellStyle name="Normal 2 2 2 7 3 5" xfId="5040"/>
    <cellStyle name="Normal 2 2 2 7 3 5 2" xfId="14069"/>
    <cellStyle name="Normal 2 2 2 7 3 6" xfId="9587"/>
    <cellStyle name="Normal 2 2 2 7 4" xfId="744"/>
    <cellStyle name="Normal 2 2 2 7 4 2" xfId="1491"/>
    <cellStyle name="Normal 2 2 2 7 4 2 2" xfId="2985"/>
    <cellStyle name="Normal 2 2 2 7 4 2 2 2" xfId="7466"/>
    <cellStyle name="Normal 2 2 2 7 4 2 2 2 2" xfId="16496"/>
    <cellStyle name="Normal 2 2 2 7 4 2 2 3" xfId="12014"/>
    <cellStyle name="Normal 2 2 2 7 4 2 3" xfId="4479"/>
    <cellStyle name="Normal 2 2 2 7 4 2 3 2" xfId="8960"/>
    <cellStyle name="Normal 2 2 2 7 4 2 3 2 2" xfId="17990"/>
    <cellStyle name="Normal 2 2 2 7 4 2 3 3" xfId="13508"/>
    <cellStyle name="Normal 2 2 2 7 4 2 4" xfId="5972"/>
    <cellStyle name="Normal 2 2 2 7 4 2 4 2" xfId="15002"/>
    <cellStyle name="Normal 2 2 2 7 4 2 5" xfId="10520"/>
    <cellStyle name="Normal 2 2 2 7 4 3" xfId="2238"/>
    <cellStyle name="Normal 2 2 2 7 4 3 2" xfId="6719"/>
    <cellStyle name="Normal 2 2 2 7 4 3 2 2" xfId="15749"/>
    <cellStyle name="Normal 2 2 2 7 4 3 3" xfId="11267"/>
    <cellStyle name="Normal 2 2 2 7 4 4" xfId="3732"/>
    <cellStyle name="Normal 2 2 2 7 4 4 2" xfId="8213"/>
    <cellStyle name="Normal 2 2 2 7 4 4 2 2" xfId="17243"/>
    <cellStyle name="Normal 2 2 2 7 4 4 3" xfId="12761"/>
    <cellStyle name="Normal 2 2 2 7 4 5" xfId="5226"/>
    <cellStyle name="Normal 2 2 2 7 4 5 2" xfId="14255"/>
    <cellStyle name="Normal 2 2 2 7 4 6" xfId="9773"/>
    <cellStyle name="Normal 2 2 2 7 5" xfId="931"/>
    <cellStyle name="Normal 2 2 2 7 5 2" xfId="2425"/>
    <cellStyle name="Normal 2 2 2 7 5 2 2" xfId="6906"/>
    <cellStyle name="Normal 2 2 2 7 5 2 2 2" xfId="15936"/>
    <cellStyle name="Normal 2 2 2 7 5 2 3" xfId="11454"/>
    <cellStyle name="Normal 2 2 2 7 5 3" xfId="3919"/>
    <cellStyle name="Normal 2 2 2 7 5 3 2" xfId="8400"/>
    <cellStyle name="Normal 2 2 2 7 5 3 2 2" xfId="17430"/>
    <cellStyle name="Normal 2 2 2 7 5 3 3" xfId="12948"/>
    <cellStyle name="Normal 2 2 2 7 5 4" xfId="5413"/>
    <cellStyle name="Normal 2 2 2 7 5 4 2" xfId="14442"/>
    <cellStyle name="Normal 2 2 2 7 5 5" xfId="9960"/>
    <cellStyle name="Normal 2 2 2 7 6" xfId="1680"/>
    <cellStyle name="Normal 2 2 2 7 6 2" xfId="6161"/>
    <cellStyle name="Normal 2 2 2 7 6 2 2" xfId="15191"/>
    <cellStyle name="Normal 2 2 2 7 6 3" xfId="10709"/>
    <cellStyle name="Normal 2 2 2 7 7" xfId="3174"/>
    <cellStyle name="Normal 2 2 2 7 7 2" xfId="7655"/>
    <cellStyle name="Normal 2 2 2 7 7 2 2" xfId="16685"/>
    <cellStyle name="Normal 2 2 2 7 7 3" xfId="12203"/>
    <cellStyle name="Normal 2 2 2 7 8" xfId="4668"/>
    <cellStyle name="Normal 2 2 2 7 8 2" xfId="13697"/>
    <cellStyle name="Normal 2 2 2 7 9" xfId="9215"/>
    <cellStyle name="Normal 2 2 2 8" xfId="218"/>
    <cellStyle name="Normal 2 2 2 8 2" xfId="403"/>
    <cellStyle name="Normal 2 2 2 8 2 2" xfId="1145"/>
    <cellStyle name="Normal 2 2 2 8 2 2 2" xfId="2639"/>
    <cellStyle name="Normal 2 2 2 8 2 2 2 2" xfId="7120"/>
    <cellStyle name="Normal 2 2 2 8 2 2 2 2 2" xfId="16150"/>
    <cellStyle name="Normal 2 2 2 8 2 2 2 3" xfId="11668"/>
    <cellStyle name="Normal 2 2 2 8 2 2 3" xfId="4133"/>
    <cellStyle name="Normal 2 2 2 8 2 2 3 2" xfId="8614"/>
    <cellStyle name="Normal 2 2 2 8 2 2 3 2 2" xfId="17644"/>
    <cellStyle name="Normal 2 2 2 8 2 2 3 3" xfId="13162"/>
    <cellStyle name="Normal 2 2 2 8 2 2 4" xfId="5627"/>
    <cellStyle name="Normal 2 2 2 8 2 2 4 2" xfId="14656"/>
    <cellStyle name="Normal 2 2 2 8 2 2 5" xfId="10174"/>
    <cellStyle name="Normal 2 2 2 8 2 3" xfId="1896"/>
    <cellStyle name="Normal 2 2 2 8 2 3 2" xfId="6377"/>
    <cellStyle name="Normal 2 2 2 8 2 3 2 2" xfId="15407"/>
    <cellStyle name="Normal 2 2 2 8 2 3 3" xfId="10925"/>
    <cellStyle name="Normal 2 2 2 8 2 4" xfId="3390"/>
    <cellStyle name="Normal 2 2 2 8 2 4 2" xfId="7871"/>
    <cellStyle name="Normal 2 2 2 8 2 4 2 2" xfId="16901"/>
    <cellStyle name="Normal 2 2 2 8 2 4 3" xfId="12419"/>
    <cellStyle name="Normal 2 2 2 8 2 5" xfId="4884"/>
    <cellStyle name="Normal 2 2 2 8 2 5 2" xfId="13913"/>
    <cellStyle name="Normal 2 2 2 8 2 6" xfId="9431"/>
    <cellStyle name="Normal 2 2 2 8 3" xfId="588"/>
    <cellStyle name="Normal 2 2 2 8 3 2" xfId="1335"/>
    <cellStyle name="Normal 2 2 2 8 3 2 2" xfId="2829"/>
    <cellStyle name="Normal 2 2 2 8 3 2 2 2" xfId="7310"/>
    <cellStyle name="Normal 2 2 2 8 3 2 2 2 2" xfId="16340"/>
    <cellStyle name="Normal 2 2 2 8 3 2 2 3" xfId="11858"/>
    <cellStyle name="Normal 2 2 2 8 3 2 3" xfId="4323"/>
    <cellStyle name="Normal 2 2 2 8 3 2 3 2" xfId="8804"/>
    <cellStyle name="Normal 2 2 2 8 3 2 3 2 2" xfId="17834"/>
    <cellStyle name="Normal 2 2 2 8 3 2 3 3" xfId="13352"/>
    <cellStyle name="Normal 2 2 2 8 3 2 4" xfId="5816"/>
    <cellStyle name="Normal 2 2 2 8 3 2 4 2" xfId="14846"/>
    <cellStyle name="Normal 2 2 2 8 3 2 5" xfId="10364"/>
    <cellStyle name="Normal 2 2 2 8 3 3" xfId="2082"/>
    <cellStyle name="Normal 2 2 2 8 3 3 2" xfId="6563"/>
    <cellStyle name="Normal 2 2 2 8 3 3 2 2" xfId="15593"/>
    <cellStyle name="Normal 2 2 2 8 3 3 3" xfId="11111"/>
    <cellStyle name="Normal 2 2 2 8 3 4" xfId="3576"/>
    <cellStyle name="Normal 2 2 2 8 3 4 2" xfId="8057"/>
    <cellStyle name="Normal 2 2 2 8 3 4 2 2" xfId="17087"/>
    <cellStyle name="Normal 2 2 2 8 3 4 3" xfId="12605"/>
    <cellStyle name="Normal 2 2 2 8 3 5" xfId="5070"/>
    <cellStyle name="Normal 2 2 2 8 3 5 2" xfId="14099"/>
    <cellStyle name="Normal 2 2 2 8 3 6" xfId="9617"/>
    <cellStyle name="Normal 2 2 2 8 4" xfId="774"/>
    <cellStyle name="Normal 2 2 2 8 4 2" xfId="1521"/>
    <cellStyle name="Normal 2 2 2 8 4 2 2" xfId="3015"/>
    <cellStyle name="Normal 2 2 2 8 4 2 2 2" xfId="7496"/>
    <cellStyle name="Normal 2 2 2 8 4 2 2 2 2" xfId="16526"/>
    <cellStyle name="Normal 2 2 2 8 4 2 2 3" xfId="12044"/>
    <cellStyle name="Normal 2 2 2 8 4 2 3" xfId="4509"/>
    <cellStyle name="Normal 2 2 2 8 4 2 3 2" xfId="8990"/>
    <cellStyle name="Normal 2 2 2 8 4 2 3 2 2" xfId="18020"/>
    <cellStyle name="Normal 2 2 2 8 4 2 3 3" xfId="13538"/>
    <cellStyle name="Normal 2 2 2 8 4 2 4" xfId="6002"/>
    <cellStyle name="Normal 2 2 2 8 4 2 4 2" xfId="15032"/>
    <cellStyle name="Normal 2 2 2 8 4 2 5" xfId="10550"/>
    <cellStyle name="Normal 2 2 2 8 4 3" xfId="2268"/>
    <cellStyle name="Normal 2 2 2 8 4 3 2" xfId="6749"/>
    <cellStyle name="Normal 2 2 2 8 4 3 2 2" xfId="15779"/>
    <cellStyle name="Normal 2 2 2 8 4 3 3" xfId="11297"/>
    <cellStyle name="Normal 2 2 2 8 4 4" xfId="3762"/>
    <cellStyle name="Normal 2 2 2 8 4 4 2" xfId="8243"/>
    <cellStyle name="Normal 2 2 2 8 4 4 2 2" xfId="17273"/>
    <cellStyle name="Normal 2 2 2 8 4 4 3" xfId="12791"/>
    <cellStyle name="Normal 2 2 2 8 4 5" xfId="5256"/>
    <cellStyle name="Normal 2 2 2 8 4 5 2" xfId="14285"/>
    <cellStyle name="Normal 2 2 2 8 4 6" xfId="9803"/>
    <cellStyle name="Normal 2 2 2 8 5" xfId="961"/>
    <cellStyle name="Normal 2 2 2 8 5 2" xfId="2455"/>
    <cellStyle name="Normal 2 2 2 8 5 2 2" xfId="6936"/>
    <cellStyle name="Normal 2 2 2 8 5 2 2 2" xfId="15966"/>
    <cellStyle name="Normal 2 2 2 8 5 2 3" xfId="11484"/>
    <cellStyle name="Normal 2 2 2 8 5 3" xfId="3949"/>
    <cellStyle name="Normal 2 2 2 8 5 3 2" xfId="8430"/>
    <cellStyle name="Normal 2 2 2 8 5 3 2 2" xfId="17460"/>
    <cellStyle name="Normal 2 2 2 8 5 3 3" xfId="12978"/>
    <cellStyle name="Normal 2 2 2 8 5 4" xfId="5443"/>
    <cellStyle name="Normal 2 2 2 8 5 4 2" xfId="14472"/>
    <cellStyle name="Normal 2 2 2 8 5 5" xfId="9990"/>
    <cellStyle name="Normal 2 2 2 8 6" xfId="1710"/>
    <cellStyle name="Normal 2 2 2 8 6 2" xfId="6191"/>
    <cellStyle name="Normal 2 2 2 8 6 2 2" xfId="15221"/>
    <cellStyle name="Normal 2 2 2 8 6 3" xfId="10739"/>
    <cellStyle name="Normal 2 2 2 8 7" xfId="3204"/>
    <cellStyle name="Normal 2 2 2 8 7 2" xfId="7685"/>
    <cellStyle name="Normal 2 2 2 8 7 2 2" xfId="16715"/>
    <cellStyle name="Normal 2 2 2 8 7 3" xfId="12233"/>
    <cellStyle name="Normal 2 2 2 8 8" xfId="4698"/>
    <cellStyle name="Normal 2 2 2 8 8 2" xfId="13727"/>
    <cellStyle name="Normal 2 2 2 8 9" xfId="9245"/>
    <cellStyle name="Normal 2 2 2 9" xfId="240"/>
    <cellStyle name="Normal 2 2 2 9 2" xfId="426"/>
    <cellStyle name="Normal 2 2 2 9 2 2" xfId="1168"/>
    <cellStyle name="Normal 2 2 2 9 2 2 2" xfId="2662"/>
    <cellStyle name="Normal 2 2 2 9 2 2 2 2" xfId="7143"/>
    <cellStyle name="Normal 2 2 2 9 2 2 2 2 2" xfId="16173"/>
    <cellStyle name="Normal 2 2 2 9 2 2 2 3" xfId="11691"/>
    <cellStyle name="Normal 2 2 2 9 2 2 3" xfId="4156"/>
    <cellStyle name="Normal 2 2 2 9 2 2 3 2" xfId="8637"/>
    <cellStyle name="Normal 2 2 2 9 2 2 3 2 2" xfId="17667"/>
    <cellStyle name="Normal 2 2 2 9 2 2 3 3" xfId="13185"/>
    <cellStyle name="Normal 2 2 2 9 2 2 4" xfId="5649"/>
    <cellStyle name="Normal 2 2 2 9 2 2 4 2" xfId="14679"/>
    <cellStyle name="Normal 2 2 2 9 2 2 5" xfId="10197"/>
    <cellStyle name="Normal 2 2 2 9 2 3" xfId="1919"/>
    <cellStyle name="Normal 2 2 2 9 2 3 2" xfId="6400"/>
    <cellStyle name="Normal 2 2 2 9 2 3 2 2" xfId="15430"/>
    <cellStyle name="Normal 2 2 2 9 2 3 3" xfId="10948"/>
    <cellStyle name="Normal 2 2 2 9 2 4" xfId="3413"/>
    <cellStyle name="Normal 2 2 2 9 2 4 2" xfId="7894"/>
    <cellStyle name="Normal 2 2 2 9 2 4 2 2" xfId="16924"/>
    <cellStyle name="Normal 2 2 2 9 2 4 3" xfId="12442"/>
    <cellStyle name="Normal 2 2 2 9 2 5" xfId="4907"/>
    <cellStyle name="Normal 2 2 2 9 2 5 2" xfId="13936"/>
    <cellStyle name="Normal 2 2 2 9 2 6" xfId="9454"/>
    <cellStyle name="Normal 2 2 2 9 3" xfId="611"/>
    <cellStyle name="Normal 2 2 2 9 3 2" xfId="1358"/>
    <cellStyle name="Normal 2 2 2 9 3 2 2" xfId="2852"/>
    <cellStyle name="Normal 2 2 2 9 3 2 2 2" xfId="7333"/>
    <cellStyle name="Normal 2 2 2 9 3 2 2 2 2" xfId="16363"/>
    <cellStyle name="Normal 2 2 2 9 3 2 2 3" xfId="11881"/>
    <cellStyle name="Normal 2 2 2 9 3 2 3" xfId="4346"/>
    <cellStyle name="Normal 2 2 2 9 3 2 3 2" xfId="8827"/>
    <cellStyle name="Normal 2 2 2 9 3 2 3 2 2" xfId="17857"/>
    <cellStyle name="Normal 2 2 2 9 3 2 3 3" xfId="13375"/>
    <cellStyle name="Normal 2 2 2 9 3 2 4" xfId="5839"/>
    <cellStyle name="Normal 2 2 2 9 3 2 4 2" xfId="14869"/>
    <cellStyle name="Normal 2 2 2 9 3 2 5" xfId="10387"/>
    <cellStyle name="Normal 2 2 2 9 3 3" xfId="2105"/>
    <cellStyle name="Normal 2 2 2 9 3 3 2" xfId="6586"/>
    <cellStyle name="Normal 2 2 2 9 3 3 2 2" xfId="15616"/>
    <cellStyle name="Normal 2 2 2 9 3 3 3" xfId="11134"/>
    <cellStyle name="Normal 2 2 2 9 3 4" xfId="3599"/>
    <cellStyle name="Normal 2 2 2 9 3 4 2" xfId="8080"/>
    <cellStyle name="Normal 2 2 2 9 3 4 2 2" xfId="17110"/>
    <cellStyle name="Normal 2 2 2 9 3 4 3" xfId="12628"/>
    <cellStyle name="Normal 2 2 2 9 3 5" xfId="5093"/>
    <cellStyle name="Normal 2 2 2 9 3 5 2" xfId="14122"/>
    <cellStyle name="Normal 2 2 2 9 3 6" xfId="9640"/>
    <cellStyle name="Normal 2 2 2 9 4" xfId="797"/>
    <cellStyle name="Normal 2 2 2 9 4 2" xfId="1544"/>
    <cellStyle name="Normal 2 2 2 9 4 2 2" xfId="3038"/>
    <cellStyle name="Normal 2 2 2 9 4 2 2 2" xfId="7519"/>
    <cellStyle name="Normal 2 2 2 9 4 2 2 2 2" xfId="16549"/>
    <cellStyle name="Normal 2 2 2 9 4 2 2 3" xfId="12067"/>
    <cellStyle name="Normal 2 2 2 9 4 2 3" xfId="4532"/>
    <cellStyle name="Normal 2 2 2 9 4 2 3 2" xfId="9013"/>
    <cellStyle name="Normal 2 2 2 9 4 2 3 2 2" xfId="18043"/>
    <cellStyle name="Normal 2 2 2 9 4 2 3 3" xfId="13561"/>
    <cellStyle name="Normal 2 2 2 9 4 2 4" xfId="6025"/>
    <cellStyle name="Normal 2 2 2 9 4 2 4 2" xfId="15055"/>
    <cellStyle name="Normal 2 2 2 9 4 2 5" xfId="10573"/>
    <cellStyle name="Normal 2 2 2 9 4 3" xfId="2291"/>
    <cellStyle name="Normal 2 2 2 9 4 3 2" xfId="6772"/>
    <cellStyle name="Normal 2 2 2 9 4 3 2 2" xfId="15802"/>
    <cellStyle name="Normal 2 2 2 9 4 3 3" xfId="11320"/>
    <cellStyle name="Normal 2 2 2 9 4 4" xfId="3785"/>
    <cellStyle name="Normal 2 2 2 9 4 4 2" xfId="8266"/>
    <cellStyle name="Normal 2 2 2 9 4 4 2 2" xfId="17296"/>
    <cellStyle name="Normal 2 2 2 9 4 4 3" xfId="12814"/>
    <cellStyle name="Normal 2 2 2 9 4 5" xfId="5279"/>
    <cellStyle name="Normal 2 2 2 9 4 5 2" xfId="14308"/>
    <cellStyle name="Normal 2 2 2 9 4 6" xfId="9826"/>
    <cellStyle name="Normal 2 2 2 9 5" xfId="984"/>
    <cellStyle name="Normal 2 2 2 9 5 2" xfId="2478"/>
    <cellStyle name="Normal 2 2 2 9 5 2 2" xfId="6959"/>
    <cellStyle name="Normal 2 2 2 9 5 2 2 2" xfId="15989"/>
    <cellStyle name="Normal 2 2 2 9 5 2 3" xfId="11507"/>
    <cellStyle name="Normal 2 2 2 9 5 3" xfId="3972"/>
    <cellStyle name="Normal 2 2 2 9 5 3 2" xfId="8453"/>
    <cellStyle name="Normal 2 2 2 9 5 3 2 2" xfId="17483"/>
    <cellStyle name="Normal 2 2 2 9 5 3 3" xfId="13001"/>
    <cellStyle name="Normal 2 2 2 9 5 4" xfId="5466"/>
    <cellStyle name="Normal 2 2 2 9 5 4 2" xfId="14495"/>
    <cellStyle name="Normal 2 2 2 9 5 5" xfId="10013"/>
    <cellStyle name="Normal 2 2 2 9 6" xfId="1733"/>
    <cellStyle name="Normal 2 2 2 9 6 2" xfId="6214"/>
    <cellStyle name="Normal 2 2 2 9 6 2 2" xfId="15244"/>
    <cellStyle name="Normal 2 2 2 9 6 3" xfId="10762"/>
    <cellStyle name="Normal 2 2 2 9 7" xfId="3227"/>
    <cellStyle name="Normal 2 2 2 9 7 2" xfId="7708"/>
    <cellStyle name="Normal 2 2 2 9 7 2 2" xfId="16738"/>
    <cellStyle name="Normal 2 2 2 9 7 3" xfId="12256"/>
    <cellStyle name="Normal 2 2 2 9 8" xfId="4721"/>
    <cellStyle name="Normal 2 2 2 9 8 2" xfId="13750"/>
    <cellStyle name="Normal 2 2 2 9 9" xfId="9268"/>
    <cellStyle name="Normal 2 2 3" xfId="108"/>
    <cellStyle name="Normal 2 2 3 10" xfId="476"/>
    <cellStyle name="Normal 2 2 3 10 2" xfId="1223"/>
    <cellStyle name="Normal 2 2 3 10 2 2" xfId="2717"/>
    <cellStyle name="Normal 2 2 3 10 2 2 2" xfId="7198"/>
    <cellStyle name="Normal 2 2 3 10 2 2 2 2" xfId="16228"/>
    <cellStyle name="Normal 2 2 3 10 2 2 3" xfId="11746"/>
    <cellStyle name="Normal 2 2 3 10 2 3" xfId="4211"/>
    <cellStyle name="Normal 2 2 3 10 2 3 2" xfId="8692"/>
    <cellStyle name="Normal 2 2 3 10 2 3 2 2" xfId="17722"/>
    <cellStyle name="Normal 2 2 3 10 2 3 3" xfId="13240"/>
    <cellStyle name="Normal 2 2 3 10 2 4" xfId="5704"/>
    <cellStyle name="Normal 2 2 3 10 2 4 2" xfId="14734"/>
    <cellStyle name="Normal 2 2 3 10 2 5" xfId="10252"/>
    <cellStyle name="Normal 2 2 3 10 3" xfId="1970"/>
    <cellStyle name="Normal 2 2 3 10 3 2" xfId="6451"/>
    <cellStyle name="Normal 2 2 3 10 3 2 2" xfId="15481"/>
    <cellStyle name="Normal 2 2 3 10 3 3" xfId="10999"/>
    <cellStyle name="Normal 2 2 3 10 4" xfId="3464"/>
    <cellStyle name="Normal 2 2 3 10 4 2" xfId="7945"/>
    <cellStyle name="Normal 2 2 3 10 4 2 2" xfId="16975"/>
    <cellStyle name="Normal 2 2 3 10 4 3" xfId="12493"/>
    <cellStyle name="Normal 2 2 3 10 5" xfId="4958"/>
    <cellStyle name="Normal 2 2 3 10 5 2" xfId="13987"/>
    <cellStyle name="Normal 2 2 3 10 6" xfId="9505"/>
    <cellStyle name="Normal 2 2 3 11" xfId="662"/>
    <cellStyle name="Normal 2 2 3 11 2" xfId="1409"/>
    <cellStyle name="Normal 2 2 3 11 2 2" xfId="2903"/>
    <cellStyle name="Normal 2 2 3 11 2 2 2" xfId="7384"/>
    <cellStyle name="Normal 2 2 3 11 2 2 2 2" xfId="16414"/>
    <cellStyle name="Normal 2 2 3 11 2 2 3" xfId="11932"/>
    <cellStyle name="Normal 2 2 3 11 2 3" xfId="4397"/>
    <cellStyle name="Normal 2 2 3 11 2 3 2" xfId="8878"/>
    <cellStyle name="Normal 2 2 3 11 2 3 2 2" xfId="17908"/>
    <cellStyle name="Normal 2 2 3 11 2 3 3" xfId="13426"/>
    <cellStyle name="Normal 2 2 3 11 2 4" xfId="5890"/>
    <cellStyle name="Normal 2 2 3 11 2 4 2" xfId="14920"/>
    <cellStyle name="Normal 2 2 3 11 2 5" xfId="10438"/>
    <cellStyle name="Normal 2 2 3 11 3" xfId="2156"/>
    <cellStyle name="Normal 2 2 3 11 3 2" xfId="6637"/>
    <cellStyle name="Normal 2 2 3 11 3 2 2" xfId="15667"/>
    <cellStyle name="Normal 2 2 3 11 3 3" xfId="11185"/>
    <cellStyle name="Normal 2 2 3 11 4" xfId="3650"/>
    <cellStyle name="Normal 2 2 3 11 4 2" xfId="8131"/>
    <cellStyle name="Normal 2 2 3 11 4 2 2" xfId="17161"/>
    <cellStyle name="Normal 2 2 3 11 4 3" xfId="12679"/>
    <cellStyle name="Normal 2 2 3 11 5" xfId="5144"/>
    <cellStyle name="Normal 2 2 3 11 5 2" xfId="14173"/>
    <cellStyle name="Normal 2 2 3 11 6" xfId="9691"/>
    <cellStyle name="Normal 2 2 3 12" xfId="849"/>
    <cellStyle name="Normal 2 2 3 12 2" xfId="2343"/>
    <cellStyle name="Normal 2 2 3 12 2 2" xfId="6824"/>
    <cellStyle name="Normal 2 2 3 12 2 2 2" xfId="15854"/>
    <cellStyle name="Normal 2 2 3 12 2 3" xfId="11372"/>
    <cellStyle name="Normal 2 2 3 12 3" xfId="3837"/>
    <cellStyle name="Normal 2 2 3 12 3 2" xfId="8318"/>
    <cellStyle name="Normal 2 2 3 12 3 2 2" xfId="17348"/>
    <cellStyle name="Normal 2 2 3 12 3 3" xfId="12866"/>
    <cellStyle name="Normal 2 2 3 12 4" xfId="5331"/>
    <cellStyle name="Normal 2 2 3 12 4 2" xfId="14360"/>
    <cellStyle name="Normal 2 2 3 12 5" xfId="9878"/>
    <cellStyle name="Normal 2 2 3 13" xfId="1598"/>
    <cellStyle name="Normal 2 2 3 13 2" xfId="6079"/>
    <cellStyle name="Normal 2 2 3 13 2 2" xfId="15109"/>
    <cellStyle name="Normal 2 2 3 13 3" xfId="10627"/>
    <cellStyle name="Normal 2 2 3 14" xfId="3092"/>
    <cellStyle name="Normal 2 2 3 14 2" xfId="7573"/>
    <cellStyle name="Normal 2 2 3 14 2 2" xfId="16603"/>
    <cellStyle name="Normal 2 2 3 14 3" xfId="12121"/>
    <cellStyle name="Normal 2 2 3 15" xfId="4586"/>
    <cellStyle name="Normal 2 2 3 15 2" xfId="13615"/>
    <cellStyle name="Normal 2 2 3 16" xfId="9133"/>
    <cellStyle name="Normal 2 2 3 2" xfId="130"/>
    <cellStyle name="Normal 2 2 3 2 2" xfId="314"/>
    <cellStyle name="Normal 2 2 3 2 2 2" xfId="1058"/>
    <cellStyle name="Normal 2 2 3 2 2 2 2" xfId="2552"/>
    <cellStyle name="Normal 2 2 3 2 2 2 2 2" xfId="7033"/>
    <cellStyle name="Normal 2 2 3 2 2 2 2 2 2" xfId="16063"/>
    <cellStyle name="Normal 2 2 3 2 2 2 2 3" xfId="11581"/>
    <cellStyle name="Normal 2 2 3 2 2 2 3" xfId="4046"/>
    <cellStyle name="Normal 2 2 3 2 2 2 3 2" xfId="8527"/>
    <cellStyle name="Normal 2 2 3 2 2 2 3 2 2" xfId="17557"/>
    <cellStyle name="Normal 2 2 3 2 2 2 3 3" xfId="13075"/>
    <cellStyle name="Normal 2 2 3 2 2 2 4" xfId="5540"/>
    <cellStyle name="Normal 2 2 3 2 2 2 4 2" xfId="14569"/>
    <cellStyle name="Normal 2 2 3 2 2 2 5" xfId="10087"/>
    <cellStyle name="Normal 2 2 3 2 2 3" xfId="1807"/>
    <cellStyle name="Normal 2 2 3 2 2 3 2" xfId="6288"/>
    <cellStyle name="Normal 2 2 3 2 2 3 2 2" xfId="15318"/>
    <cellStyle name="Normal 2 2 3 2 2 3 3" xfId="10836"/>
    <cellStyle name="Normal 2 2 3 2 2 4" xfId="3301"/>
    <cellStyle name="Normal 2 2 3 2 2 4 2" xfId="7782"/>
    <cellStyle name="Normal 2 2 3 2 2 4 2 2" xfId="16812"/>
    <cellStyle name="Normal 2 2 3 2 2 4 3" xfId="12330"/>
    <cellStyle name="Normal 2 2 3 2 2 5" xfId="4795"/>
    <cellStyle name="Normal 2 2 3 2 2 5 2" xfId="13824"/>
    <cellStyle name="Normal 2 2 3 2 2 6" xfId="9342"/>
    <cellStyle name="Normal 2 2 3 2 3" xfId="499"/>
    <cellStyle name="Normal 2 2 3 2 3 2" xfId="1246"/>
    <cellStyle name="Normal 2 2 3 2 3 2 2" xfId="2740"/>
    <cellStyle name="Normal 2 2 3 2 3 2 2 2" xfId="7221"/>
    <cellStyle name="Normal 2 2 3 2 3 2 2 2 2" xfId="16251"/>
    <cellStyle name="Normal 2 2 3 2 3 2 2 3" xfId="11769"/>
    <cellStyle name="Normal 2 2 3 2 3 2 3" xfId="4234"/>
    <cellStyle name="Normal 2 2 3 2 3 2 3 2" xfId="8715"/>
    <cellStyle name="Normal 2 2 3 2 3 2 3 2 2" xfId="17745"/>
    <cellStyle name="Normal 2 2 3 2 3 2 3 3" xfId="13263"/>
    <cellStyle name="Normal 2 2 3 2 3 2 4" xfId="5727"/>
    <cellStyle name="Normal 2 2 3 2 3 2 4 2" xfId="14757"/>
    <cellStyle name="Normal 2 2 3 2 3 2 5" xfId="10275"/>
    <cellStyle name="Normal 2 2 3 2 3 3" xfId="1993"/>
    <cellStyle name="Normal 2 2 3 2 3 3 2" xfId="6474"/>
    <cellStyle name="Normal 2 2 3 2 3 3 2 2" xfId="15504"/>
    <cellStyle name="Normal 2 2 3 2 3 3 3" xfId="11022"/>
    <cellStyle name="Normal 2 2 3 2 3 4" xfId="3487"/>
    <cellStyle name="Normal 2 2 3 2 3 4 2" xfId="7968"/>
    <cellStyle name="Normal 2 2 3 2 3 4 2 2" xfId="16998"/>
    <cellStyle name="Normal 2 2 3 2 3 4 3" xfId="12516"/>
    <cellStyle name="Normal 2 2 3 2 3 5" xfId="4981"/>
    <cellStyle name="Normal 2 2 3 2 3 5 2" xfId="14010"/>
    <cellStyle name="Normal 2 2 3 2 3 6" xfId="9528"/>
    <cellStyle name="Normal 2 2 3 2 4" xfId="685"/>
    <cellStyle name="Normal 2 2 3 2 4 2" xfId="1432"/>
    <cellStyle name="Normal 2 2 3 2 4 2 2" xfId="2926"/>
    <cellStyle name="Normal 2 2 3 2 4 2 2 2" xfId="7407"/>
    <cellStyle name="Normal 2 2 3 2 4 2 2 2 2" xfId="16437"/>
    <cellStyle name="Normal 2 2 3 2 4 2 2 3" xfId="11955"/>
    <cellStyle name="Normal 2 2 3 2 4 2 3" xfId="4420"/>
    <cellStyle name="Normal 2 2 3 2 4 2 3 2" xfId="8901"/>
    <cellStyle name="Normal 2 2 3 2 4 2 3 2 2" xfId="17931"/>
    <cellStyle name="Normal 2 2 3 2 4 2 3 3" xfId="13449"/>
    <cellStyle name="Normal 2 2 3 2 4 2 4" xfId="5913"/>
    <cellStyle name="Normal 2 2 3 2 4 2 4 2" xfId="14943"/>
    <cellStyle name="Normal 2 2 3 2 4 2 5" xfId="10461"/>
    <cellStyle name="Normal 2 2 3 2 4 3" xfId="2179"/>
    <cellStyle name="Normal 2 2 3 2 4 3 2" xfId="6660"/>
    <cellStyle name="Normal 2 2 3 2 4 3 2 2" xfId="15690"/>
    <cellStyle name="Normal 2 2 3 2 4 3 3" xfId="11208"/>
    <cellStyle name="Normal 2 2 3 2 4 4" xfId="3673"/>
    <cellStyle name="Normal 2 2 3 2 4 4 2" xfId="8154"/>
    <cellStyle name="Normal 2 2 3 2 4 4 2 2" xfId="17184"/>
    <cellStyle name="Normal 2 2 3 2 4 4 3" xfId="12702"/>
    <cellStyle name="Normal 2 2 3 2 4 5" xfId="5167"/>
    <cellStyle name="Normal 2 2 3 2 4 5 2" xfId="14196"/>
    <cellStyle name="Normal 2 2 3 2 4 6" xfId="9714"/>
    <cellStyle name="Normal 2 2 3 2 5" xfId="872"/>
    <cellStyle name="Normal 2 2 3 2 5 2" xfId="2366"/>
    <cellStyle name="Normal 2 2 3 2 5 2 2" xfId="6847"/>
    <cellStyle name="Normal 2 2 3 2 5 2 2 2" xfId="15877"/>
    <cellStyle name="Normal 2 2 3 2 5 2 3" xfId="11395"/>
    <cellStyle name="Normal 2 2 3 2 5 3" xfId="3860"/>
    <cellStyle name="Normal 2 2 3 2 5 3 2" xfId="8341"/>
    <cellStyle name="Normal 2 2 3 2 5 3 2 2" xfId="17371"/>
    <cellStyle name="Normal 2 2 3 2 5 3 3" xfId="12889"/>
    <cellStyle name="Normal 2 2 3 2 5 4" xfId="5354"/>
    <cellStyle name="Normal 2 2 3 2 5 4 2" xfId="14383"/>
    <cellStyle name="Normal 2 2 3 2 5 5" xfId="9901"/>
    <cellStyle name="Normal 2 2 3 2 6" xfId="1621"/>
    <cellStyle name="Normal 2 2 3 2 6 2" xfId="6102"/>
    <cellStyle name="Normal 2 2 3 2 6 2 2" xfId="15132"/>
    <cellStyle name="Normal 2 2 3 2 6 3" xfId="10650"/>
    <cellStyle name="Normal 2 2 3 2 7" xfId="3115"/>
    <cellStyle name="Normal 2 2 3 2 7 2" xfId="7596"/>
    <cellStyle name="Normal 2 2 3 2 7 2 2" xfId="16626"/>
    <cellStyle name="Normal 2 2 3 2 7 3" xfId="12144"/>
    <cellStyle name="Normal 2 2 3 2 8" xfId="4609"/>
    <cellStyle name="Normal 2 2 3 2 8 2" xfId="13638"/>
    <cellStyle name="Normal 2 2 3 2 9" xfId="9156"/>
    <cellStyle name="Normal 2 2 3 3" xfId="153"/>
    <cellStyle name="Normal 2 2 3 3 2" xfId="337"/>
    <cellStyle name="Normal 2 2 3 3 2 2" xfId="1081"/>
    <cellStyle name="Normal 2 2 3 3 2 2 2" xfId="2575"/>
    <cellStyle name="Normal 2 2 3 3 2 2 2 2" xfId="7056"/>
    <cellStyle name="Normal 2 2 3 3 2 2 2 2 2" xfId="16086"/>
    <cellStyle name="Normal 2 2 3 3 2 2 2 3" xfId="11604"/>
    <cellStyle name="Normal 2 2 3 3 2 2 3" xfId="4069"/>
    <cellStyle name="Normal 2 2 3 3 2 2 3 2" xfId="8550"/>
    <cellStyle name="Normal 2 2 3 3 2 2 3 2 2" xfId="17580"/>
    <cellStyle name="Normal 2 2 3 3 2 2 3 3" xfId="13098"/>
    <cellStyle name="Normal 2 2 3 3 2 2 4" xfId="5563"/>
    <cellStyle name="Normal 2 2 3 3 2 2 4 2" xfId="14592"/>
    <cellStyle name="Normal 2 2 3 3 2 2 5" xfId="10110"/>
    <cellStyle name="Normal 2 2 3 3 2 3" xfId="1830"/>
    <cellStyle name="Normal 2 2 3 3 2 3 2" xfId="6311"/>
    <cellStyle name="Normal 2 2 3 3 2 3 2 2" xfId="15341"/>
    <cellStyle name="Normal 2 2 3 3 2 3 3" xfId="10859"/>
    <cellStyle name="Normal 2 2 3 3 2 4" xfId="3324"/>
    <cellStyle name="Normal 2 2 3 3 2 4 2" xfId="7805"/>
    <cellStyle name="Normal 2 2 3 3 2 4 2 2" xfId="16835"/>
    <cellStyle name="Normal 2 2 3 3 2 4 3" xfId="12353"/>
    <cellStyle name="Normal 2 2 3 3 2 5" xfId="4818"/>
    <cellStyle name="Normal 2 2 3 3 2 5 2" xfId="13847"/>
    <cellStyle name="Normal 2 2 3 3 2 6" xfId="9365"/>
    <cellStyle name="Normal 2 2 3 3 3" xfId="522"/>
    <cellStyle name="Normal 2 2 3 3 3 2" xfId="1269"/>
    <cellStyle name="Normal 2 2 3 3 3 2 2" xfId="2763"/>
    <cellStyle name="Normal 2 2 3 3 3 2 2 2" xfId="7244"/>
    <cellStyle name="Normal 2 2 3 3 3 2 2 2 2" xfId="16274"/>
    <cellStyle name="Normal 2 2 3 3 3 2 2 3" xfId="11792"/>
    <cellStyle name="Normal 2 2 3 3 3 2 3" xfId="4257"/>
    <cellStyle name="Normal 2 2 3 3 3 2 3 2" xfId="8738"/>
    <cellStyle name="Normal 2 2 3 3 3 2 3 2 2" xfId="17768"/>
    <cellStyle name="Normal 2 2 3 3 3 2 3 3" xfId="13286"/>
    <cellStyle name="Normal 2 2 3 3 3 2 4" xfId="5750"/>
    <cellStyle name="Normal 2 2 3 3 3 2 4 2" xfId="14780"/>
    <cellStyle name="Normal 2 2 3 3 3 2 5" xfId="10298"/>
    <cellStyle name="Normal 2 2 3 3 3 3" xfId="2016"/>
    <cellStyle name="Normal 2 2 3 3 3 3 2" xfId="6497"/>
    <cellStyle name="Normal 2 2 3 3 3 3 2 2" xfId="15527"/>
    <cellStyle name="Normal 2 2 3 3 3 3 3" xfId="11045"/>
    <cellStyle name="Normal 2 2 3 3 3 4" xfId="3510"/>
    <cellStyle name="Normal 2 2 3 3 3 4 2" xfId="7991"/>
    <cellStyle name="Normal 2 2 3 3 3 4 2 2" xfId="17021"/>
    <cellStyle name="Normal 2 2 3 3 3 4 3" xfId="12539"/>
    <cellStyle name="Normal 2 2 3 3 3 5" xfId="5004"/>
    <cellStyle name="Normal 2 2 3 3 3 5 2" xfId="14033"/>
    <cellStyle name="Normal 2 2 3 3 3 6" xfId="9551"/>
    <cellStyle name="Normal 2 2 3 3 4" xfId="708"/>
    <cellStyle name="Normal 2 2 3 3 4 2" xfId="1455"/>
    <cellStyle name="Normal 2 2 3 3 4 2 2" xfId="2949"/>
    <cellStyle name="Normal 2 2 3 3 4 2 2 2" xfId="7430"/>
    <cellStyle name="Normal 2 2 3 3 4 2 2 2 2" xfId="16460"/>
    <cellStyle name="Normal 2 2 3 3 4 2 2 3" xfId="11978"/>
    <cellStyle name="Normal 2 2 3 3 4 2 3" xfId="4443"/>
    <cellStyle name="Normal 2 2 3 3 4 2 3 2" xfId="8924"/>
    <cellStyle name="Normal 2 2 3 3 4 2 3 2 2" xfId="17954"/>
    <cellStyle name="Normal 2 2 3 3 4 2 3 3" xfId="13472"/>
    <cellStyle name="Normal 2 2 3 3 4 2 4" xfId="5936"/>
    <cellStyle name="Normal 2 2 3 3 4 2 4 2" xfId="14966"/>
    <cellStyle name="Normal 2 2 3 3 4 2 5" xfId="10484"/>
    <cellStyle name="Normal 2 2 3 3 4 3" xfId="2202"/>
    <cellStyle name="Normal 2 2 3 3 4 3 2" xfId="6683"/>
    <cellStyle name="Normal 2 2 3 3 4 3 2 2" xfId="15713"/>
    <cellStyle name="Normal 2 2 3 3 4 3 3" xfId="11231"/>
    <cellStyle name="Normal 2 2 3 3 4 4" xfId="3696"/>
    <cellStyle name="Normal 2 2 3 3 4 4 2" xfId="8177"/>
    <cellStyle name="Normal 2 2 3 3 4 4 2 2" xfId="17207"/>
    <cellStyle name="Normal 2 2 3 3 4 4 3" xfId="12725"/>
    <cellStyle name="Normal 2 2 3 3 4 5" xfId="5190"/>
    <cellStyle name="Normal 2 2 3 3 4 5 2" xfId="14219"/>
    <cellStyle name="Normal 2 2 3 3 4 6" xfId="9737"/>
    <cellStyle name="Normal 2 2 3 3 5" xfId="895"/>
    <cellStyle name="Normal 2 2 3 3 5 2" xfId="2389"/>
    <cellStyle name="Normal 2 2 3 3 5 2 2" xfId="6870"/>
    <cellStyle name="Normal 2 2 3 3 5 2 2 2" xfId="15900"/>
    <cellStyle name="Normal 2 2 3 3 5 2 3" xfId="11418"/>
    <cellStyle name="Normal 2 2 3 3 5 3" xfId="3883"/>
    <cellStyle name="Normal 2 2 3 3 5 3 2" xfId="8364"/>
    <cellStyle name="Normal 2 2 3 3 5 3 2 2" xfId="17394"/>
    <cellStyle name="Normal 2 2 3 3 5 3 3" xfId="12912"/>
    <cellStyle name="Normal 2 2 3 3 5 4" xfId="5377"/>
    <cellStyle name="Normal 2 2 3 3 5 4 2" xfId="14406"/>
    <cellStyle name="Normal 2 2 3 3 5 5" xfId="9924"/>
    <cellStyle name="Normal 2 2 3 3 6" xfId="1644"/>
    <cellStyle name="Normal 2 2 3 3 6 2" xfId="6125"/>
    <cellStyle name="Normal 2 2 3 3 6 2 2" xfId="15155"/>
    <cellStyle name="Normal 2 2 3 3 6 3" xfId="10673"/>
    <cellStyle name="Normal 2 2 3 3 7" xfId="3138"/>
    <cellStyle name="Normal 2 2 3 3 7 2" xfId="7619"/>
    <cellStyle name="Normal 2 2 3 3 7 2 2" xfId="16649"/>
    <cellStyle name="Normal 2 2 3 3 7 3" xfId="12167"/>
    <cellStyle name="Normal 2 2 3 3 8" xfId="4632"/>
    <cellStyle name="Normal 2 2 3 3 8 2" xfId="13661"/>
    <cellStyle name="Normal 2 2 3 3 9" xfId="9179"/>
    <cellStyle name="Normal 2 2 3 4" xfId="176"/>
    <cellStyle name="Normal 2 2 3 4 2" xfId="361"/>
    <cellStyle name="Normal 2 2 3 4 2 2" xfId="1104"/>
    <cellStyle name="Normal 2 2 3 4 2 2 2" xfId="2598"/>
    <cellStyle name="Normal 2 2 3 4 2 2 2 2" xfId="7079"/>
    <cellStyle name="Normal 2 2 3 4 2 2 2 2 2" xfId="16109"/>
    <cellStyle name="Normal 2 2 3 4 2 2 2 3" xfId="11627"/>
    <cellStyle name="Normal 2 2 3 4 2 2 3" xfId="4092"/>
    <cellStyle name="Normal 2 2 3 4 2 2 3 2" xfId="8573"/>
    <cellStyle name="Normal 2 2 3 4 2 2 3 2 2" xfId="17603"/>
    <cellStyle name="Normal 2 2 3 4 2 2 3 3" xfId="13121"/>
    <cellStyle name="Normal 2 2 3 4 2 2 4" xfId="5586"/>
    <cellStyle name="Normal 2 2 3 4 2 2 4 2" xfId="14615"/>
    <cellStyle name="Normal 2 2 3 4 2 2 5" xfId="10133"/>
    <cellStyle name="Normal 2 2 3 4 2 3" xfId="1854"/>
    <cellStyle name="Normal 2 2 3 4 2 3 2" xfId="6335"/>
    <cellStyle name="Normal 2 2 3 4 2 3 2 2" xfId="15365"/>
    <cellStyle name="Normal 2 2 3 4 2 3 3" xfId="10883"/>
    <cellStyle name="Normal 2 2 3 4 2 4" xfId="3348"/>
    <cellStyle name="Normal 2 2 3 4 2 4 2" xfId="7829"/>
    <cellStyle name="Normal 2 2 3 4 2 4 2 2" xfId="16859"/>
    <cellStyle name="Normal 2 2 3 4 2 4 3" xfId="12377"/>
    <cellStyle name="Normal 2 2 3 4 2 5" xfId="4842"/>
    <cellStyle name="Normal 2 2 3 4 2 5 2" xfId="13871"/>
    <cellStyle name="Normal 2 2 3 4 2 6" xfId="9389"/>
    <cellStyle name="Normal 2 2 3 4 3" xfId="546"/>
    <cellStyle name="Normal 2 2 3 4 3 2" xfId="1293"/>
    <cellStyle name="Normal 2 2 3 4 3 2 2" xfId="2787"/>
    <cellStyle name="Normal 2 2 3 4 3 2 2 2" xfId="7268"/>
    <cellStyle name="Normal 2 2 3 4 3 2 2 2 2" xfId="16298"/>
    <cellStyle name="Normal 2 2 3 4 3 2 2 3" xfId="11816"/>
    <cellStyle name="Normal 2 2 3 4 3 2 3" xfId="4281"/>
    <cellStyle name="Normal 2 2 3 4 3 2 3 2" xfId="8762"/>
    <cellStyle name="Normal 2 2 3 4 3 2 3 2 2" xfId="17792"/>
    <cellStyle name="Normal 2 2 3 4 3 2 3 3" xfId="13310"/>
    <cellStyle name="Normal 2 2 3 4 3 2 4" xfId="5774"/>
    <cellStyle name="Normal 2 2 3 4 3 2 4 2" xfId="14804"/>
    <cellStyle name="Normal 2 2 3 4 3 2 5" xfId="10322"/>
    <cellStyle name="Normal 2 2 3 4 3 3" xfId="2040"/>
    <cellStyle name="Normal 2 2 3 4 3 3 2" xfId="6521"/>
    <cellStyle name="Normal 2 2 3 4 3 3 2 2" xfId="15551"/>
    <cellStyle name="Normal 2 2 3 4 3 3 3" xfId="11069"/>
    <cellStyle name="Normal 2 2 3 4 3 4" xfId="3534"/>
    <cellStyle name="Normal 2 2 3 4 3 4 2" xfId="8015"/>
    <cellStyle name="Normal 2 2 3 4 3 4 2 2" xfId="17045"/>
    <cellStyle name="Normal 2 2 3 4 3 4 3" xfId="12563"/>
    <cellStyle name="Normal 2 2 3 4 3 5" xfId="5028"/>
    <cellStyle name="Normal 2 2 3 4 3 5 2" xfId="14057"/>
    <cellStyle name="Normal 2 2 3 4 3 6" xfId="9575"/>
    <cellStyle name="Normal 2 2 3 4 4" xfId="732"/>
    <cellStyle name="Normal 2 2 3 4 4 2" xfId="1479"/>
    <cellStyle name="Normal 2 2 3 4 4 2 2" xfId="2973"/>
    <cellStyle name="Normal 2 2 3 4 4 2 2 2" xfId="7454"/>
    <cellStyle name="Normal 2 2 3 4 4 2 2 2 2" xfId="16484"/>
    <cellStyle name="Normal 2 2 3 4 4 2 2 3" xfId="12002"/>
    <cellStyle name="Normal 2 2 3 4 4 2 3" xfId="4467"/>
    <cellStyle name="Normal 2 2 3 4 4 2 3 2" xfId="8948"/>
    <cellStyle name="Normal 2 2 3 4 4 2 3 2 2" xfId="17978"/>
    <cellStyle name="Normal 2 2 3 4 4 2 3 3" xfId="13496"/>
    <cellStyle name="Normal 2 2 3 4 4 2 4" xfId="5960"/>
    <cellStyle name="Normal 2 2 3 4 4 2 4 2" xfId="14990"/>
    <cellStyle name="Normal 2 2 3 4 4 2 5" xfId="10508"/>
    <cellStyle name="Normal 2 2 3 4 4 3" xfId="2226"/>
    <cellStyle name="Normal 2 2 3 4 4 3 2" xfId="6707"/>
    <cellStyle name="Normal 2 2 3 4 4 3 2 2" xfId="15737"/>
    <cellStyle name="Normal 2 2 3 4 4 3 3" xfId="11255"/>
    <cellStyle name="Normal 2 2 3 4 4 4" xfId="3720"/>
    <cellStyle name="Normal 2 2 3 4 4 4 2" xfId="8201"/>
    <cellStyle name="Normal 2 2 3 4 4 4 2 2" xfId="17231"/>
    <cellStyle name="Normal 2 2 3 4 4 4 3" xfId="12749"/>
    <cellStyle name="Normal 2 2 3 4 4 5" xfId="5214"/>
    <cellStyle name="Normal 2 2 3 4 4 5 2" xfId="14243"/>
    <cellStyle name="Normal 2 2 3 4 4 6" xfId="9761"/>
    <cellStyle name="Normal 2 2 3 4 5" xfId="919"/>
    <cellStyle name="Normal 2 2 3 4 5 2" xfId="2413"/>
    <cellStyle name="Normal 2 2 3 4 5 2 2" xfId="6894"/>
    <cellStyle name="Normal 2 2 3 4 5 2 2 2" xfId="15924"/>
    <cellStyle name="Normal 2 2 3 4 5 2 3" xfId="11442"/>
    <cellStyle name="Normal 2 2 3 4 5 3" xfId="3907"/>
    <cellStyle name="Normal 2 2 3 4 5 3 2" xfId="8388"/>
    <cellStyle name="Normal 2 2 3 4 5 3 2 2" xfId="17418"/>
    <cellStyle name="Normal 2 2 3 4 5 3 3" xfId="12936"/>
    <cellStyle name="Normal 2 2 3 4 5 4" xfId="5401"/>
    <cellStyle name="Normal 2 2 3 4 5 4 2" xfId="14430"/>
    <cellStyle name="Normal 2 2 3 4 5 5" xfId="9948"/>
    <cellStyle name="Normal 2 2 3 4 6" xfId="1668"/>
    <cellStyle name="Normal 2 2 3 4 6 2" xfId="6149"/>
    <cellStyle name="Normal 2 2 3 4 6 2 2" xfId="15179"/>
    <cellStyle name="Normal 2 2 3 4 6 3" xfId="10697"/>
    <cellStyle name="Normal 2 2 3 4 7" xfId="3162"/>
    <cellStyle name="Normal 2 2 3 4 7 2" xfId="7643"/>
    <cellStyle name="Normal 2 2 3 4 7 2 2" xfId="16673"/>
    <cellStyle name="Normal 2 2 3 4 7 3" xfId="12191"/>
    <cellStyle name="Normal 2 2 3 4 8" xfId="4656"/>
    <cellStyle name="Normal 2 2 3 4 8 2" xfId="13685"/>
    <cellStyle name="Normal 2 2 3 4 9" xfId="9203"/>
    <cellStyle name="Normal 2 2 3 5" xfId="192"/>
    <cellStyle name="Normal 2 2 3 5 2" xfId="377"/>
    <cellStyle name="Normal 2 2 3 5 2 2" xfId="1119"/>
    <cellStyle name="Normal 2 2 3 5 2 2 2" xfId="2613"/>
    <cellStyle name="Normal 2 2 3 5 2 2 2 2" xfId="7094"/>
    <cellStyle name="Normal 2 2 3 5 2 2 2 2 2" xfId="16124"/>
    <cellStyle name="Normal 2 2 3 5 2 2 2 3" xfId="11642"/>
    <cellStyle name="Normal 2 2 3 5 2 2 3" xfId="4107"/>
    <cellStyle name="Normal 2 2 3 5 2 2 3 2" xfId="8588"/>
    <cellStyle name="Normal 2 2 3 5 2 2 3 2 2" xfId="17618"/>
    <cellStyle name="Normal 2 2 3 5 2 2 3 3" xfId="13136"/>
    <cellStyle name="Normal 2 2 3 5 2 2 4" xfId="5601"/>
    <cellStyle name="Normal 2 2 3 5 2 2 4 2" xfId="14630"/>
    <cellStyle name="Normal 2 2 3 5 2 2 5" xfId="10148"/>
    <cellStyle name="Normal 2 2 3 5 2 3" xfId="1870"/>
    <cellStyle name="Normal 2 2 3 5 2 3 2" xfId="6351"/>
    <cellStyle name="Normal 2 2 3 5 2 3 2 2" xfId="15381"/>
    <cellStyle name="Normal 2 2 3 5 2 3 3" xfId="10899"/>
    <cellStyle name="Normal 2 2 3 5 2 4" xfId="3364"/>
    <cellStyle name="Normal 2 2 3 5 2 4 2" xfId="7845"/>
    <cellStyle name="Normal 2 2 3 5 2 4 2 2" xfId="16875"/>
    <cellStyle name="Normal 2 2 3 5 2 4 3" xfId="12393"/>
    <cellStyle name="Normal 2 2 3 5 2 5" xfId="4858"/>
    <cellStyle name="Normal 2 2 3 5 2 5 2" xfId="13887"/>
    <cellStyle name="Normal 2 2 3 5 2 6" xfId="9405"/>
    <cellStyle name="Normal 2 2 3 5 3" xfId="562"/>
    <cellStyle name="Normal 2 2 3 5 3 2" xfId="1309"/>
    <cellStyle name="Normal 2 2 3 5 3 2 2" xfId="2803"/>
    <cellStyle name="Normal 2 2 3 5 3 2 2 2" xfId="7284"/>
    <cellStyle name="Normal 2 2 3 5 3 2 2 2 2" xfId="16314"/>
    <cellStyle name="Normal 2 2 3 5 3 2 2 3" xfId="11832"/>
    <cellStyle name="Normal 2 2 3 5 3 2 3" xfId="4297"/>
    <cellStyle name="Normal 2 2 3 5 3 2 3 2" xfId="8778"/>
    <cellStyle name="Normal 2 2 3 5 3 2 3 2 2" xfId="17808"/>
    <cellStyle name="Normal 2 2 3 5 3 2 3 3" xfId="13326"/>
    <cellStyle name="Normal 2 2 3 5 3 2 4" xfId="5790"/>
    <cellStyle name="Normal 2 2 3 5 3 2 4 2" xfId="14820"/>
    <cellStyle name="Normal 2 2 3 5 3 2 5" xfId="10338"/>
    <cellStyle name="Normal 2 2 3 5 3 3" xfId="2056"/>
    <cellStyle name="Normal 2 2 3 5 3 3 2" xfId="6537"/>
    <cellStyle name="Normal 2 2 3 5 3 3 2 2" xfId="15567"/>
    <cellStyle name="Normal 2 2 3 5 3 3 3" xfId="11085"/>
    <cellStyle name="Normal 2 2 3 5 3 4" xfId="3550"/>
    <cellStyle name="Normal 2 2 3 5 3 4 2" xfId="8031"/>
    <cellStyle name="Normal 2 2 3 5 3 4 2 2" xfId="17061"/>
    <cellStyle name="Normal 2 2 3 5 3 4 3" xfId="12579"/>
    <cellStyle name="Normal 2 2 3 5 3 5" xfId="5044"/>
    <cellStyle name="Normal 2 2 3 5 3 5 2" xfId="14073"/>
    <cellStyle name="Normal 2 2 3 5 3 6" xfId="9591"/>
    <cellStyle name="Normal 2 2 3 5 4" xfId="748"/>
    <cellStyle name="Normal 2 2 3 5 4 2" xfId="1495"/>
    <cellStyle name="Normal 2 2 3 5 4 2 2" xfId="2989"/>
    <cellStyle name="Normal 2 2 3 5 4 2 2 2" xfId="7470"/>
    <cellStyle name="Normal 2 2 3 5 4 2 2 2 2" xfId="16500"/>
    <cellStyle name="Normal 2 2 3 5 4 2 2 3" xfId="12018"/>
    <cellStyle name="Normal 2 2 3 5 4 2 3" xfId="4483"/>
    <cellStyle name="Normal 2 2 3 5 4 2 3 2" xfId="8964"/>
    <cellStyle name="Normal 2 2 3 5 4 2 3 2 2" xfId="17994"/>
    <cellStyle name="Normal 2 2 3 5 4 2 3 3" xfId="13512"/>
    <cellStyle name="Normal 2 2 3 5 4 2 4" xfId="5976"/>
    <cellStyle name="Normal 2 2 3 5 4 2 4 2" xfId="15006"/>
    <cellStyle name="Normal 2 2 3 5 4 2 5" xfId="10524"/>
    <cellStyle name="Normal 2 2 3 5 4 3" xfId="2242"/>
    <cellStyle name="Normal 2 2 3 5 4 3 2" xfId="6723"/>
    <cellStyle name="Normal 2 2 3 5 4 3 2 2" xfId="15753"/>
    <cellStyle name="Normal 2 2 3 5 4 3 3" xfId="11271"/>
    <cellStyle name="Normal 2 2 3 5 4 4" xfId="3736"/>
    <cellStyle name="Normal 2 2 3 5 4 4 2" xfId="8217"/>
    <cellStyle name="Normal 2 2 3 5 4 4 2 2" xfId="17247"/>
    <cellStyle name="Normal 2 2 3 5 4 4 3" xfId="12765"/>
    <cellStyle name="Normal 2 2 3 5 4 5" xfId="5230"/>
    <cellStyle name="Normal 2 2 3 5 4 5 2" xfId="14259"/>
    <cellStyle name="Normal 2 2 3 5 4 6" xfId="9777"/>
    <cellStyle name="Normal 2 2 3 5 5" xfId="935"/>
    <cellStyle name="Normal 2 2 3 5 5 2" xfId="2429"/>
    <cellStyle name="Normal 2 2 3 5 5 2 2" xfId="6910"/>
    <cellStyle name="Normal 2 2 3 5 5 2 2 2" xfId="15940"/>
    <cellStyle name="Normal 2 2 3 5 5 2 3" xfId="11458"/>
    <cellStyle name="Normal 2 2 3 5 5 3" xfId="3923"/>
    <cellStyle name="Normal 2 2 3 5 5 3 2" xfId="8404"/>
    <cellStyle name="Normal 2 2 3 5 5 3 2 2" xfId="17434"/>
    <cellStyle name="Normal 2 2 3 5 5 3 3" xfId="12952"/>
    <cellStyle name="Normal 2 2 3 5 5 4" xfId="5417"/>
    <cellStyle name="Normal 2 2 3 5 5 4 2" xfId="14446"/>
    <cellStyle name="Normal 2 2 3 5 5 5" xfId="9964"/>
    <cellStyle name="Normal 2 2 3 5 6" xfId="1684"/>
    <cellStyle name="Normal 2 2 3 5 6 2" xfId="6165"/>
    <cellStyle name="Normal 2 2 3 5 6 2 2" xfId="15195"/>
    <cellStyle name="Normal 2 2 3 5 6 3" xfId="10713"/>
    <cellStyle name="Normal 2 2 3 5 7" xfId="3178"/>
    <cellStyle name="Normal 2 2 3 5 7 2" xfId="7659"/>
    <cellStyle name="Normal 2 2 3 5 7 2 2" xfId="16689"/>
    <cellStyle name="Normal 2 2 3 5 7 3" xfId="12207"/>
    <cellStyle name="Normal 2 2 3 5 8" xfId="4672"/>
    <cellStyle name="Normal 2 2 3 5 8 2" xfId="13701"/>
    <cellStyle name="Normal 2 2 3 5 9" xfId="9219"/>
    <cellStyle name="Normal 2 2 3 6" xfId="223"/>
    <cellStyle name="Normal 2 2 3 6 2" xfId="408"/>
    <cellStyle name="Normal 2 2 3 6 2 2" xfId="1150"/>
    <cellStyle name="Normal 2 2 3 6 2 2 2" xfId="2644"/>
    <cellStyle name="Normal 2 2 3 6 2 2 2 2" xfId="7125"/>
    <cellStyle name="Normal 2 2 3 6 2 2 2 2 2" xfId="16155"/>
    <cellStyle name="Normal 2 2 3 6 2 2 2 3" xfId="11673"/>
    <cellStyle name="Normal 2 2 3 6 2 2 3" xfId="4138"/>
    <cellStyle name="Normal 2 2 3 6 2 2 3 2" xfId="8619"/>
    <cellStyle name="Normal 2 2 3 6 2 2 3 2 2" xfId="17649"/>
    <cellStyle name="Normal 2 2 3 6 2 2 3 3" xfId="13167"/>
    <cellStyle name="Normal 2 2 3 6 2 2 4" xfId="5632"/>
    <cellStyle name="Normal 2 2 3 6 2 2 4 2" xfId="14661"/>
    <cellStyle name="Normal 2 2 3 6 2 2 5" xfId="10179"/>
    <cellStyle name="Normal 2 2 3 6 2 3" xfId="1901"/>
    <cellStyle name="Normal 2 2 3 6 2 3 2" xfId="6382"/>
    <cellStyle name="Normal 2 2 3 6 2 3 2 2" xfId="15412"/>
    <cellStyle name="Normal 2 2 3 6 2 3 3" xfId="10930"/>
    <cellStyle name="Normal 2 2 3 6 2 4" xfId="3395"/>
    <cellStyle name="Normal 2 2 3 6 2 4 2" xfId="7876"/>
    <cellStyle name="Normal 2 2 3 6 2 4 2 2" xfId="16906"/>
    <cellStyle name="Normal 2 2 3 6 2 4 3" xfId="12424"/>
    <cellStyle name="Normal 2 2 3 6 2 5" xfId="4889"/>
    <cellStyle name="Normal 2 2 3 6 2 5 2" xfId="13918"/>
    <cellStyle name="Normal 2 2 3 6 2 6" xfId="9436"/>
    <cellStyle name="Normal 2 2 3 6 3" xfId="593"/>
    <cellStyle name="Normal 2 2 3 6 3 2" xfId="1340"/>
    <cellStyle name="Normal 2 2 3 6 3 2 2" xfId="2834"/>
    <cellStyle name="Normal 2 2 3 6 3 2 2 2" xfId="7315"/>
    <cellStyle name="Normal 2 2 3 6 3 2 2 2 2" xfId="16345"/>
    <cellStyle name="Normal 2 2 3 6 3 2 2 3" xfId="11863"/>
    <cellStyle name="Normal 2 2 3 6 3 2 3" xfId="4328"/>
    <cellStyle name="Normal 2 2 3 6 3 2 3 2" xfId="8809"/>
    <cellStyle name="Normal 2 2 3 6 3 2 3 2 2" xfId="17839"/>
    <cellStyle name="Normal 2 2 3 6 3 2 3 3" xfId="13357"/>
    <cellStyle name="Normal 2 2 3 6 3 2 4" xfId="5821"/>
    <cellStyle name="Normal 2 2 3 6 3 2 4 2" xfId="14851"/>
    <cellStyle name="Normal 2 2 3 6 3 2 5" xfId="10369"/>
    <cellStyle name="Normal 2 2 3 6 3 3" xfId="2087"/>
    <cellStyle name="Normal 2 2 3 6 3 3 2" xfId="6568"/>
    <cellStyle name="Normal 2 2 3 6 3 3 2 2" xfId="15598"/>
    <cellStyle name="Normal 2 2 3 6 3 3 3" xfId="11116"/>
    <cellStyle name="Normal 2 2 3 6 3 4" xfId="3581"/>
    <cellStyle name="Normal 2 2 3 6 3 4 2" xfId="8062"/>
    <cellStyle name="Normal 2 2 3 6 3 4 2 2" xfId="17092"/>
    <cellStyle name="Normal 2 2 3 6 3 4 3" xfId="12610"/>
    <cellStyle name="Normal 2 2 3 6 3 5" xfId="5075"/>
    <cellStyle name="Normal 2 2 3 6 3 5 2" xfId="14104"/>
    <cellStyle name="Normal 2 2 3 6 3 6" xfId="9622"/>
    <cellStyle name="Normal 2 2 3 6 4" xfId="779"/>
    <cellStyle name="Normal 2 2 3 6 4 2" xfId="1526"/>
    <cellStyle name="Normal 2 2 3 6 4 2 2" xfId="3020"/>
    <cellStyle name="Normal 2 2 3 6 4 2 2 2" xfId="7501"/>
    <cellStyle name="Normal 2 2 3 6 4 2 2 2 2" xfId="16531"/>
    <cellStyle name="Normal 2 2 3 6 4 2 2 3" xfId="12049"/>
    <cellStyle name="Normal 2 2 3 6 4 2 3" xfId="4514"/>
    <cellStyle name="Normal 2 2 3 6 4 2 3 2" xfId="8995"/>
    <cellStyle name="Normal 2 2 3 6 4 2 3 2 2" xfId="18025"/>
    <cellStyle name="Normal 2 2 3 6 4 2 3 3" xfId="13543"/>
    <cellStyle name="Normal 2 2 3 6 4 2 4" xfId="6007"/>
    <cellStyle name="Normal 2 2 3 6 4 2 4 2" xfId="15037"/>
    <cellStyle name="Normal 2 2 3 6 4 2 5" xfId="10555"/>
    <cellStyle name="Normal 2 2 3 6 4 3" xfId="2273"/>
    <cellStyle name="Normal 2 2 3 6 4 3 2" xfId="6754"/>
    <cellStyle name="Normal 2 2 3 6 4 3 2 2" xfId="15784"/>
    <cellStyle name="Normal 2 2 3 6 4 3 3" xfId="11302"/>
    <cellStyle name="Normal 2 2 3 6 4 4" xfId="3767"/>
    <cellStyle name="Normal 2 2 3 6 4 4 2" xfId="8248"/>
    <cellStyle name="Normal 2 2 3 6 4 4 2 2" xfId="17278"/>
    <cellStyle name="Normal 2 2 3 6 4 4 3" xfId="12796"/>
    <cellStyle name="Normal 2 2 3 6 4 5" xfId="5261"/>
    <cellStyle name="Normal 2 2 3 6 4 5 2" xfId="14290"/>
    <cellStyle name="Normal 2 2 3 6 4 6" xfId="9808"/>
    <cellStyle name="Normal 2 2 3 6 5" xfId="966"/>
    <cellStyle name="Normal 2 2 3 6 5 2" xfId="2460"/>
    <cellStyle name="Normal 2 2 3 6 5 2 2" xfId="6941"/>
    <cellStyle name="Normal 2 2 3 6 5 2 2 2" xfId="15971"/>
    <cellStyle name="Normal 2 2 3 6 5 2 3" xfId="11489"/>
    <cellStyle name="Normal 2 2 3 6 5 3" xfId="3954"/>
    <cellStyle name="Normal 2 2 3 6 5 3 2" xfId="8435"/>
    <cellStyle name="Normal 2 2 3 6 5 3 2 2" xfId="17465"/>
    <cellStyle name="Normal 2 2 3 6 5 3 3" xfId="12983"/>
    <cellStyle name="Normal 2 2 3 6 5 4" xfId="5448"/>
    <cellStyle name="Normal 2 2 3 6 5 4 2" xfId="14477"/>
    <cellStyle name="Normal 2 2 3 6 5 5" xfId="9995"/>
    <cellStyle name="Normal 2 2 3 6 6" xfId="1715"/>
    <cellStyle name="Normal 2 2 3 6 6 2" xfId="6196"/>
    <cellStyle name="Normal 2 2 3 6 6 2 2" xfId="15226"/>
    <cellStyle name="Normal 2 2 3 6 6 3" xfId="10744"/>
    <cellStyle name="Normal 2 2 3 6 7" xfId="3209"/>
    <cellStyle name="Normal 2 2 3 6 7 2" xfId="7690"/>
    <cellStyle name="Normal 2 2 3 6 7 2 2" xfId="16720"/>
    <cellStyle name="Normal 2 2 3 6 7 3" xfId="12238"/>
    <cellStyle name="Normal 2 2 3 6 8" xfId="4703"/>
    <cellStyle name="Normal 2 2 3 6 8 2" xfId="13732"/>
    <cellStyle name="Normal 2 2 3 6 9" xfId="9250"/>
    <cellStyle name="Normal 2 2 3 7" xfId="245"/>
    <cellStyle name="Normal 2 2 3 7 2" xfId="431"/>
    <cellStyle name="Normal 2 2 3 7 2 2" xfId="1173"/>
    <cellStyle name="Normal 2 2 3 7 2 2 2" xfId="2667"/>
    <cellStyle name="Normal 2 2 3 7 2 2 2 2" xfId="7148"/>
    <cellStyle name="Normal 2 2 3 7 2 2 2 2 2" xfId="16178"/>
    <cellStyle name="Normal 2 2 3 7 2 2 2 3" xfId="11696"/>
    <cellStyle name="Normal 2 2 3 7 2 2 3" xfId="4161"/>
    <cellStyle name="Normal 2 2 3 7 2 2 3 2" xfId="8642"/>
    <cellStyle name="Normal 2 2 3 7 2 2 3 2 2" xfId="17672"/>
    <cellStyle name="Normal 2 2 3 7 2 2 3 3" xfId="13190"/>
    <cellStyle name="Normal 2 2 3 7 2 2 4" xfId="5654"/>
    <cellStyle name="Normal 2 2 3 7 2 2 4 2" xfId="14684"/>
    <cellStyle name="Normal 2 2 3 7 2 2 5" xfId="10202"/>
    <cellStyle name="Normal 2 2 3 7 2 3" xfId="1924"/>
    <cellStyle name="Normal 2 2 3 7 2 3 2" xfId="6405"/>
    <cellStyle name="Normal 2 2 3 7 2 3 2 2" xfId="15435"/>
    <cellStyle name="Normal 2 2 3 7 2 3 3" xfId="10953"/>
    <cellStyle name="Normal 2 2 3 7 2 4" xfId="3418"/>
    <cellStyle name="Normal 2 2 3 7 2 4 2" xfId="7899"/>
    <cellStyle name="Normal 2 2 3 7 2 4 2 2" xfId="16929"/>
    <cellStyle name="Normal 2 2 3 7 2 4 3" xfId="12447"/>
    <cellStyle name="Normal 2 2 3 7 2 5" xfId="4912"/>
    <cellStyle name="Normal 2 2 3 7 2 5 2" xfId="13941"/>
    <cellStyle name="Normal 2 2 3 7 2 6" xfId="9459"/>
    <cellStyle name="Normal 2 2 3 7 3" xfId="616"/>
    <cellStyle name="Normal 2 2 3 7 3 2" xfId="1363"/>
    <cellStyle name="Normal 2 2 3 7 3 2 2" xfId="2857"/>
    <cellStyle name="Normal 2 2 3 7 3 2 2 2" xfId="7338"/>
    <cellStyle name="Normal 2 2 3 7 3 2 2 2 2" xfId="16368"/>
    <cellStyle name="Normal 2 2 3 7 3 2 2 3" xfId="11886"/>
    <cellStyle name="Normal 2 2 3 7 3 2 3" xfId="4351"/>
    <cellStyle name="Normal 2 2 3 7 3 2 3 2" xfId="8832"/>
    <cellStyle name="Normal 2 2 3 7 3 2 3 2 2" xfId="17862"/>
    <cellStyle name="Normal 2 2 3 7 3 2 3 3" xfId="13380"/>
    <cellStyle name="Normal 2 2 3 7 3 2 4" xfId="5844"/>
    <cellStyle name="Normal 2 2 3 7 3 2 4 2" xfId="14874"/>
    <cellStyle name="Normal 2 2 3 7 3 2 5" xfId="10392"/>
    <cellStyle name="Normal 2 2 3 7 3 3" xfId="2110"/>
    <cellStyle name="Normal 2 2 3 7 3 3 2" xfId="6591"/>
    <cellStyle name="Normal 2 2 3 7 3 3 2 2" xfId="15621"/>
    <cellStyle name="Normal 2 2 3 7 3 3 3" xfId="11139"/>
    <cellStyle name="Normal 2 2 3 7 3 4" xfId="3604"/>
    <cellStyle name="Normal 2 2 3 7 3 4 2" xfId="8085"/>
    <cellStyle name="Normal 2 2 3 7 3 4 2 2" xfId="17115"/>
    <cellStyle name="Normal 2 2 3 7 3 4 3" xfId="12633"/>
    <cellStyle name="Normal 2 2 3 7 3 5" xfId="5098"/>
    <cellStyle name="Normal 2 2 3 7 3 5 2" xfId="14127"/>
    <cellStyle name="Normal 2 2 3 7 3 6" xfId="9645"/>
    <cellStyle name="Normal 2 2 3 7 4" xfId="802"/>
    <cellStyle name="Normal 2 2 3 7 4 2" xfId="1549"/>
    <cellStyle name="Normal 2 2 3 7 4 2 2" xfId="3043"/>
    <cellStyle name="Normal 2 2 3 7 4 2 2 2" xfId="7524"/>
    <cellStyle name="Normal 2 2 3 7 4 2 2 2 2" xfId="16554"/>
    <cellStyle name="Normal 2 2 3 7 4 2 2 3" xfId="12072"/>
    <cellStyle name="Normal 2 2 3 7 4 2 3" xfId="4537"/>
    <cellStyle name="Normal 2 2 3 7 4 2 3 2" xfId="9018"/>
    <cellStyle name="Normal 2 2 3 7 4 2 3 2 2" xfId="18048"/>
    <cellStyle name="Normal 2 2 3 7 4 2 3 3" xfId="13566"/>
    <cellStyle name="Normal 2 2 3 7 4 2 4" xfId="6030"/>
    <cellStyle name="Normal 2 2 3 7 4 2 4 2" xfId="15060"/>
    <cellStyle name="Normal 2 2 3 7 4 2 5" xfId="10578"/>
    <cellStyle name="Normal 2 2 3 7 4 3" xfId="2296"/>
    <cellStyle name="Normal 2 2 3 7 4 3 2" xfId="6777"/>
    <cellStyle name="Normal 2 2 3 7 4 3 2 2" xfId="15807"/>
    <cellStyle name="Normal 2 2 3 7 4 3 3" xfId="11325"/>
    <cellStyle name="Normal 2 2 3 7 4 4" xfId="3790"/>
    <cellStyle name="Normal 2 2 3 7 4 4 2" xfId="8271"/>
    <cellStyle name="Normal 2 2 3 7 4 4 2 2" xfId="17301"/>
    <cellStyle name="Normal 2 2 3 7 4 4 3" xfId="12819"/>
    <cellStyle name="Normal 2 2 3 7 4 5" xfId="5284"/>
    <cellStyle name="Normal 2 2 3 7 4 5 2" xfId="14313"/>
    <cellStyle name="Normal 2 2 3 7 4 6" xfId="9831"/>
    <cellStyle name="Normal 2 2 3 7 5" xfId="989"/>
    <cellStyle name="Normal 2 2 3 7 5 2" xfId="2483"/>
    <cellStyle name="Normal 2 2 3 7 5 2 2" xfId="6964"/>
    <cellStyle name="Normal 2 2 3 7 5 2 2 2" xfId="15994"/>
    <cellStyle name="Normal 2 2 3 7 5 2 3" xfId="11512"/>
    <cellStyle name="Normal 2 2 3 7 5 3" xfId="3977"/>
    <cellStyle name="Normal 2 2 3 7 5 3 2" xfId="8458"/>
    <cellStyle name="Normal 2 2 3 7 5 3 2 2" xfId="17488"/>
    <cellStyle name="Normal 2 2 3 7 5 3 3" xfId="13006"/>
    <cellStyle name="Normal 2 2 3 7 5 4" xfId="5471"/>
    <cellStyle name="Normal 2 2 3 7 5 4 2" xfId="14500"/>
    <cellStyle name="Normal 2 2 3 7 5 5" xfId="10018"/>
    <cellStyle name="Normal 2 2 3 7 6" xfId="1738"/>
    <cellStyle name="Normal 2 2 3 7 6 2" xfId="6219"/>
    <cellStyle name="Normal 2 2 3 7 6 2 2" xfId="15249"/>
    <cellStyle name="Normal 2 2 3 7 6 3" xfId="10767"/>
    <cellStyle name="Normal 2 2 3 7 7" xfId="3232"/>
    <cellStyle name="Normal 2 2 3 7 7 2" xfId="7713"/>
    <cellStyle name="Normal 2 2 3 7 7 2 2" xfId="16743"/>
    <cellStyle name="Normal 2 2 3 7 7 3" xfId="12261"/>
    <cellStyle name="Normal 2 2 3 7 8" xfId="4726"/>
    <cellStyle name="Normal 2 2 3 7 8 2" xfId="13755"/>
    <cellStyle name="Normal 2 2 3 7 9" xfId="9273"/>
    <cellStyle name="Normal 2 2 3 8" xfId="268"/>
    <cellStyle name="Normal 2 2 3 8 2" xfId="454"/>
    <cellStyle name="Normal 2 2 3 8 2 2" xfId="1196"/>
    <cellStyle name="Normal 2 2 3 8 2 2 2" xfId="2690"/>
    <cellStyle name="Normal 2 2 3 8 2 2 2 2" xfId="7171"/>
    <cellStyle name="Normal 2 2 3 8 2 2 2 2 2" xfId="16201"/>
    <cellStyle name="Normal 2 2 3 8 2 2 2 3" xfId="11719"/>
    <cellStyle name="Normal 2 2 3 8 2 2 3" xfId="4184"/>
    <cellStyle name="Normal 2 2 3 8 2 2 3 2" xfId="8665"/>
    <cellStyle name="Normal 2 2 3 8 2 2 3 2 2" xfId="17695"/>
    <cellStyle name="Normal 2 2 3 8 2 2 3 3" xfId="13213"/>
    <cellStyle name="Normal 2 2 3 8 2 2 4" xfId="5677"/>
    <cellStyle name="Normal 2 2 3 8 2 2 4 2" xfId="14707"/>
    <cellStyle name="Normal 2 2 3 8 2 2 5" xfId="10225"/>
    <cellStyle name="Normal 2 2 3 8 2 3" xfId="1947"/>
    <cellStyle name="Normal 2 2 3 8 2 3 2" xfId="6428"/>
    <cellStyle name="Normal 2 2 3 8 2 3 2 2" xfId="15458"/>
    <cellStyle name="Normal 2 2 3 8 2 3 3" xfId="10976"/>
    <cellStyle name="Normal 2 2 3 8 2 4" xfId="3441"/>
    <cellStyle name="Normal 2 2 3 8 2 4 2" xfId="7922"/>
    <cellStyle name="Normal 2 2 3 8 2 4 2 2" xfId="16952"/>
    <cellStyle name="Normal 2 2 3 8 2 4 3" xfId="12470"/>
    <cellStyle name="Normal 2 2 3 8 2 5" xfId="4935"/>
    <cellStyle name="Normal 2 2 3 8 2 5 2" xfId="13964"/>
    <cellStyle name="Normal 2 2 3 8 2 6" xfId="9482"/>
    <cellStyle name="Normal 2 2 3 8 3" xfId="639"/>
    <cellStyle name="Normal 2 2 3 8 3 2" xfId="1386"/>
    <cellStyle name="Normal 2 2 3 8 3 2 2" xfId="2880"/>
    <cellStyle name="Normal 2 2 3 8 3 2 2 2" xfId="7361"/>
    <cellStyle name="Normal 2 2 3 8 3 2 2 2 2" xfId="16391"/>
    <cellStyle name="Normal 2 2 3 8 3 2 2 3" xfId="11909"/>
    <cellStyle name="Normal 2 2 3 8 3 2 3" xfId="4374"/>
    <cellStyle name="Normal 2 2 3 8 3 2 3 2" xfId="8855"/>
    <cellStyle name="Normal 2 2 3 8 3 2 3 2 2" xfId="17885"/>
    <cellStyle name="Normal 2 2 3 8 3 2 3 3" xfId="13403"/>
    <cellStyle name="Normal 2 2 3 8 3 2 4" xfId="5867"/>
    <cellStyle name="Normal 2 2 3 8 3 2 4 2" xfId="14897"/>
    <cellStyle name="Normal 2 2 3 8 3 2 5" xfId="10415"/>
    <cellStyle name="Normal 2 2 3 8 3 3" xfId="2133"/>
    <cellStyle name="Normal 2 2 3 8 3 3 2" xfId="6614"/>
    <cellStyle name="Normal 2 2 3 8 3 3 2 2" xfId="15644"/>
    <cellStyle name="Normal 2 2 3 8 3 3 3" xfId="11162"/>
    <cellStyle name="Normal 2 2 3 8 3 4" xfId="3627"/>
    <cellStyle name="Normal 2 2 3 8 3 4 2" xfId="8108"/>
    <cellStyle name="Normal 2 2 3 8 3 4 2 2" xfId="17138"/>
    <cellStyle name="Normal 2 2 3 8 3 4 3" xfId="12656"/>
    <cellStyle name="Normal 2 2 3 8 3 5" xfId="5121"/>
    <cellStyle name="Normal 2 2 3 8 3 5 2" xfId="14150"/>
    <cellStyle name="Normal 2 2 3 8 3 6" xfId="9668"/>
    <cellStyle name="Normal 2 2 3 8 4" xfId="825"/>
    <cellStyle name="Normal 2 2 3 8 4 2" xfId="1572"/>
    <cellStyle name="Normal 2 2 3 8 4 2 2" xfId="3066"/>
    <cellStyle name="Normal 2 2 3 8 4 2 2 2" xfId="7547"/>
    <cellStyle name="Normal 2 2 3 8 4 2 2 2 2" xfId="16577"/>
    <cellStyle name="Normal 2 2 3 8 4 2 2 3" xfId="12095"/>
    <cellStyle name="Normal 2 2 3 8 4 2 3" xfId="4560"/>
    <cellStyle name="Normal 2 2 3 8 4 2 3 2" xfId="9041"/>
    <cellStyle name="Normal 2 2 3 8 4 2 3 2 2" xfId="18071"/>
    <cellStyle name="Normal 2 2 3 8 4 2 3 3" xfId="13589"/>
    <cellStyle name="Normal 2 2 3 8 4 2 4" xfId="6053"/>
    <cellStyle name="Normal 2 2 3 8 4 2 4 2" xfId="15083"/>
    <cellStyle name="Normal 2 2 3 8 4 2 5" xfId="10601"/>
    <cellStyle name="Normal 2 2 3 8 4 3" xfId="2319"/>
    <cellStyle name="Normal 2 2 3 8 4 3 2" xfId="6800"/>
    <cellStyle name="Normal 2 2 3 8 4 3 2 2" xfId="15830"/>
    <cellStyle name="Normal 2 2 3 8 4 3 3" xfId="11348"/>
    <cellStyle name="Normal 2 2 3 8 4 4" xfId="3813"/>
    <cellStyle name="Normal 2 2 3 8 4 4 2" xfId="8294"/>
    <cellStyle name="Normal 2 2 3 8 4 4 2 2" xfId="17324"/>
    <cellStyle name="Normal 2 2 3 8 4 4 3" xfId="12842"/>
    <cellStyle name="Normal 2 2 3 8 4 5" xfId="5307"/>
    <cellStyle name="Normal 2 2 3 8 4 5 2" xfId="14336"/>
    <cellStyle name="Normal 2 2 3 8 4 6" xfId="9854"/>
    <cellStyle name="Normal 2 2 3 8 5" xfId="1012"/>
    <cellStyle name="Normal 2 2 3 8 5 2" xfId="2506"/>
    <cellStyle name="Normal 2 2 3 8 5 2 2" xfId="6987"/>
    <cellStyle name="Normal 2 2 3 8 5 2 2 2" xfId="16017"/>
    <cellStyle name="Normal 2 2 3 8 5 2 3" xfId="11535"/>
    <cellStyle name="Normal 2 2 3 8 5 3" xfId="4000"/>
    <cellStyle name="Normal 2 2 3 8 5 3 2" xfId="8481"/>
    <cellStyle name="Normal 2 2 3 8 5 3 2 2" xfId="17511"/>
    <cellStyle name="Normal 2 2 3 8 5 3 3" xfId="13029"/>
    <cellStyle name="Normal 2 2 3 8 5 4" xfId="5494"/>
    <cellStyle name="Normal 2 2 3 8 5 4 2" xfId="14523"/>
    <cellStyle name="Normal 2 2 3 8 5 5" xfId="10041"/>
    <cellStyle name="Normal 2 2 3 8 6" xfId="1761"/>
    <cellStyle name="Normal 2 2 3 8 6 2" xfId="6242"/>
    <cellStyle name="Normal 2 2 3 8 6 2 2" xfId="15272"/>
    <cellStyle name="Normal 2 2 3 8 6 3" xfId="10790"/>
    <cellStyle name="Normal 2 2 3 8 7" xfId="3255"/>
    <cellStyle name="Normal 2 2 3 8 7 2" xfId="7736"/>
    <cellStyle name="Normal 2 2 3 8 7 2 2" xfId="16766"/>
    <cellStyle name="Normal 2 2 3 8 7 3" xfId="12284"/>
    <cellStyle name="Normal 2 2 3 8 8" xfId="4749"/>
    <cellStyle name="Normal 2 2 3 8 8 2" xfId="13778"/>
    <cellStyle name="Normal 2 2 3 8 9" xfId="9296"/>
    <cellStyle name="Normal 2 2 3 9" xfId="291"/>
    <cellStyle name="Normal 2 2 3 9 2" xfId="1035"/>
    <cellStyle name="Normal 2 2 3 9 2 2" xfId="2529"/>
    <cellStyle name="Normal 2 2 3 9 2 2 2" xfId="7010"/>
    <cellStyle name="Normal 2 2 3 9 2 2 2 2" xfId="16040"/>
    <cellStyle name="Normal 2 2 3 9 2 2 3" xfId="11558"/>
    <cellStyle name="Normal 2 2 3 9 2 3" xfId="4023"/>
    <cellStyle name="Normal 2 2 3 9 2 3 2" xfId="8504"/>
    <cellStyle name="Normal 2 2 3 9 2 3 2 2" xfId="17534"/>
    <cellStyle name="Normal 2 2 3 9 2 3 3" xfId="13052"/>
    <cellStyle name="Normal 2 2 3 9 2 4" xfId="5517"/>
    <cellStyle name="Normal 2 2 3 9 2 4 2" xfId="14546"/>
    <cellStyle name="Normal 2 2 3 9 2 5" xfId="10064"/>
    <cellStyle name="Normal 2 2 3 9 3" xfId="1784"/>
    <cellStyle name="Normal 2 2 3 9 3 2" xfId="6265"/>
    <cellStyle name="Normal 2 2 3 9 3 2 2" xfId="15295"/>
    <cellStyle name="Normal 2 2 3 9 3 3" xfId="10813"/>
    <cellStyle name="Normal 2 2 3 9 4" xfId="3278"/>
    <cellStyle name="Normal 2 2 3 9 4 2" xfId="7759"/>
    <cellStyle name="Normal 2 2 3 9 4 2 2" xfId="16789"/>
    <cellStyle name="Normal 2 2 3 9 4 3" xfId="12307"/>
    <cellStyle name="Normal 2 2 3 9 5" xfId="4772"/>
    <cellStyle name="Normal 2 2 3 9 5 2" xfId="13801"/>
    <cellStyle name="Normal 2 2 3 9 6" xfId="9319"/>
    <cellStyle name="Normal 2 2 4" xfId="120"/>
    <cellStyle name="Normal 2 2 4 2" xfId="304"/>
    <cellStyle name="Normal 2 2 4 2 2" xfId="1048"/>
    <cellStyle name="Normal 2 2 4 2 2 2" xfId="2542"/>
    <cellStyle name="Normal 2 2 4 2 2 2 2" xfId="7023"/>
    <cellStyle name="Normal 2 2 4 2 2 2 2 2" xfId="16053"/>
    <cellStyle name="Normal 2 2 4 2 2 2 3" xfId="11571"/>
    <cellStyle name="Normal 2 2 4 2 2 3" xfId="4036"/>
    <cellStyle name="Normal 2 2 4 2 2 3 2" xfId="8517"/>
    <cellStyle name="Normal 2 2 4 2 2 3 2 2" xfId="17547"/>
    <cellStyle name="Normal 2 2 4 2 2 3 3" xfId="13065"/>
    <cellStyle name="Normal 2 2 4 2 2 4" xfId="5530"/>
    <cellStyle name="Normal 2 2 4 2 2 4 2" xfId="14559"/>
    <cellStyle name="Normal 2 2 4 2 2 5" xfId="10077"/>
    <cellStyle name="Normal 2 2 4 2 3" xfId="1797"/>
    <cellStyle name="Normal 2 2 4 2 3 2" xfId="6278"/>
    <cellStyle name="Normal 2 2 4 2 3 2 2" xfId="15308"/>
    <cellStyle name="Normal 2 2 4 2 3 3" xfId="10826"/>
    <cellStyle name="Normal 2 2 4 2 4" xfId="3291"/>
    <cellStyle name="Normal 2 2 4 2 4 2" xfId="7772"/>
    <cellStyle name="Normal 2 2 4 2 4 2 2" xfId="16802"/>
    <cellStyle name="Normal 2 2 4 2 4 3" xfId="12320"/>
    <cellStyle name="Normal 2 2 4 2 5" xfId="4785"/>
    <cellStyle name="Normal 2 2 4 2 5 2" xfId="13814"/>
    <cellStyle name="Normal 2 2 4 2 6" xfId="9332"/>
    <cellStyle name="Normal 2 2 4 3" xfId="489"/>
    <cellStyle name="Normal 2 2 4 3 2" xfId="1236"/>
    <cellStyle name="Normal 2 2 4 3 2 2" xfId="2730"/>
    <cellStyle name="Normal 2 2 4 3 2 2 2" xfId="7211"/>
    <cellStyle name="Normal 2 2 4 3 2 2 2 2" xfId="16241"/>
    <cellStyle name="Normal 2 2 4 3 2 2 3" xfId="11759"/>
    <cellStyle name="Normal 2 2 4 3 2 3" xfId="4224"/>
    <cellStyle name="Normal 2 2 4 3 2 3 2" xfId="8705"/>
    <cellStyle name="Normal 2 2 4 3 2 3 2 2" xfId="17735"/>
    <cellStyle name="Normal 2 2 4 3 2 3 3" xfId="13253"/>
    <cellStyle name="Normal 2 2 4 3 2 4" xfId="5717"/>
    <cellStyle name="Normal 2 2 4 3 2 4 2" xfId="14747"/>
    <cellStyle name="Normal 2 2 4 3 2 5" xfId="10265"/>
    <cellStyle name="Normal 2 2 4 3 3" xfId="1983"/>
    <cellStyle name="Normal 2 2 4 3 3 2" xfId="6464"/>
    <cellStyle name="Normal 2 2 4 3 3 2 2" xfId="15494"/>
    <cellStyle name="Normal 2 2 4 3 3 3" xfId="11012"/>
    <cellStyle name="Normal 2 2 4 3 4" xfId="3477"/>
    <cellStyle name="Normal 2 2 4 3 4 2" xfId="7958"/>
    <cellStyle name="Normal 2 2 4 3 4 2 2" xfId="16988"/>
    <cellStyle name="Normal 2 2 4 3 4 3" xfId="12506"/>
    <cellStyle name="Normal 2 2 4 3 5" xfId="4971"/>
    <cellStyle name="Normal 2 2 4 3 5 2" xfId="14000"/>
    <cellStyle name="Normal 2 2 4 3 6" xfId="9518"/>
    <cellStyle name="Normal 2 2 4 4" xfId="675"/>
    <cellStyle name="Normal 2 2 4 4 2" xfId="1422"/>
    <cellStyle name="Normal 2 2 4 4 2 2" xfId="2916"/>
    <cellStyle name="Normal 2 2 4 4 2 2 2" xfId="7397"/>
    <cellStyle name="Normal 2 2 4 4 2 2 2 2" xfId="16427"/>
    <cellStyle name="Normal 2 2 4 4 2 2 3" xfId="11945"/>
    <cellStyle name="Normal 2 2 4 4 2 3" xfId="4410"/>
    <cellStyle name="Normal 2 2 4 4 2 3 2" xfId="8891"/>
    <cellStyle name="Normal 2 2 4 4 2 3 2 2" xfId="17921"/>
    <cellStyle name="Normal 2 2 4 4 2 3 3" xfId="13439"/>
    <cellStyle name="Normal 2 2 4 4 2 4" xfId="5903"/>
    <cellStyle name="Normal 2 2 4 4 2 4 2" xfId="14933"/>
    <cellStyle name="Normal 2 2 4 4 2 5" xfId="10451"/>
    <cellStyle name="Normal 2 2 4 4 3" xfId="2169"/>
    <cellStyle name="Normal 2 2 4 4 3 2" xfId="6650"/>
    <cellStyle name="Normal 2 2 4 4 3 2 2" xfId="15680"/>
    <cellStyle name="Normal 2 2 4 4 3 3" xfId="11198"/>
    <cellStyle name="Normal 2 2 4 4 4" xfId="3663"/>
    <cellStyle name="Normal 2 2 4 4 4 2" xfId="8144"/>
    <cellStyle name="Normal 2 2 4 4 4 2 2" xfId="17174"/>
    <cellStyle name="Normal 2 2 4 4 4 3" xfId="12692"/>
    <cellStyle name="Normal 2 2 4 4 5" xfId="5157"/>
    <cellStyle name="Normal 2 2 4 4 5 2" xfId="14186"/>
    <cellStyle name="Normal 2 2 4 4 6" xfId="9704"/>
    <cellStyle name="Normal 2 2 4 5" xfId="862"/>
    <cellStyle name="Normal 2 2 4 5 2" xfId="2356"/>
    <cellStyle name="Normal 2 2 4 5 2 2" xfId="6837"/>
    <cellStyle name="Normal 2 2 4 5 2 2 2" xfId="15867"/>
    <cellStyle name="Normal 2 2 4 5 2 3" xfId="11385"/>
    <cellStyle name="Normal 2 2 4 5 3" xfId="3850"/>
    <cellStyle name="Normal 2 2 4 5 3 2" xfId="8331"/>
    <cellStyle name="Normal 2 2 4 5 3 2 2" xfId="17361"/>
    <cellStyle name="Normal 2 2 4 5 3 3" xfId="12879"/>
    <cellStyle name="Normal 2 2 4 5 4" xfId="5344"/>
    <cellStyle name="Normal 2 2 4 5 4 2" xfId="14373"/>
    <cellStyle name="Normal 2 2 4 5 5" xfId="9891"/>
    <cellStyle name="Normal 2 2 4 6" xfId="1611"/>
    <cellStyle name="Normal 2 2 4 6 2" xfId="6092"/>
    <cellStyle name="Normal 2 2 4 6 2 2" xfId="15122"/>
    <cellStyle name="Normal 2 2 4 6 3" xfId="10640"/>
    <cellStyle name="Normal 2 2 4 7" xfId="3105"/>
    <cellStyle name="Normal 2 2 4 7 2" xfId="7586"/>
    <cellStyle name="Normal 2 2 4 7 2 2" xfId="16616"/>
    <cellStyle name="Normal 2 2 4 7 3" xfId="12134"/>
    <cellStyle name="Normal 2 2 4 8" xfId="4599"/>
    <cellStyle name="Normal 2 2 4 8 2" xfId="13628"/>
    <cellStyle name="Normal 2 2 4 9" xfId="9146"/>
    <cellStyle name="Normal 2 2 5" xfId="143"/>
    <cellStyle name="Normal 2 2 5 2" xfId="327"/>
    <cellStyle name="Normal 2 2 5 2 2" xfId="1071"/>
    <cellStyle name="Normal 2 2 5 2 2 2" xfId="2565"/>
    <cellStyle name="Normal 2 2 5 2 2 2 2" xfId="7046"/>
    <cellStyle name="Normal 2 2 5 2 2 2 2 2" xfId="16076"/>
    <cellStyle name="Normal 2 2 5 2 2 2 3" xfId="11594"/>
    <cellStyle name="Normal 2 2 5 2 2 3" xfId="4059"/>
    <cellStyle name="Normal 2 2 5 2 2 3 2" xfId="8540"/>
    <cellStyle name="Normal 2 2 5 2 2 3 2 2" xfId="17570"/>
    <cellStyle name="Normal 2 2 5 2 2 3 3" xfId="13088"/>
    <cellStyle name="Normal 2 2 5 2 2 4" xfId="5553"/>
    <cellStyle name="Normal 2 2 5 2 2 4 2" xfId="14582"/>
    <cellStyle name="Normal 2 2 5 2 2 5" xfId="10100"/>
    <cellStyle name="Normal 2 2 5 2 3" xfId="1820"/>
    <cellStyle name="Normal 2 2 5 2 3 2" xfId="6301"/>
    <cellStyle name="Normal 2 2 5 2 3 2 2" xfId="15331"/>
    <cellStyle name="Normal 2 2 5 2 3 3" xfId="10849"/>
    <cellStyle name="Normal 2 2 5 2 4" xfId="3314"/>
    <cellStyle name="Normal 2 2 5 2 4 2" xfId="7795"/>
    <cellStyle name="Normal 2 2 5 2 4 2 2" xfId="16825"/>
    <cellStyle name="Normal 2 2 5 2 4 3" xfId="12343"/>
    <cellStyle name="Normal 2 2 5 2 5" xfId="4808"/>
    <cellStyle name="Normal 2 2 5 2 5 2" xfId="13837"/>
    <cellStyle name="Normal 2 2 5 2 6" xfId="9355"/>
    <cellStyle name="Normal 2 2 5 3" xfId="512"/>
    <cellStyle name="Normal 2 2 5 3 2" xfId="1259"/>
    <cellStyle name="Normal 2 2 5 3 2 2" xfId="2753"/>
    <cellStyle name="Normal 2 2 5 3 2 2 2" xfId="7234"/>
    <cellStyle name="Normal 2 2 5 3 2 2 2 2" xfId="16264"/>
    <cellStyle name="Normal 2 2 5 3 2 2 3" xfId="11782"/>
    <cellStyle name="Normal 2 2 5 3 2 3" xfId="4247"/>
    <cellStyle name="Normal 2 2 5 3 2 3 2" xfId="8728"/>
    <cellStyle name="Normal 2 2 5 3 2 3 2 2" xfId="17758"/>
    <cellStyle name="Normal 2 2 5 3 2 3 3" xfId="13276"/>
    <cellStyle name="Normal 2 2 5 3 2 4" xfId="5740"/>
    <cellStyle name="Normal 2 2 5 3 2 4 2" xfId="14770"/>
    <cellStyle name="Normal 2 2 5 3 2 5" xfId="10288"/>
    <cellStyle name="Normal 2 2 5 3 3" xfId="2006"/>
    <cellStyle name="Normal 2 2 5 3 3 2" xfId="6487"/>
    <cellStyle name="Normal 2 2 5 3 3 2 2" xfId="15517"/>
    <cellStyle name="Normal 2 2 5 3 3 3" xfId="11035"/>
    <cellStyle name="Normal 2 2 5 3 4" xfId="3500"/>
    <cellStyle name="Normal 2 2 5 3 4 2" xfId="7981"/>
    <cellStyle name="Normal 2 2 5 3 4 2 2" xfId="17011"/>
    <cellStyle name="Normal 2 2 5 3 4 3" xfId="12529"/>
    <cellStyle name="Normal 2 2 5 3 5" xfId="4994"/>
    <cellStyle name="Normal 2 2 5 3 5 2" xfId="14023"/>
    <cellStyle name="Normal 2 2 5 3 6" xfId="9541"/>
    <cellStyle name="Normal 2 2 5 4" xfId="698"/>
    <cellStyle name="Normal 2 2 5 4 2" xfId="1445"/>
    <cellStyle name="Normal 2 2 5 4 2 2" xfId="2939"/>
    <cellStyle name="Normal 2 2 5 4 2 2 2" xfId="7420"/>
    <cellStyle name="Normal 2 2 5 4 2 2 2 2" xfId="16450"/>
    <cellStyle name="Normal 2 2 5 4 2 2 3" xfId="11968"/>
    <cellStyle name="Normal 2 2 5 4 2 3" xfId="4433"/>
    <cellStyle name="Normal 2 2 5 4 2 3 2" xfId="8914"/>
    <cellStyle name="Normal 2 2 5 4 2 3 2 2" xfId="17944"/>
    <cellStyle name="Normal 2 2 5 4 2 3 3" xfId="13462"/>
    <cellStyle name="Normal 2 2 5 4 2 4" xfId="5926"/>
    <cellStyle name="Normal 2 2 5 4 2 4 2" xfId="14956"/>
    <cellStyle name="Normal 2 2 5 4 2 5" xfId="10474"/>
    <cellStyle name="Normal 2 2 5 4 3" xfId="2192"/>
    <cellStyle name="Normal 2 2 5 4 3 2" xfId="6673"/>
    <cellStyle name="Normal 2 2 5 4 3 2 2" xfId="15703"/>
    <cellStyle name="Normal 2 2 5 4 3 3" xfId="11221"/>
    <cellStyle name="Normal 2 2 5 4 4" xfId="3686"/>
    <cellStyle name="Normal 2 2 5 4 4 2" xfId="8167"/>
    <cellStyle name="Normal 2 2 5 4 4 2 2" xfId="17197"/>
    <cellStyle name="Normal 2 2 5 4 4 3" xfId="12715"/>
    <cellStyle name="Normal 2 2 5 4 5" xfId="5180"/>
    <cellStyle name="Normal 2 2 5 4 5 2" xfId="14209"/>
    <cellStyle name="Normal 2 2 5 4 6" xfId="9727"/>
    <cellStyle name="Normal 2 2 5 5" xfId="885"/>
    <cellStyle name="Normal 2 2 5 5 2" xfId="2379"/>
    <cellStyle name="Normal 2 2 5 5 2 2" xfId="6860"/>
    <cellStyle name="Normal 2 2 5 5 2 2 2" xfId="15890"/>
    <cellStyle name="Normal 2 2 5 5 2 3" xfId="11408"/>
    <cellStyle name="Normal 2 2 5 5 3" xfId="3873"/>
    <cellStyle name="Normal 2 2 5 5 3 2" xfId="8354"/>
    <cellStyle name="Normal 2 2 5 5 3 2 2" xfId="17384"/>
    <cellStyle name="Normal 2 2 5 5 3 3" xfId="12902"/>
    <cellStyle name="Normal 2 2 5 5 4" xfId="5367"/>
    <cellStyle name="Normal 2 2 5 5 4 2" xfId="14396"/>
    <cellStyle name="Normal 2 2 5 5 5" xfId="9914"/>
    <cellStyle name="Normal 2 2 5 6" xfId="1634"/>
    <cellStyle name="Normal 2 2 5 6 2" xfId="6115"/>
    <cellStyle name="Normal 2 2 5 6 2 2" xfId="15145"/>
    <cellStyle name="Normal 2 2 5 6 3" xfId="10663"/>
    <cellStyle name="Normal 2 2 5 7" xfId="3128"/>
    <cellStyle name="Normal 2 2 5 7 2" xfId="7609"/>
    <cellStyle name="Normal 2 2 5 7 2 2" xfId="16639"/>
    <cellStyle name="Normal 2 2 5 7 3" xfId="12157"/>
    <cellStyle name="Normal 2 2 5 8" xfId="4622"/>
    <cellStyle name="Normal 2 2 5 8 2" xfId="13651"/>
    <cellStyle name="Normal 2 2 5 9" xfId="9169"/>
    <cellStyle name="Normal 2 2 6" xfId="166"/>
    <cellStyle name="Normal 2 2 6 2" xfId="351"/>
    <cellStyle name="Normal 2 2 6 2 2" xfId="1094"/>
    <cellStyle name="Normal 2 2 6 2 2 2" xfId="2588"/>
    <cellStyle name="Normal 2 2 6 2 2 2 2" xfId="7069"/>
    <cellStyle name="Normal 2 2 6 2 2 2 2 2" xfId="16099"/>
    <cellStyle name="Normal 2 2 6 2 2 2 3" xfId="11617"/>
    <cellStyle name="Normal 2 2 6 2 2 3" xfId="4082"/>
    <cellStyle name="Normal 2 2 6 2 2 3 2" xfId="8563"/>
    <cellStyle name="Normal 2 2 6 2 2 3 2 2" xfId="17593"/>
    <cellStyle name="Normal 2 2 6 2 2 3 3" xfId="13111"/>
    <cellStyle name="Normal 2 2 6 2 2 4" xfId="5576"/>
    <cellStyle name="Normal 2 2 6 2 2 4 2" xfId="14605"/>
    <cellStyle name="Normal 2 2 6 2 2 5" xfId="10123"/>
    <cellStyle name="Normal 2 2 6 2 3" xfId="1844"/>
    <cellStyle name="Normal 2 2 6 2 3 2" xfId="6325"/>
    <cellStyle name="Normal 2 2 6 2 3 2 2" xfId="15355"/>
    <cellStyle name="Normal 2 2 6 2 3 3" xfId="10873"/>
    <cellStyle name="Normal 2 2 6 2 4" xfId="3338"/>
    <cellStyle name="Normal 2 2 6 2 4 2" xfId="7819"/>
    <cellStyle name="Normal 2 2 6 2 4 2 2" xfId="16849"/>
    <cellStyle name="Normal 2 2 6 2 4 3" xfId="12367"/>
    <cellStyle name="Normal 2 2 6 2 5" xfId="4832"/>
    <cellStyle name="Normal 2 2 6 2 5 2" xfId="13861"/>
    <cellStyle name="Normal 2 2 6 2 6" xfId="9379"/>
    <cellStyle name="Normal 2 2 6 3" xfId="536"/>
    <cellStyle name="Normal 2 2 6 3 2" xfId="1283"/>
    <cellStyle name="Normal 2 2 6 3 2 2" xfId="2777"/>
    <cellStyle name="Normal 2 2 6 3 2 2 2" xfId="7258"/>
    <cellStyle name="Normal 2 2 6 3 2 2 2 2" xfId="16288"/>
    <cellStyle name="Normal 2 2 6 3 2 2 3" xfId="11806"/>
    <cellStyle name="Normal 2 2 6 3 2 3" xfId="4271"/>
    <cellStyle name="Normal 2 2 6 3 2 3 2" xfId="8752"/>
    <cellStyle name="Normal 2 2 6 3 2 3 2 2" xfId="17782"/>
    <cellStyle name="Normal 2 2 6 3 2 3 3" xfId="13300"/>
    <cellStyle name="Normal 2 2 6 3 2 4" xfId="5764"/>
    <cellStyle name="Normal 2 2 6 3 2 4 2" xfId="14794"/>
    <cellStyle name="Normal 2 2 6 3 2 5" xfId="10312"/>
    <cellStyle name="Normal 2 2 6 3 3" xfId="2030"/>
    <cellStyle name="Normal 2 2 6 3 3 2" xfId="6511"/>
    <cellStyle name="Normal 2 2 6 3 3 2 2" xfId="15541"/>
    <cellStyle name="Normal 2 2 6 3 3 3" xfId="11059"/>
    <cellStyle name="Normal 2 2 6 3 4" xfId="3524"/>
    <cellStyle name="Normal 2 2 6 3 4 2" xfId="8005"/>
    <cellStyle name="Normal 2 2 6 3 4 2 2" xfId="17035"/>
    <cellStyle name="Normal 2 2 6 3 4 3" xfId="12553"/>
    <cellStyle name="Normal 2 2 6 3 5" xfId="5018"/>
    <cellStyle name="Normal 2 2 6 3 5 2" xfId="14047"/>
    <cellStyle name="Normal 2 2 6 3 6" xfId="9565"/>
    <cellStyle name="Normal 2 2 6 4" xfId="722"/>
    <cellStyle name="Normal 2 2 6 4 2" xfId="1469"/>
    <cellStyle name="Normal 2 2 6 4 2 2" xfId="2963"/>
    <cellStyle name="Normal 2 2 6 4 2 2 2" xfId="7444"/>
    <cellStyle name="Normal 2 2 6 4 2 2 2 2" xfId="16474"/>
    <cellStyle name="Normal 2 2 6 4 2 2 3" xfId="11992"/>
    <cellStyle name="Normal 2 2 6 4 2 3" xfId="4457"/>
    <cellStyle name="Normal 2 2 6 4 2 3 2" xfId="8938"/>
    <cellStyle name="Normal 2 2 6 4 2 3 2 2" xfId="17968"/>
    <cellStyle name="Normal 2 2 6 4 2 3 3" xfId="13486"/>
    <cellStyle name="Normal 2 2 6 4 2 4" xfId="5950"/>
    <cellStyle name="Normal 2 2 6 4 2 4 2" xfId="14980"/>
    <cellStyle name="Normal 2 2 6 4 2 5" xfId="10498"/>
    <cellStyle name="Normal 2 2 6 4 3" xfId="2216"/>
    <cellStyle name="Normal 2 2 6 4 3 2" xfId="6697"/>
    <cellStyle name="Normal 2 2 6 4 3 2 2" xfId="15727"/>
    <cellStyle name="Normal 2 2 6 4 3 3" xfId="11245"/>
    <cellStyle name="Normal 2 2 6 4 4" xfId="3710"/>
    <cellStyle name="Normal 2 2 6 4 4 2" xfId="8191"/>
    <cellStyle name="Normal 2 2 6 4 4 2 2" xfId="17221"/>
    <cellStyle name="Normal 2 2 6 4 4 3" xfId="12739"/>
    <cellStyle name="Normal 2 2 6 4 5" xfId="5204"/>
    <cellStyle name="Normal 2 2 6 4 5 2" xfId="14233"/>
    <cellStyle name="Normal 2 2 6 4 6" xfId="9751"/>
    <cellStyle name="Normal 2 2 6 5" xfId="909"/>
    <cellStyle name="Normal 2 2 6 5 2" xfId="2403"/>
    <cellStyle name="Normal 2 2 6 5 2 2" xfId="6884"/>
    <cellStyle name="Normal 2 2 6 5 2 2 2" xfId="15914"/>
    <cellStyle name="Normal 2 2 6 5 2 3" xfId="11432"/>
    <cellStyle name="Normal 2 2 6 5 3" xfId="3897"/>
    <cellStyle name="Normal 2 2 6 5 3 2" xfId="8378"/>
    <cellStyle name="Normal 2 2 6 5 3 2 2" xfId="17408"/>
    <cellStyle name="Normal 2 2 6 5 3 3" xfId="12926"/>
    <cellStyle name="Normal 2 2 6 5 4" xfId="5391"/>
    <cellStyle name="Normal 2 2 6 5 4 2" xfId="14420"/>
    <cellStyle name="Normal 2 2 6 5 5" xfId="9938"/>
    <cellStyle name="Normal 2 2 6 6" xfId="1658"/>
    <cellStyle name="Normal 2 2 6 6 2" xfId="6139"/>
    <cellStyle name="Normal 2 2 6 6 2 2" xfId="15169"/>
    <cellStyle name="Normal 2 2 6 6 3" xfId="10687"/>
    <cellStyle name="Normal 2 2 6 7" xfId="3152"/>
    <cellStyle name="Normal 2 2 6 7 2" xfId="7633"/>
    <cellStyle name="Normal 2 2 6 7 2 2" xfId="16663"/>
    <cellStyle name="Normal 2 2 6 7 3" xfId="12181"/>
    <cellStyle name="Normal 2 2 6 8" xfId="4646"/>
    <cellStyle name="Normal 2 2 6 8 2" xfId="13675"/>
    <cellStyle name="Normal 2 2 6 9" xfId="9193"/>
    <cellStyle name="Normal 2 2 7" xfId="187"/>
    <cellStyle name="Normal 2 2 7 2" xfId="372"/>
    <cellStyle name="Normal 2 2 7 2 2" xfId="1114"/>
    <cellStyle name="Normal 2 2 7 2 2 2" xfId="2608"/>
    <cellStyle name="Normal 2 2 7 2 2 2 2" xfId="7089"/>
    <cellStyle name="Normal 2 2 7 2 2 2 2 2" xfId="16119"/>
    <cellStyle name="Normal 2 2 7 2 2 2 3" xfId="11637"/>
    <cellStyle name="Normal 2 2 7 2 2 3" xfId="4102"/>
    <cellStyle name="Normal 2 2 7 2 2 3 2" xfId="8583"/>
    <cellStyle name="Normal 2 2 7 2 2 3 2 2" xfId="17613"/>
    <cellStyle name="Normal 2 2 7 2 2 3 3" xfId="13131"/>
    <cellStyle name="Normal 2 2 7 2 2 4" xfId="5596"/>
    <cellStyle name="Normal 2 2 7 2 2 4 2" xfId="14625"/>
    <cellStyle name="Normal 2 2 7 2 2 5" xfId="10143"/>
    <cellStyle name="Normal 2 2 7 2 3" xfId="1865"/>
    <cellStyle name="Normal 2 2 7 2 3 2" xfId="6346"/>
    <cellStyle name="Normal 2 2 7 2 3 2 2" xfId="15376"/>
    <cellStyle name="Normal 2 2 7 2 3 3" xfId="10894"/>
    <cellStyle name="Normal 2 2 7 2 4" xfId="3359"/>
    <cellStyle name="Normal 2 2 7 2 4 2" xfId="7840"/>
    <cellStyle name="Normal 2 2 7 2 4 2 2" xfId="16870"/>
    <cellStyle name="Normal 2 2 7 2 4 3" xfId="12388"/>
    <cellStyle name="Normal 2 2 7 2 5" xfId="4853"/>
    <cellStyle name="Normal 2 2 7 2 5 2" xfId="13882"/>
    <cellStyle name="Normal 2 2 7 2 6" xfId="9400"/>
    <cellStyle name="Normal 2 2 7 3" xfId="557"/>
    <cellStyle name="Normal 2 2 7 3 2" xfId="1304"/>
    <cellStyle name="Normal 2 2 7 3 2 2" xfId="2798"/>
    <cellStyle name="Normal 2 2 7 3 2 2 2" xfId="7279"/>
    <cellStyle name="Normal 2 2 7 3 2 2 2 2" xfId="16309"/>
    <cellStyle name="Normal 2 2 7 3 2 2 3" xfId="11827"/>
    <cellStyle name="Normal 2 2 7 3 2 3" xfId="4292"/>
    <cellStyle name="Normal 2 2 7 3 2 3 2" xfId="8773"/>
    <cellStyle name="Normal 2 2 7 3 2 3 2 2" xfId="17803"/>
    <cellStyle name="Normal 2 2 7 3 2 3 3" xfId="13321"/>
    <cellStyle name="Normal 2 2 7 3 2 4" xfId="5785"/>
    <cellStyle name="Normal 2 2 7 3 2 4 2" xfId="14815"/>
    <cellStyle name="Normal 2 2 7 3 2 5" xfId="10333"/>
    <cellStyle name="Normal 2 2 7 3 3" xfId="2051"/>
    <cellStyle name="Normal 2 2 7 3 3 2" xfId="6532"/>
    <cellStyle name="Normal 2 2 7 3 3 2 2" xfId="15562"/>
    <cellStyle name="Normal 2 2 7 3 3 3" xfId="11080"/>
    <cellStyle name="Normal 2 2 7 3 4" xfId="3545"/>
    <cellStyle name="Normal 2 2 7 3 4 2" xfId="8026"/>
    <cellStyle name="Normal 2 2 7 3 4 2 2" xfId="17056"/>
    <cellStyle name="Normal 2 2 7 3 4 3" xfId="12574"/>
    <cellStyle name="Normal 2 2 7 3 5" xfId="5039"/>
    <cellStyle name="Normal 2 2 7 3 5 2" xfId="14068"/>
    <cellStyle name="Normal 2 2 7 3 6" xfId="9586"/>
    <cellStyle name="Normal 2 2 7 4" xfId="743"/>
    <cellStyle name="Normal 2 2 7 4 2" xfId="1490"/>
    <cellStyle name="Normal 2 2 7 4 2 2" xfId="2984"/>
    <cellStyle name="Normal 2 2 7 4 2 2 2" xfId="7465"/>
    <cellStyle name="Normal 2 2 7 4 2 2 2 2" xfId="16495"/>
    <cellStyle name="Normal 2 2 7 4 2 2 3" xfId="12013"/>
    <cellStyle name="Normal 2 2 7 4 2 3" xfId="4478"/>
    <cellStyle name="Normal 2 2 7 4 2 3 2" xfId="8959"/>
    <cellStyle name="Normal 2 2 7 4 2 3 2 2" xfId="17989"/>
    <cellStyle name="Normal 2 2 7 4 2 3 3" xfId="13507"/>
    <cellStyle name="Normal 2 2 7 4 2 4" xfId="5971"/>
    <cellStyle name="Normal 2 2 7 4 2 4 2" xfId="15001"/>
    <cellStyle name="Normal 2 2 7 4 2 5" xfId="10519"/>
    <cellStyle name="Normal 2 2 7 4 3" xfId="2237"/>
    <cellStyle name="Normal 2 2 7 4 3 2" xfId="6718"/>
    <cellStyle name="Normal 2 2 7 4 3 2 2" xfId="15748"/>
    <cellStyle name="Normal 2 2 7 4 3 3" xfId="11266"/>
    <cellStyle name="Normal 2 2 7 4 4" xfId="3731"/>
    <cellStyle name="Normal 2 2 7 4 4 2" xfId="8212"/>
    <cellStyle name="Normal 2 2 7 4 4 2 2" xfId="17242"/>
    <cellStyle name="Normal 2 2 7 4 4 3" xfId="12760"/>
    <cellStyle name="Normal 2 2 7 4 5" xfId="5225"/>
    <cellStyle name="Normal 2 2 7 4 5 2" xfId="14254"/>
    <cellStyle name="Normal 2 2 7 4 6" xfId="9772"/>
    <cellStyle name="Normal 2 2 7 5" xfId="930"/>
    <cellStyle name="Normal 2 2 7 5 2" xfId="2424"/>
    <cellStyle name="Normal 2 2 7 5 2 2" xfId="6905"/>
    <cellStyle name="Normal 2 2 7 5 2 2 2" xfId="15935"/>
    <cellStyle name="Normal 2 2 7 5 2 3" xfId="11453"/>
    <cellStyle name="Normal 2 2 7 5 3" xfId="3918"/>
    <cellStyle name="Normal 2 2 7 5 3 2" xfId="8399"/>
    <cellStyle name="Normal 2 2 7 5 3 2 2" xfId="17429"/>
    <cellStyle name="Normal 2 2 7 5 3 3" xfId="12947"/>
    <cellStyle name="Normal 2 2 7 5 4" xfId="5412"/>
    <cellStyle name="Normal 2 2 7 5 4 2" xfId="14441"/>
    <cellStyle name="Normal 2 2 7 5 5" xfId="9959"/>
    <cellStyle name="Normal 2 2 7 6" xfId="1679"/>
    <cellStyle name="Normal 2 2 7 6 2" xfId="6160"/>
    <cellStyle name="Normal 2 2 7 6 2 2" xfId="15190"/>
    <cellStyle name="Normal 2 2 7 6 3" xfId="10708"/>
    <cellStyle name="Normal 2 2 7 7" xfId="3173"/>
    <cellStyle name="Normal 2 2 7 7 2" xfId="7654"/>
    <cellStyle name="Normal 2 2 7 7 2 2" xfId="16684"/>
    <cellStyle name="Normal 2 2 7 7 3" xfId="12202"/>
    <cellStyle name="Normal 2 2 7 8" xfId="4667"/>
    <cellStyle name="Normal 2 2 7 8 2" xfId="13696"/>
    <cellStyle name="Normal 2 2 7 9" xfId="9214"/>
    <cellStyle name="Normal 2 2 8" xfId="213"/>
    <cellStyle name="Normal 2 2 8 2" xfId="398"/>
    <cellStyle name="Normal 2 2 8 2 2" xfId="1140"/>
    <cellStyle name="Normal 2 2 8 2 2 2" xfId="2634"/>
    <cellStyle name="Normal 2 2 8 2 2 2 2" xfId="7115"/>
    <cellStyle name="Normal 2 2 8 2 2 2 2 2" xfId="16145"/>
    <cellStyle name="Normal 2 2 8 2 2 2 3" xfId="11663"/>
    <cellStyle name="Normal 2 2 8 2 2 3" xfId="4128"/>
    <cellStyle name="Normal 2 2 8 2 2 3 2" xfId="8609"/>
    <cellStyle name="Normal 2 2 8 2 2 3 2 2" xfId="17639"/>
    <cellStyle name="Normal 2 2 8 2 2 3 3" xfId="13157"/>
    <cellStyle name="Normal 2 2 8 2 2 4" xfId="5622"/>
    <cellStyle name="Normal 2 2 8 2 2 4 2" xfId="14651"/>
    <cellStyle name="Normal 2 2 8 2 2 5" xfId="10169"/>
    <cellStyle name="Normal 2 2 8 2 3" xfId="1891"/>
    <cellStyle name="Normal 2 2 8 2 3 2" xfId="6372"/>
    <cellStyle name="Normal 2 2 8 2 3 2 2" xfId="15402"/>
    <cellStyle name="Normal 2 2 8 2 3 3" xfId="10920"/>
    <cellStyle name="Normal 2 2 8 2 4" xfId="3385"/>
    <cellStyle name="Normal 2 2 8 2 4 2" xfId="7866"/>
    <cellStyle name="Normal 2 2 8 2 4 2 2" xfId="16896"/>
    <cellStyle name="Normal 2 2 8 2 4 3" xfId="12414"/>
    <cellStyle name="Normal 2 2 8 2 5" xfId="4879"/>
    <cellStyle name="Normal 2 2 8 2 5 2" xfId="13908"/>
    <cellStyle name="Normal 2 2 8 2 6" xfId="9426"/>
    <cellStyle name="Normal 2 2 8 3" xfId="583"/>
    <cellStyle name="Normal 2 2 8 3 2" xfId="1330"/>
    <cellStyle name="Normal 2 2 8 3 2 2" xfId="2824"/>
    <cellStyle name="Normal 2 2 8 3 2 2 2" xfId="7305"/>
    <cellStyle name="Normal 2 2 8 3 2 2 2 2" xfId="16335"/>
    <cellStyle name="Normal 2 2 8 3 2 2 3" xfId="11853"/>
    <cellStyle name="Normal 2 2 8 3 2 3" xfId="4318"/>
    <cellStyle name="Normal 2 2 8 3 2 3 2" xfId="8799"/>
    <cellStyle name="Normal 2 2 8 3 2 3 2 2" xfId="17829"/>
    <cellStyle name="Normal 2 2 8 3 2 3 3" xfId="13347"/>
    <cellStyle name="Normal 2 2 8 3 2 4" xfId="5811"/>
    <cellStyle name="Normal 2 2 8 3 2 4 2" xfId="14841"/>
    <cellStyle name="Normal 2 2 8 3 2 5" xfId="10359"/>
    <cellStyle name="Normal 2 2 8 3 3" xfId="2077"/>
    <cellStyle name="Normal 2 2 8 3 3 2" xfId="6558"/>
    <cellStyle name="Normal 2 2 8 3 3 2 2" xfId="15588"/>
    <cellStyle name="Normal 2 2 8 3 3 3" xfId="11106"/>
    <cellStyle name="Normal 2 2 8 3 4" xfId="3571"/>
    <cellStyle name="Normal 2 2 8 3 4 2" xfId="8052"/>
    <cellStyle name="Normal 2 2 8 3 4 2 2" xfId="17082"/>
    <cellStyle name="Normal 2 2 8 3 4 3" xfId="12600"/>
    <cellStyle name="Normal 2 2 8 3 5" xfId="5065"/>
    <cellStyle name="Normal 2 2 8 3 5 2" xfId="14094"/>
    <cellStyle name="Normal 2 2 8 3 6" xfId="9612"/>
    <cellStyle name="Normal 2 2 8 4" xfId="769"/>
    <cellStyle name="Normal 2 2 8 4 2" xfId="1516"/>
    <cellStyle name="Normal 2 2 8 4 2 2" xfId="3010"/>
    <cellStyle name="Normal 2 2 8 4 2 2 2" xfId="7491"/>
    <cellStyle name="Normal 2 2 8 4 2 2 2 2" xfId="16521"/>
    <cellStyle name="Normal 2 2 8 4 2 2 3" xfId="12039"/>
    <cellStyle name="Normal 2 2 8 4 2 3" xfId="4504"/>
    <cellStyle name="Normal 2 2 8 4 2 3 2" xfId="8985"/>
    <cellStyle name="Normal 2 2 8 4 2 3 2 2" xfId="18015"/>
    <cellStyle name="Normal 2 2 8 4 2 3 3" xfId="13533"/>
    <cellStyle name="Normal 2 2 8 4 2 4" xfId="5997"/>
    <cellStyle name="Normal 2 2 8 4 2 4 2" xfId="15027"/>
    <cellStyle name="Normal 2 2 8 4 2 5" xfId="10545"/>
    <cellStyle name="Normal 2 2 8 4 3" xfId="2263"/>
    <cellStyle name="Normal 2 2 8 4 3 2" xfId="6744"/>
    <cellStyle name="Normal 2 2 8 4 3 2 2" xfId="15774"/>
    <cellStyle name="Normal 2 2 8 4 3 3" xfId="11292"/>
    <cellStyle name="Normal 2 2 8 4 4" xfId="3757"/>
    <cellStyle name="Normal 2 2 8 4 4 2" xfId="8238"/>
    <cellStyle name="Normal 2 2 8 4 4 2 2" xfId="17268"/>
    <cellStyle name="Normal 2 2 8 4 4 3" xfId="12786"/>
    <cellStyle name="Normal 2 2 8 4 5" xfId="5251"/>
    <cellStyle name="Normal 2 2 8 4 5 2" xfId="14280"/>
    <cellStyle name="Normal 2 2 8 4 6" xfId="9798"/>
    <cellStyle name="Normal 2 2 8 5" xfId="956"/>
    <cellStyle name="Normal 2 2 8 5 2" xfId="2450"/>
    <cellStyle name="Normal 2 2 8 5 2 2" xfId="6931"/>
    <cellStyle name="Normal 2 2 8 5 2 2 2" xfId="15961"/>
    <cellStyle name="Normal 2 2 8 5 2 3" xfId="11479"/>
    <cellStyle name="Normal 2 2 8 5 3" xfId="3944"/>
    <cellStyle name="Normal 2 2 8 5 3 2" xfId="8425"/>
    <cellStyle name="Normal 2 2 8 5 3 2 2" xfId="17455"/>
    <cellStyle name="Normal 2 2 8 5 3 3" xfId="12973"/>
    <cellStyle name="Normal 2 2 8 5 4" xfId="5438"/>
    <cellStyle name="Normal 2 2 8 5 4 2" xfId="14467"/>
    <cellStyle name="Normal 2 2 8 5 5" xfId="9985"/>
    <cellStyle name="Normal 2 2 8 6" xfId="1705"/>
    <cellStyle name="Normal 2 2 8 6 2" xfId="6186"/>
    <cellStyle name="Normal 2 2 8 6 2 2" xfId="15216"/>
    <cellStyle name="Normal 2 2 8 6 3" xfId="10734"/>
    <cellStyle name="Normal 2 2 8 7" xfId="3199"/>
    <cellStyle name="Normal 2 2 8 7 2" xfId="7680"/>
    <cellStyle name="Normal 2 2 8 7 2 2" xfId="16710"/>
    <cellStyle name="Normal 2 2 8 7 3" xfId="12228"/>
    <cellStyle name="Normal 2 2 8 8" xfId="4693"/>
    <cellStyle name="Normal 2 2 8 8 2" xfId="13722"/>
    <cellStyle name="Normal 2 2 8 9" xfId="9240"/>
    <cellStyle name="Normal 2 2 9" xfId="235"/>
    <cellStyle name="Normal 2 2 9 2" xfId="421"/>
    <cellStyle name="Normal 2 2 9 2 2" xfId="1163"/>
    <cellStyle name="Normal 2 2 9 2 2 2" xfId="2657"/>
    <cellStyle name="Normal 2 2 9 2 2 2 2" xfId="7138"/>
    <cellStyle name="Normal 2 2 9 2 2 2 2 2" xfId="16168"/>
    <cellStyle name="Normal 2 2 9 2 2 2 3" xfId="11686"/>
    <cellStyle name="Normal 2 2 9 2 2 3" xfId="4151"/>
    <cellStyle name="Normal 2 2 9 2 2 3 2" xfId="8632"/>
    <cellStyle name="Normal 2 2 9 2 2 3 2 2" xfId="17662"/>
    <cellStyle name="Normal 2 2 9 2 2 3 3" xfId="13180"/>
    <cellStyle name="Normal 2 2 9 2 2 4" xfId="5644"/>
    <cellStyle name="Normal 2 2 9 2 2 4 2" xfId="14674"/>
    <cellStyle name="Normal 2 2 9 2 2 5" xfId="10192"/>
    <cellStyle name="Normal 2 2 9 2 3" xfId="1914"/>
    <cellStyle name="Normal 2 2 9 2 3 2" xfId="6395"/>
    <cellStyle name="Normal 2 2 9 2 3 2 2" xfId="15425"/>
    <cellStyle name="Normal 2 2 9 2 3 3" xfId="10943"/>
    <cellStyle name="Normal 2 2 9 2 4" xfId="3408"/>
    <cellStyle name="Normal 2 2 9 2 4 2" xfId="7889"/>
    <cellStyle name="Normal 2 2 9 2 4 2 2" xfId="16919"/>
    <cellStyle name="Normal 2 2 9 2 4 3" xfId="12437"/>
    <cellStyle name="Normal 2 2 9 2 5" xfId="4902"/>
    <cellStyle name="Normal 2 2 9 2 5 2" xfId="13931"/>
    <cellStyle name="Normal 2 2 9 2 6" xfId="9449"/>
    <cellStyle name="Normal 2 2 9 3" xfId="606"/>
    <cellStyle name="Normal 2 2 9 3 2" xfId="1353"/>
    <cellStyle name="Normal 2 2 9 3 2 2" xfId="2847"/>
    <cellStyle name="Normal 2 2 9 3 2 2 2" xfId="7328"/>
    <cellStyle name="Normal 2 2 9 3 2 2 2 2" xfId="16358"/>
    <cellStyle name="Normal 2 2 9 3 2 2 3" xfId="11876"/>
    <cellStyle name="Normal 2 2 9 3 2 3" xfId="4341"/>
    <cellStyle name="Normal 2 2 9 3 2 3 2" xfId="8822"/>
    <cellStyle name="Normal 2 2 9 3 2 3 2 2" xfId="17852"/>
    <cellStyle name="Normal 2 2 9 3 2 3 3" xfId="13370"/>
    <cellStyle name="Normal 2 2 9 3 2 4" xfId="5834"/>
    <cellStyle name="Normal 2 2 9 3 2 4 2" xfId="14864"/>
    <cellStyle name="Normal 2 2 9 3 2 5" xfId="10382"/>
    <cellStyle name="Normal 2 2 9 3 3" xfId="2100"/>
    <cellStyle name="Normal 2 2 9 3 3 2" xfId="6581"/>
    <cellStyle name="Normal 2 2 9 3 3 2 2" xfId="15611"/>
    <cellStyle name="Normal 2 2 9 3 3 3" xfId="11129"/>
    <cellStyle name="Normal 2 2 9 3 4" xfId="3594"/>
    <cellStyle name="Normal 2 2 9 3 4 2" xfId="8075"/>
    <cellStyle name="Normal 2 2 9 3 4 2 2" xfId="17105"/>
    <cellStyle name="Normal 2 2 9 3 4 3" xfId="12623"/>
    <cellStyle name="Normal 2 2 9 3 5" xfId="5088"/>
    <cellStyle name="Normal 2 2 9 3 5 2" xfId="14117"/>
    <cellStyle name="Normal 2 2 9 3 6" xfId="9635"/>
    <cellStyle name="Normal 2 2 9 4" xfId="792"/>
    <cellStyle name="Normal 2 2 9 4 2" xfId="1539"/>
    <cellStyle name="Normal 2 2 9 4 2 2" xfId="3033"/>
    <cellStyle name="Normal 2 2 9 4 2 2 2" xfId="7514"/>
    <cellStyle name="Normal 2 2 9 4 2 2 2 2" xfId="16544"/>
    <cellStyle name="Normal 2 2 9 4 2 2 3" xfId="12062"/>
    <cellStyle name="Normal 2 2 9 4 2 3" xfId="4527"/>
    <cellStyle name="Normal 2 2 9 4 2 3 2" xfId="9008"/>
    <cellStyle name="Normal 2 2 9 4 2 3 2 2" xfId="18038"/>
    <cellStyle name="Normal 2 2 9 4 2 3 3" xfId="13556"/>
    <cellStyle name="Normal 2 2 9 4 2 4" xfId="6020"/>
    <cellStyle name="Normal 2 2 9 4 2 4 2" xfId="15050"/>
    <cellStyle name="Normal 2 2 9 4 2 5" xfId="10568"/>
    <cellStyle name="Normal 2 2 9 4 3" xfId="2286"/>
    <cellStyle name="Normal 2 2 9 4 3 2" xfId="6767"/>
    <cellStyle name="Normal 2 2 9 4 3 2 2" xfId="15797"/>
    <cellStyle name="Normal 2 2 9 4 3 3" xfId="11315"/>
    <cellStyle name="Normal 2 2 9 4 4" xfId="3780"/>
    <cellStyle name="Normal 2 2 9 4 4 2" xfId="8261"/>
    <cellStyle name="Normal 2 2 9 4 4 2 2" xfId="17291"/>
    <cellStyle name="Normal 2 2 9 4 4 3" xfId="12809"/>
    <cellStyle name="Normal 2 2 9 4 5" xfId="5274"/>
    <cellStyle name="Normal 2 2 9 4 5 2" xfId="14303"/>
    <cellStyle name="Normal 2 2 9 4 6" xfId="9821"/>
    <cellStyle name="Normal 2 2 9 5" xfId="979"/>
    <cellStyle name="Normal 2 2 9 5 2" xfId="2473"/>
    <cellStyle name="Normal 2 2 9 5 2 2" xfId="6954"/>
    <cellStyle name="Normal 2 2 9 5 2 2 2" xfId="15984"/>
    <cellStyle name="Normal 2 2 9 5 2 3" xfId="11502"/>
    <cellStyle name="Normal 2 2 9 5 3" xfId="3967"/>
    <cellStyle name="Normal 2 2 9 5 3 2" xfId="8448"/>
    <cellStyle name="Normal 2 2 9 5 3 2 2" xfId="17478"/>
    <cellStyle name="Normal 2 2 9 5 3 3" xfId="12996"/>
    <cellStyle name="Normal 2 2 9 5 4" xfId="5461"/>
    <cellStyle name="Normal 2 2 9 5 4 2" xfId="14490"/>
    <cellStyle name="Normal 2 2 9 5 5" xfId="10008"/>
    <cellStyle name="Normal 2 2 9 6" xfId="1728"/>
    <cellStyle name="Normal 2 2 9 6 2" xfId="6209"/>
    <cellStyle name="Normal 2 2 9 6 2 2" xfId="15239"/>
    <cellStyle name="Normal 2 2 9 6 3" xfId="10757"/>
    <cellStyle name="Normal 2 2 9 7" xfId="3222"/>
    <cellStyle name="Normal 2 2 9 7 2" xfId="7703"/>
    <cellStyle name="Normal 2 2 9 7 2 2" xfId="16733"/>
    <cellStyle name="Normal 2 2 9 7 3" xfId="12251"/>
    <cellStyle name="Normal 2 2 9 8" xfId="4716"/>
    <cellStyle name="Normal 2 2 9 8 2" xfId="13745"/>
    <cellStyle name="Normal 2 2 9 9" xfId="9263"/>
    <cellStyle name="Normal 2 20" xfId="9121"/>
    <cellStyle name="Normal 2 21" xfId="4"/>
    <cellStyle name="Normal 2 22" xfId="22545"/>
    <cellStyle name="Normal 2 23" xfId="15"/>
    <cellStyle name="Normal 2 3" xfId="36"/>
    <cellStyle name="Normal 2 3 10" xfId="284"/>
    <cellStyle name="Normal 2 3 10 2" xfId="1028"/>
    <cellStyle name="Normal 2 3 10 2 2" xfId="2522"/>
    <cellStyle name="Normal 2 3 10 2 2 2" xfId="7003"/>
    <cellStyle name="Normal 2 3 10 2 2 2 2" xfId="16033"/>
    <cellStyle name="Normal 2 3 10 2 2 3" xfId="11551"/>
    <cellStyle name="Normal 2 3 10 2 3" xfId="4016"/>
    <cellStyle name="Normal 2 3 10 2 3 2" xfId="8497"/>
    <cellStyle name="Normal 2 3 10 2 3 2 2" xfId="17527"/>
    <cellStyle name="Normal 2 3 10 2 3 3" xfId="13045"/>
    <cellStyle name="Normal 2 3 10 2 4" xfId="5510"/>
    <cellStyle name="Normal 2 3 10 2 4 2" xfId="14539"/>
    <cellStyle name="Normal 2 3 10 2 5" xfId="10057"/>
    <cellStyle name="Normal 2 3 10 3" xfId="1777"/>
    <cellStyle name="Normal 2 3 10 3 2" xfId="6258"/>
    <cellStyle name="Normal 2 3 10 3 2 2" xfId="15288"/>
    <cellStyle name="Normal 2 3 10 3 3" xfId="10806"/>
    <cellStyle name="Normal 2 3 10 4" xfId="3271"/>
    <cellStyle name="Normal 2 3 10 4 2" xfId="7752"/>
    <cellStyle name="Normal 2 3 10 4 2 2" xfId="16782"/>
    <cellStyle name="Normal 2 3 10 4 3" xfId="12300"/>
    <cellStyle name="Normal 2 3 10 5" xfId="4765"/>
    <cellStyle name="Normal 2 3 10 5 2" xfId="13794"/>
    <cellStyle name="Normal 2 3 10 6" xfId="9312"/>
    <cellStyle name="Normal 2 3 11" xfId="469"/>
    <cellStyle name="Normal 2 3 11 2" xfId="1216"/>
    <cellStyle name="Normal 2 3 11 2 2" xfId="2710"/>
    <cellStyle name="Normal 2 3 11 2 2 2" xfId="7191"/>
    <cellStyle name="Normal 2 3 11 2 2 2 2" xfId="16221"/>
    <cellStyle name="Normal 2 3 11 2 2 3" xfId="11739"/>
    <cellStyle name="Normal 2 3 11 2 3" xfId="4204"/>
    <cellStyle name="Normal 2 3 11 2 3 2" xfId="8685"/>
    <cellStyle name="Normal 2 3 11 2 3 2 2" xfId="17715"/>
    <cellStyle name="Normal 2 3 11 2 3 3" xfId="13233"/>
    <cellStyle name="Normal 2 3 11 2 4" xfId="5697"/>
    <cellStyle name="Normal 2 3 11 2 4 2" xfId="14727"/>
    <cellStyle name="Normal 2 3 11 2 5" xfId="10245"/>
    <cellStyle name="Normal 2 3 11 3" xfId="1963"/>
    <cellStyle name="Normal 2 3 11 3 2" xfId="6444"/>
    <cellStyle name="Normal 2 3 11 3 2 2" xfId="15474"/>
    <cellStyle name="Normal 2 3 11 3 3" xfId="10992"/>
    <cellStyle name="Normal 2 3 11 4" xfId="3457"/>
    <cellStyle name="Normal 2 3 11 4 2" xfId="7938"/>
    <cellStyle name="Normal 2 3 11 4 2 2" xfId="16968"/>
    <cellStyle name="Normal 2 3 11 4 3" xfId="12486"/>
    <cellStyle name="Normal 2 3 11 5" xfId="4951"/>
    <cellStyle name="Normal 2 3 11 5 2" xfId="13980"/>
    <cellStyle name="Normal 2 3 11 6" xfId="9498"/>
    <cellStyle name="Normal 2 3 12" xfId="655"/>
    <cellStyle name="Normal 2 3 12 2" xfId="1402"/>
    <cellStyle name="Normal 2 3 12 2 2" xfId="2896"/>
    <cellStyle name="Normal 2 3 12 2 2 2" xfId="7377"/>
    <cellStyle name="Normal 2 3 12 2 2 2 2" xfId="16407"/>
    <cellStyle name="Normal 2 3 12 2 2 3" xfId="11925"/>
    <cellStyle name="Normal 2 3 12 2 3" xfId="4390"/>
    <cellStyle name="Normal 2 3 12 2 3 2" xfId="8871"/>
    <cellStyle name="Normal 2 3 12 2 3 2 2" xfId="17901"/>
    <cellStyle name="Normal 2 3 12 2 3 3" xfId="13419"/>
    <cellStyle name="Normal 2 3 12 2 4" xfId="5883"/>
    <cellStyle name="Normal 2 3 12 2 4 2" xfId="14913"/>
    <cellStyle name="Normal 2 3 12 2 5" xfId="10431"/>
    <cellStyle name="Normal 2 3 12 3" xfId="2149"/>
    <cellStyle name="Normal 2 3 12 3 2" xfId="6630"/>
    <cellStyle name="Normal 2 3 12 3 2 2" xfId="15660"/>
    <cellStyle name="Normal 2 3 12 3 3" xfId="11178"/>
    <cellStyle name="Normal 2 3 12 4" xfId="3643"/>
    <cellStyle name="Normal 2 3 12 4 2" xfId="8124"/>
    <cellStyle name="Normal 2 3 12 4 2 2" xfId="17154"/>
    <cellStyle name="Normal 2 3 12 4 3" xfId="12672"/>
    <cellStyle name="Normal 2 3 12 5" xfId="5137"/>
    <cellStyle name="Normal 2 3 12 5 2" xfId="14166"/>
    <cellStyle name="Normal 2 3 12 6" xfId="9684"/>
    <cellStyle name="Normal 2 3 13" xfId="842"/>
    <cellStyle name="Normal 2 3 13 2" xfId="2336"/>
    <cellStyle name="Normal 2 3 13 2 2" xfId="6817"/>
    <cellStyle name="Normal 2 3 13 2 2 2" xfId="15847"/>
    <cellStyle name="Normal 2 3 13 2 3" xfId="11365"/>
    <cellStyle name="Normal 2 3 13 3" xfId="3830"/>
    <cellStyle name="Normal 2 3 13 3 2" xfId="8311"/>
    <cellStyle name="Normal 2 3 13 3 2 2" xfId="17341"/>
    <cellStyle name="Normal 2 3 13 3 3" xfId="12859"/>
    <cellStyle name="Normal 2 3 13 4" xfId="5324"/>
    <cellStyle name="Normal 2 3 13 4 2" xfId="14353"/>
    <cellStyle name="Normal 2 3 13 5" xfId="9871"/>
    <cellStyle name="Normal 2 3 14" xfId="1591"/>
    <cellStyle name="Normal 2 3 14 2" xfId="6072"/>
    <cellStyle name="Normal 2 3 14 2 2" xfId="15102"/>
    <cellStyle name="Normal 2 3 14 3" xfId="10620"/>
    <cellStyle name="Normal 2 3 15" xfId="3085"/>
    <cellStyle name="Normal 2 3 15 2" xfId="7566"/>
    <cellStyle name="Normal 2 3 15 2 2" xfId="16596"/>
    <cellStyle name="Normal 2 3 15 3" xfId="12114"/>
    <cellStyle name="Normal 2 3 16" xfId="4579"/>
    <cellStyle name="Normal 2 3 16 2" xfId="13608"/>
    <cellStyle name="Normal 2 3 17" xfId="9126"/>
    <cellStyle name="Normal 2 3 18" xfId="102"/>
    <cellStyle name="Normal 2 3 2" xfId="111"/>
    <cellStyle name="Normal 2 3 2 10" xfId="479"/>
    <cellStyle name="Normal 2 3 2 10 2" xfId="1226"/>
    <cellStyle name="Normal 2 3 2 10 2 2" xfId="2720"/>
    <cellStyle name="Normal 2 3 2 10 2 2 2" xfId="7201"/>
    <cellStyle name="Normal 2 3 2 10 2 2 2 2" xfId="16231"/>
    <cellStyle name="Normal 2 3 2 10 2 2 3" xfId="11749"/>
    <cellStyle name="Normal 2 3 2 10 2 3" xfId="4214"/>
    <cellStyle name="Normal 2 3 2 10 2 3 2" xfId="8695"/>
    <cellStyle name="Normal 2 3 2 10 2 3 2 2" xfId="17725"/>
    <cellStyle name="Normal 2 3 2 10 2 3 3" xfId="13243"/>
    <cellStyle name="Normal 2 3 2 10 2 4" xfId="5707"/>
    <cellStyle name="Normal 2 3 2 10 2 4 2" xfId="14737"/>
    <cellStyle name="Normal 2 3 2 10 2 5" xfId="10255"/>
    <cellStyle name="Normal 2 3 2 10 3" xfId="1973"/>
    <cellStyle name="Normal 2 3 2 10 3 2" xfId="6454"/>
    <cellStyle name="Normal 2 3 2 10 3 2 2" xfId="15484"/>
    <cellStyle name="Normal 2 3 2 10 3 3" xfId="11002"/>
    <cellStyle name="Normal 2 3 2 10 4" xfId="3467"/>
    <cellStyle name="Normal 2 3 2 10 4 2" xfId="7948"/>
    <cellStyle name="Normal 2 3 2 10 4 2 2" xfId="16978"/>
    <cellStyle name="Normal 2 3 2 10 4 3" xfId="12496"/>
    <cellStyle name="Normal 2 3 2 10 5" xfId="4961"/>
    <cellStyle name="Normal 2 3 2 10 5 2" xfId="13990"/>
    <cellStyle name="Normal 2 3 2 10 6" xfId="9508"/>
    <cellStyle name="Normal 2 3 2 11" xfId="665"/>
    <cellStyle name="Normal 2 3 2 11 2" xfId="1412"/>
    <cellStyle name="Normal 2 3 2 11 2 2" xfId="2906"/>
    <cellStyle name="Normal 2 3 2 11 2 2 2" xfId="7387"/>
    <cellStyle name="Normal 2 3 2 11 2 2 2 2" xfId="16417"/>
    <cellStyle name="Normal 2 3 2 11 2 2 3" xfId="11935"/>
    <cellStyle name="Normal 2 3 2 11 2 3" xfId="4400"/>
    <cellStyle name="Normal 2 3 2 11 2 3 2" xfId="8881"/>
    <cellStyle name="Normal 2 3 2 11 2 3 2 2" xfId="17911"/>
    <cellStyle name="Normal 2 3 2 11 2 3 3" xfId="13429"/>
    <cellStyle name="Normal 2 3 2 11 2 4" xfId="5893"/>
    <cellStyle name="Normal 2 3 2 11 2 4 2" xfId="14923"/>
    <cellStyle name="Normal 2 3 2 11 2 5" xfId="10441"/>
    <cellStyle name="Normal 2 3 2 11 3" xfId="2159"/>
    <cellStyle name="Normal 2 3 2 11 3 2" xfId="6640"/>
    <cellStyle name="Normal 2 3 2 11 3 2 2" xfId="15670"/>
    <cellStyle name="Normal 2 3 2 11 3 3" xfId="11188"/>
    <cellStyle name="Normal 2 3 2 11 4" xfId="3653"/>
    <cellStyle name="Normal 2 3 2 11 4 2" xfId="8134"/>
    <cellStyle name="Normal 2 3 2 11 4 2 2" xfId="17164"/>
    <cellStyle name="Normal 2 3 2 11 4 3" xfId="12682"/>
    <cellStyle name="Normal 2 3 2 11 5" xfId="5147"/>
    <cellStyle name="Normal 2 3 2 11 5 2" xfId="14176"/>
    <cellStyle name="Normal 2 3 2 11 6" xfId="9694"/>
    <cellStyle name="Normal 2 3 2 12" xfId="852"/>
    <cellStyle name="Normal 2 3 2 12 2" xfId="2346"/>
    <cellStyle name="Normal 2 3 2 12 2 2" xfId="6827"/>
    <cellStyle name="Normal 2 3 2 12 2 2 2" xfId="15857"/>
    <cellStyle name="Normal 2 3 2 12 2 3" xfId="11375"/>
    <cellStyle name="Normal 2 3 2 12 3" xfId="3840"/>
    <cellStyle name="Normal 2 3 2 12 3 2" xfId="8321"/>
    <cellStyle name="Normal 2 3 2 12 3 2 2" xfId="17351"/>
    <cellStyle name="Normal 2 3 2 12 3 3" xfId="12869"/>
    <cellStyle name="Normal 2 3 2 12 4" xfId="5334"/>
    <cellStyle name="Normal 2 3 2 12 4 2" xfId="14363"/>
    <cellStyle name="Normal 2 3 2 12 5" xfId="9881"/>
    <cellStyle name="Normal 2 3 2 13" xfId="1601"/>
    <cellStyle name="Normal 2 3 2 13 2" xfId="6082"/>
    <cellStyle name="Normal 2 3 2 13 2 2" xfId="15112"/>
    <cellStyle name="Normal 2 3 2 13 3" xfId="10630"/>
    <cellStyle name="Normal 2 3 2 14" xfId="3095"/>
    <cellStyle name="Normal 2 3 2 14 2" xfId="7576"/>
    <cellStyle name="Normal 2 3 2 14 2 2" xfId="16606"/>
    <cellStyle name="Normal 2 3 2 14 3" xfId="12124"/>
    <cellStyle name="Normal 2 3 2 15" xfId="4589"/>
    <cellStyle name="Normal 2 3 2 15 2" xfId="13618"/>
    <cellStyle name="Normal 2 3 2 16" xfId="9136"/>
    <cellStyle name="Normal 2 3 2 2" xfId="133"/>
    <cellStyle name="Normal 2 3 2 2 2" xfId="317"/>
    <cellStyle name="Normal 2 3 2 2 2 2" xfId="1061"/>
    <cellStyle name="Normal 2 3 2 2 2 2 2" xfId="2555"/>
    <cellStyle name="Normal 2 3 2 2 2 2 2 2" xfId="7036"/>
    <cellStyle name="Normal 2 3 2 2 2 2 2 2 2" xfId="16066"/>
    <cellStyle name="Normal 2 3 2 2 2 2 2 3" xfId="11584"/>
    <cellStyle name="Normal 2 3 2 2 2 2 3" xfId="4049"/>
    <cellStyle name="Normal 2 3 2 2 2 2 3 2" xfId="8530"/>
    <cellStyle name="Normal 2 3 2 2 2 2 3 2 2" xfId="17560"/>
    <cellStyle name="Normal 2 3 2 2 2 2 3 3" xfId="13078"/>
    <cellStyle name="Normal 2 3 2 2 2 2 4" xfId="5543"/>
    <cellStyle name="Normal 2 3 2 2 2 2 4 2" xfId="14572"/>
    <cellStyle name="Normal 2 3 2 2 2 2 5" xfId="10090"/>
    <cellStyle name="Normal 2 3 2 2 2 3" xfId="1810"/>
    <cellStyle name="Normal 2 3 2 2 2 3 2" xfId="6291"/>
    <cellStyle name="Normal 2 3 2 2 2 3 2 2" xfId="15321"/>
    <cellStyle name="Normal 2 3 2 2 2 3 3" xfId="10839"/>
    <cellStyle name="Normal 2 3 2 2 2 4" xfId="3304"/>
    <cellStyle name="Normal 2 3 2 2 2 4 2" xfId="7785"/>
    <cellStyle name="Normal 2 3 2 2 2 4 2 2" xfId="16815"/>
    <cellStyle name="Normal 2 3 2 2 2 4 3" xfId="12333"/>
    <cellStyle name="Normal 2 3 2 2 2 5" xfId="4798"/>
    <cellStyle name="Normal 2 3 2 2 2 5 2" xfId="13827"/>
    <cellStyle name="Normal 2 3 2 2 2 6" xfId="9345"/>
    <cellStyle name="Normal 2 3 2 2 3" xfId="502"/>
    <cellStyle name="Normal 2 3 2 2 3 2" xfId="1249"/>
    <cellStyle name="Normal 2 3 2 2 3 2 2" xfId="2743"/>
    <cellStyle name="Normal 2 3 2 2 3 2 2 2" xfId="7224"/>
    <cellStyle name="Normal 2 3 2 2 3 2 2 2 2" xfId="16254"/>
    <cellStyle name="Normal 2 3 2 2 3 2 2 3" xfId="11772"/>
    <cellStyle name="Normal 2 3 2 2 3 2 3" xfId="4237"/>
    <cellStyle name="Normal 2 3 2 2 3 2 3 2" xfId="8718"/>
    <cellStyle name="Normal 2 3 2 2 3 2 3 2 2" xfId="17748"/>
    <cellStyle name="Normal 2 3 2 2 3 2 3 3" xfId="13266"/>
    <cellStyle name="Normal 2 3 2 2 3 2 4" xfId="5730"/>
    <cellStyle name="Normal 2 3 2 2 3 2 4 2" xfId="14760"/>
    <cellStyle name="Normal 2 3 2 2 3 2 5" xfId="10278"/>
    <cellStyle name="Normal 2 3 2 2 3 3" xfId="1996"/>
    <cellStyle name="Normal 2 3 2 2 3 3 2" xfId="6477"/>
    <cellStyle name="Normal 2 3 2 2 3 3 2 2" xfId="15507"/>
    <cellStyle name="Normal 2 3 2 2 3 3 3" xfId="11025"/>
    <cellStyle name="Normal 2 3 2 2 3 4" xfId="3490"/>
    <cellStyle name="Normal 2 3 2 2 3 4 2" xfId="7971"/>
    <cellStyle name="Normal 2 3 2 2 3 4 2 2" xfId="17001"/>
    <cellStyle name="Normal 2 3 2 2 3 4 3" xfId="12519"/>
    <cellStyle name="Normal 2 3 2 2 3 5" xfId="4984"/>
    <cellStyle name="Normal 2 3 2 2 3 5 2" xfId="14013"/>
    <cellStyle name="Normal 2 3 2 2 3 6" xfId="9531"/>
    <cellStyle name="Normal 2 3 2 2 4" xfId="688"/>
    <cellStyle name="Normal 2 3 2 2 4 2" xfId="1435"/>
    <cellStyle name="Normal 2 3 2 2 4 2 2" xfId="2929"/>
    <cellStyle name="Normal 2 3 2 2 4 2 2 2" xfId="7410"/>
    <cellStyle name="Normal 2 3 2 2 4 2 2 2 2" xfId="16440"/>
    <cellStyle name="Normal 2 3 2 2 4 2 2 3" xfId="11958"/>
    <cellStyle name="Normal 2 3 2 2 4 2 3" xfId="4423"/>
    <cellStyle name="Normal 2 3 2 2 4 2 3 2" xfId="8904"/>
    <cellStyle name="Normal 2 3 2 2 4 2 3 2 2" xfId="17934"/>
    <cellStyle name="Normal 2 3 2 2 4 2 3 3" xfId="13452"/>
    <cellStyle name="Normal 2 3 2 2 4 2 4" xfId="5916"/>
    <cellStyle name="Normal 2 3 2 2 4 2 4 2" xfId="14946"/>
    <cellStyle name="Normal 2 3 2 2 4 2 5" xfId="10464"/>
    <cellStyle name="Normal 2 3 2 2 4 3" xfId="2182"/>
    <cellStyle name="Normal 2 3 2 2 4 3 2" xfId="6663"/>
    <cellStyle name="Normal 2 3 2 2 4 3 2 2" xfId="15693"/>
    <cellStyle name="Normal 2 3 2 2 4 3 3" xfId="11211"/>
    <cellStyle name="Normal 2 3 2 2 4 4" xfId="3676"/>
    <cellStyle name="Normal 2 3 2 2 4 4 2" xfId="8157"/>
    <cellStyle name="Normal 2 3 2 2 4 4 2 2" xfId="17187"/>
    <cellStyle name="Normal 2 3 2 2 4 4 3" xfId="12705"/>
    <cellStyle name="Normal 2 3 2 2 4 5" xfId="5170"/>
    <cellStyle name="Normal 2 3 2 2 4 5 2" xfId="14199"/>
    <cellStyle name="Normal 2 3 2 2 4 6" xfId="9717"/>
    <cellStyle name="Normal 2 3 2 2 5" xfId="875"/>
    <cellStyle name="Normal 2 3 2 2 5 2" xfId="2369"/>
    <cellStyle name="Normal 2 3 2 2 5 2 2" xfId="6850"/>
    <cellStyle name="Normal 2 3 2 2 5 2 2 2" xfId="15880"/>
    <cellStyle name="Normal 2 3 2 2 5 2 3" xfId="11398"/>
    <cellStyle name="Normal 2 3 2 2 5 3" xfId="3863"/>
    <cellStyle name="Normal 2 3 2 2 5 3 2" xfId="8344"/>
    <cellStyle name="Normal 2 3 2 2 5 3 2 2" xfId="17374"/>
    <cellStyle name="Normal 2 3 2 2 5 3 3" xfId="12892"/>
    <cellStyle name="Normal 2 3 2 2 5 4" xfId="5357"/>
    <cellStyle name="Normal 2 3 2 2 5 4 2" xfId="14386"/>
    <cellStyle name="Normal 2 3 2 2 5 5" xfId="9904"/>
    <cellStyle name="Normal 2 3 2 2 6" xfId="1624"/>
    <cellStyle name="Normal 2 3 2 2 6 2" xfId="6105"/>
    <cellStyle name="Normal 2 3 2 2 6 2 2" xfId="15135"/>
    <cellStyle name="Normal 2 3 2 2 6 3" xfId="10653"/>
    <cellStyle name="Normal 2 3 2 2 7" xfId="3118"/>
    <cellStyle name="Normal 2 3 2 2 7 2" xfId="7599"/>
    <cellStyle name="Normal 2 3 2 2 7 2 2" xfId="16629"/>
    <cellStyle name="Normal 2 3 2 2 7 3" xfId="12147"/>
    <cellStyle name="Normal 2 3 2 2 8" xfId="4612"/>
    <cellStyle name="Normal 2 3 2 2 8 2" xfId="13641"/>
    <cellStyle name="Normal 2 3 2 2 9" xfId="9159"/>
    <cellStyle name="Normal 2 3 2 3" xfId="156"/>
    <cellStyle name="Normal 2 3 2 3 2" xfId="340"/>
    <cellStyle name="Normal 2 3 2 3 2 2" xfId="1084"/>
    <cellStyle name="Normal 2 3 2 3 2 2 2" xfId="2578"/>
    <cellStyle name="Normal 2 3 2 3 2 2 2 2" xfId="7059"/>
    <cellStyle name="Normal 2 3 2 3 2 2 2 2 2" xfId="16089"/>
    <cellStyle name="Normal 2 3 2 3 2 2 2 3" xfId="11607"/>
    <cellStyle name="Normal 2 3 2 3 2 2 3" xfId="4072"/>
    <cellStyle name="Normal 2 3 2 3 2 2 3 2" xfId="8553"/>
    <cellStyle name="Normal 2 3 2 3 2 2 3 2 2" xfId="17583"/>
    <cellStyle name="Normal 2 3 2 3 2 2 3 3" xfId="13101"/>
    <cellStyle name="Normal 2 3 2 3 2 2 4" xfId="5566"/>
    <cellStyle name="Normal 2 3 2 3 2 2 4 2" xfId="14595"/>
    <cellStyle name="Normal 2 3 2 3 2 2 5" xfId="10113"/>
    <cellStyle name="Normal 2 3 2 3 2 3" xfId="1833"/>
    <cellStyle name="Normal 2 3 2 3 2 3 2" xfId="6314"/>
    <cellStyle name="Normal 2 3 2 3 2 3 2 2" xfId="15344"/>
    <cellStyle name="Normal 2 3 2 3 2 3 3" xfId="10862"/>
    <cellStyle name="Normal 2 3 2 3 2 4" xfId="3327"/>
    <cellStyle name="Normal 2 3 2 3 2 4 2" xfId="7808"/>
    <cellStyle name="Normal 2 3 2 3 2 4 2 2" xfId="16838"/>
    <cellStyle name="Normal 2 3 2 3 2 4 3" xfId="12356"/>
    <cellStyle name="Normal 2 3 2 3 2 5" xfId="4821"/>
    <cellStyle name="Normal 2 3 2 3 2 5 2" xfId="13850"/>
    <cellStyle name="Normal 2 3 2 3 2 6" xfId="9368"/>
    <cellStyle name="Normal 2 3 2 3 3" xfId="525"/>
    <cellStyle name="Normal 2 3 2 3 3 2" xfId="1272"/>
    <cellStyle name="Normal 2 3 2 3 3 2 2" xfId="2766"/>
    <cellStyle name="Normal 2 3 2 3 3 2 2 2" xfId="7247"/>
    <cellStyle name="Normal 2 3 2 3 3 2 2 2 2" xfId="16277"/>
    <cellStyle name="Normal 2 3 2 3 3 2 2 3" xfId="11795"/>
    <cellStyle name="Normal 2 3 2 3 3 2 3" xfId="4260"/>
    <cellStyle name="Normal 2 3 2 3 3 2 3 2" xfId="8741"/>
    <cellStyle name="Normal 2 3 2 3 3 2 3 2 2" xfId="17771"/>
    <cellStyle name="Normal 2 3 2 3 3 2 3 3" xfId="13289"/>
    <cellStyle name="Normal 2 3 2 3 3 2 4" xfId="5753"/>
    <cellStyle name="Normal 2 3 2 3 3 2 4 2" xfId="14783"/>
    <cellStyle name="Normal 2 3 2 3 3 2 5" xfId="10301"/>
    <cellStyle name="Normal 2 3 2 3 3 3" xfId="2019"/>
    <cellStyle name="Normal 2 3 2 3 3 3 2" xfId="6500"/>
    <cellStyle name="Normal 2 3 2 3 3 3 2 2" xfId="15530"/>
    <cellStyle name="Normal 2 3 2 3 3 3 3" xfId="11048"/>
    <cellStyle name="Normal 2 3 2 3 3 4" xfId="3513"/>
    <cellStyle name="Normal 2 3 2 3 3 4 2" xfId="7994"/>
    <cellStyle name="Normal 2 3 2 3 3 4 2 2" xfId="17024"/>
    <cellStyle name="Normal 2 3 2 3 3 4 3" xfId="12542"/>
    <cellStyle name="Normal 2 3 2 3 3 5" xfId="5007"/>
    <cellStyle name="Normal 2 3 2 3 3 5 2" xfId="14036"/>
    <cellStyle name="Normal 2 3 2 3 3 6" xfId="9554"/>
    <cellStyle name="Normal 2 3 2 3 4" xfId="711"/>
    <cellStyle name="Normal 2 3 2 3 4 2" xfId="1458"/>
    <cellStyle name="Normal 2 3 2 3 4 2 2" xfId="2952"/>
    <cellStyle name="Normal 2 3 2 3 4 2 2 2" xfId="7433"/>
    <cellStyle name="Normal 2 3 2 3 4 2 2 2 2" xfId="16463"/>
    <cellStyle name="Normal 2 3 2 3 4 2 2 3" xfId="11981"/>
    <cellStyle name="Normal 2 3 2 3 4 2 3" xfId="4446"/>
    <cellStyle name="Normal 2 3 2 3 4 2 3 2" xfId="8927"/>
    <cellStyle name="Normal 2 3 2 3 4 2 3 2 2" xfId="17957"/>
    <cellStyle name="Normal 2 3 2 3 4 2 3 3" xfId="13475"/>
    <cellStyle name="Normal 2 3 2 3 4 2 4" xfId="5939"/>
    <cellStyle name="Normal 2 3 2 3 4 2 4 2" xfId="14969"/>
    <cellStyle name="Normal 2 3 2 3 4 2 5" xfId="10487"/>
    <cellStyle name="Normal 2 3 2 3 4 3" xfId="2205"/>
    <cellStyle name="Normal 2 3 2 3 4 3 2" xfId="6686"/>
    <cellStyle name="Normal 2 3 2 3 4 3 2 2" xfId="15716"/>
    <cellStyle name="Normal 2 3 2 3 4 3 3" xfId="11234"/>
    <cellStyle name="Normal 2 3 2 3 4 4" xfId="3699"/>
    <cellStyle name="Normal 2 3 2 3 4 4 2" xfId="8180"/>
    <cellStyle name="Normal 2 3 2 3 4 4 2 2" xfId="17210"/>
    <cellStyle name="Normal 2 3 2 3 4 4 3" xfId="12728"/>
    <cellStyle name="Normal 2 3 2 3 4 5" xfId="5193"/>
    <cellStyle name="Normal 2 3 2 3 4 5 2" xfId="14222"/>
    <cellStyle name="Normal 2 3 2 3 4 6" xfId="9740"/>
    <cellStyle name="Normal 2 3 2 3 5" xfId="898"/>
    <cellStyle name="Normal 2 3 2 3 5 2" xfId="2392"/>
    <cellStyle name="Normal 2 3 2 3 5 2 2" xfId="6873"/>
    <cellStyle name="Normal 2 3 2 3 5 2 2 2" xfId="15903"/>
    <cellStyle name="Normal 2 3 2 3 5 2 3" xfId="11421"/>
    <cellStyle name="Normal 2 3 2 3 5 3" xfId="3886"/>
    <cellStyle name="Normal 2 3 2 3 5 3 2" xfId="8367"/>
    <cellStyle name="Normal 2 3 2 3 5 3 2 2" xfId="17397"/>
    <cellStyle name="Normal 2 3 2 3 5 3 3" xfId="12915"/>
    <cellStyle name="Normal 2 3 2 3 5 4" xfId="5380"/>
    <cellStyle name="Normal 2 3 2 3 5 4 2" xfId="14409"/>
    <cellStyle name="Normal 2 3 2 3 5 5" xfId="9927"/>
    <cellStyle name="Normal 2 3 2 3 6" xfId="1647"/>
    <cellStyle name="Normal 2 3 2 3 6 2" xfId="6128"/>
    <cellStyle name="Normal 2 3 2 3 6 2 2" xfId="15158"/>
    <cellStyle name="Normal 2 3 2 3 6 3" xfId="10676"/>
    <cellStyle name="Normal 2 3 2 3 7" xfId="3141"/>
    <cellStyle name="Normal 2 3 2 3 7 2" xfId="7622"/>
    <cellStyle name="Normal 2 3 2 3 7 2 2" xfId="16652"/>
    <cellStyle name="Normal 2 3 2 3 7 3" xfId="12170"/>
    <cellStyle name="Normal 2 3 2 3 8" xfId="4635"/>
    <cellStyle name="Normal 2 3 2 3 8 2" xfId="13664"/>
    <cellStyle name="Normal 2 3 2 3 9" xfId="9182"/>
    <cellStyle name="Normal 2 3 2 4" xfId="179"/>
    <cellStyle name="Normal 2 3 2 4 2" xfId="364"/>
    <cellStyle name="Normal 2 3 2 4 2 2" xfId="1107"/>
    <cellStyle name="Normal 2 3 2 4 2 2 2" xfId="2601"/>
    <cellStyle name="Normal 2 3 2 4 2 2 2 2" xfId="7082"/>
    <cellStyle name="Normal 2 3 2 4 2 2 2 2 2" xfId="16112"/>
    <cellStyle name="Normal 2 3 2 4 2 2 2 3" xfId="11630"/>
    <cellStyle name="Normal 2 3 2 4 2 2 3" xfId="4095"/>
    <cellStyle name="Normal 2 3 2 4 2 2 3 2" xfId="8576"/>
    <cellStyle name="Normal 2 3 2 4 2 2 3 2 2" xfId="17606"/>
    <cellStyle name="Normal 2 3 2 4 2 2 3 3" xfId="13124"/>
    <cellStyle name="Normal 2 3 2 4 2 2 4" xfId="5589"/>
    <cellStyle name="Normal 2 3 2 4 2 2 4 2" xfId="14618"/>
    <cellStyle name="Normal 2 3 2 4 2 2 5" xfId="10136"/>
    <cellStyle name="Normal 2 3 2 4 2 3" xfId="1857"/>
    <cellStyle name="Normal 2 3 2 4 2 3 2" xfId="6338"/>
    <cellStyle name="Normal 2 3 2 4 2 3 2 2" xfId="15368"/>
    <cellStyle name="Normal 2 3 2 4 2 3 3" xfId="10886"/>
    <cellStyle name="Normal 2 3 2 4 2 4" xfId="3351"/>
    <cellStyle name="Normal 2 3 2 4 2 4 2" xfId="7832"/>
    <cellStyle name="Normal 2 3 2 4 2 4 2 2" xfId="16862"/>
    <cellStyle name="Normal 2 3 2 4 2 4 3" xfId="12380"/>
    <cellStyle name="Normal 2 3 2 4 2 5" xfId="4845"/>
    <cellStyle name="Normal 2 3 2 4 2 5 2" xfId="13874"/>
    <cellStyle name="Normal 2 3 2 4 2 6" xfId="9392"/>
    <cellStyle name="Normal 2 3 2 4 3" xfId="549"/>
    <cellStyle name="Normal 2 3 2 4 3 2" xfId="1296"/>
    <cellStyle name="Normal 2 3 2 4 3 2 2" xfId="2790"/>
    <cellStyle name="Normal 2 3 2 4 3 2 2 2" xfId="7271"/>
    <cellStyle name="Normal 2 3 2 4 3 2 2 2 2" xfId="16301"/>
    <cellStyle name="Normal 2 3 2 4 3 2 2 3" xfId="11819"/>
    <cellStyle name="Normal 2 3 2 4 3 2 3" xfId="4284"/>
    <cellStyle name="Normal 2 3 2 4 3 2 3 2" xfId="8765"/>
    <cellStyle name="Normal 2 3 2 4 3 2 3 2 2" xfId="17795"/>
    <cellStyle name="Normal 2 3 2 4 3 2 3 3" xfId="13313"/>
    <cellStyle name="Normal 2 3 2 4 3 2 4" xfId="5777"/>
    <cellStyle name="Normal 2 3 2 4 3 2 4 2" xfId="14807"/>
    <cellStyle name="Normal 2 3 2 4 3 2 5" xfId="10325"/>
    <cellStyle name="Normal 2 3 2 4 3 3" xfId="2043"/>
    <cellStyle name="Normal 2 3 2 4 3 3 2" xfId="6524"/>
    <cellStyle name="Normal 2 3 2 4 3 3 2 2" xfId="15554"/>
    <cellStyle name="Normal 2 3 2 4 3 3 3" xfId="11072"/>
    <cellStyle name="Normal 2 3 2 4 3 4" xfId="3537"/>
    <cellStyle name="Normal 2 3 2 4 3 4 2" xfId="8018"/>
    <cellStyle name="Normal 2 3 2 4 3 4 2 2" xfId="17048"/>
    <cellStyle name="Normal 2 3 2 4 3 4 3" xfId="12566"/>
    <cellStyle name="Normal 2 3 2 4 3 5" xfId="5031"/>
    <cellStyle name="Normal 2 3 2 4 3 5 2" xfId="14060"/>
    <cellStyle name="Normal 2 3 2 4 3 6" xfId="9578"/>
    <cellStyle name="Normal 2 3 2 4 4" xfId="735"/>
    <cellStyle name="Normal 2 3 2 4 4 2" xfId="1482"/>
    <cellStyle name="Normal 2 3 2 4 4 2 2" xfId="2976"/>
    <cellStyle name="Normal 2 3 2 4 4 2 2 2" xfId="7457"/>
    <cellStyle name="Normal 2 3 2 4 4 2 2 2 2" xfId="16487"/>
    <cellStyle name="Normal 2 3 2 4 4 2 2 3" xfId="12005"/>
    <cellStyle name="Normal 2 3 2 4 4 2 3" xfId="4470"/>
    <cellStyle name="Normal 2 3 2 4 4 2 3 2" xfId="8951"/>
    <cellStyle name="Normal 2 3 2 4 4 2 3 2 2" xfId="17981"/>
    <cellStyle name="Normal 2 3 2 4 4 2 3 3" xfId="13499"/>
    <cellStyle name="Normal 2 3 2 4 4 2 4" xfId="5963"/>
    <cellStyle name="Normal 2 3 2 4 4 2 4 2" xfId="14993"/>
    <cellStyle name="Normal 2 3 2 4 4 2 5" xfId="10511"/>
    <cellStyle name="Normal 2 3 2 4 4 3" xfId="2229"/>
    <cellStyle name="Normal 2 3 2 4 4 3 2" xfId="6710"/>
    <cellStyle name="Normal 2 3 2 4 4 3 2 2" xfId="15740"/>
    <cellStyle name="Normal 2 3 2 4 4 3 3" xfId="11258"/>
    <cellStyle name="Normal 2 3 2 4 4 4" xfId="3723"/>
    <cellStyle name="Normal 2 3 2 4 4 4 2" xfId="8204"/>
    <cellStyle name="Normal 2 3 2 4 4 4 2 2" xfId="17234"/>
    <cellStyle name="Normal 2 3 2 4 4 4 3" xfId="12752"/>
    <cellStyle name="Normal 2 3 2 4 4 5" xfId="5217"/>
    <cellStyle name="Normal 2 3 2 4 4 5 2" xfId="14246"/>
    <cellStyle name="Normal 2 3 2 4 4 6" xfId="9764"/>
    <cellStyle name="Normal 2 3 2 4 5" xfId="922"/>
    <cellStyle name="Normal 2 3 2 4 5 2" xfId="2416"/>
    <cellStyle name="Normal 2 3 2 4 5 2 2" xfId="6897"/>
    <cellStyle name="Normal 2 3 2 4 5 2 2 2" xfId="15927"/>
    <cellStyle name="Normal 2 3 2 4 5 2 3" xfId="11445"/>
    <cellStyle name="Normal 2 3 2 4 5 3" xfId="3910"/>
    <cellStyle name="Normal 2 3 2 4 5 3 2" xfId="8391"/>
    <cellStyle name="Normal 2 3 2 4 5 3 2 2" xfId="17421"/>
    <cellStyle name="Normal 2 3 2 4 5 3 3" xfId="12939"/>
    <cellStyle name="Normal 2 3 2 4 5 4" xfId="5404"/>
    <cellStyle name="Normal 2 3 2 4 5 4 2" xfId="14433"/>
    <cellStyle name="Normal 2 3 2 4 5 5" xfId="9951"/>
    <cellStyle name="Normal 2 3 2 4 6" xfId="1671"/>
    <cellStyle name="Normal 2 3 2 4 6 2" xfId="6152"/>
    <cellStyle name="Normal 2 3 2 4 6 2 2" xfId="15182"/>
    <cellStyle name="Normal 2 3 2 4 6 3" xfId="10700"/>
    <cellStyle name="Normal 2 3 2 4 7" xfId="3165"/>
    <cellStyle name="Normal 2 3 2 4 7 2" xfId="7646"/>
    <cellStyle name="Normal 2 3 2 4 7 2 2" xfId="16676"/>
    <cellStyle name="Normal 2 3 2 4 7 3" xfId="12194"/>
    <cellStyle name="Normal 2 3 2 4 8" xfId="4659"/>
    <cellStyle name="Normal 2 3 2 4 8 2" xfId="13688"/>
    <cellStyle name="Normal 2 3 2 4 9" xfId="9206"/>
    <cellStyle name="Normal 2 3 2 5" xfId="194"/>
    <cellStyle name="Normal 2 3 2 5 2" xfId="379"/>
    <cellStyle name="Normal 2 3 2 5 2 2" xfId="1121"/>
    <cellStyle name="Normal 2 3 2 5 2 2 2" xfId="2615"/>
    <cellStyle name="Normal 2 3 2 5 2 2 2 2" xfId="7096"/>
    <cellStyle name="Normal 2 3 2 5 2 2 2 2 2" xfId="16126"/>
    <cellStyle name="Normal 2 3 2 5 2 2 2 3" xfId="11644"/>
    <cellStyle name="Normal 2 3 2 5 2 2 3" xfId="4109"/>
    <cellStyle name="Normal 2 3 2 5 2 2 3 2" xfId="8590"/>
    <cellStyle name="Normal 2 3 2 5 2 2 3 2 2" xfId="17620"/>
    <cellStyle name="Normal 2 3 2 5 2 2 3 3" xfId="13138"/>
    <cellStyle name="Normal 2 3 2 5 2 2 4" xfId="5603"/>
    <cellStyle name="Normal 2 3 2 5 2 2 4 2" xfId="14632"/>
    <cellStyle name="Normal 2 3 2 5 2 2 5" xfId="10150"/>
    <cellStyle name="Normal 2 3 2 5 2 3" xfId="1872"/>
    <cellStyle name="Normal 2 3 2 5 2 3 2" xfId="6353"/>
    <cellStyle name="Normal 2 3 2 5 2 3 2 2" xfId="15383"/>
    <cellStyle name="Normal 2 3 2 5 2 3 3" xfId="10901"/>
    <cellStyle name="Normal 2 3 2 5 2 4" xfId="3366"/>
    <cellStyle name="Normal 2 3 2 5 2 4 2" xfId="7847"/>
    <cellStyle name="Normal 2 3 2 5 2 4 2 2" xfId="16877"/>
    <cellStyle name="Normal 2 3 2 5 2 4 3" xfId="12395"/>
    <cellStyle name="Normal 2 3 2 5 2 5" xfId="4860"/>
    <cellStyle name="Normal 2 3 2 5 2 5 2" xfId="13889"/>
    <cellStyle name="Normal 2 3 2 5 2 6" xfId="9407"/>
    <cellStyle name="Normal 2 3 2 5 3" xfId="564"/>
    <cellStyle name="Normal 2 3 2 5 3 2" xfId="1311"/>
    <cellStyle name="Normal 2 3 2 5 3 2 2" xfId="2805"/>
    <cellStyle name="Normal 2 3 2 5 3 2 2 2" xfId="7286"/>
    <cellStyle name="Normal 2 3 2 5 3 2 2 2 2" xfId="16316"/>
    <cellStyle name="Normal 2 3 2 5 3 2 2 3" xfId="11834"/>
    <cellStyle name="Normal 2 3 2 5 3 2 3" xfId="4299"/>
    <cellStyle name="Normal 2 3 2 5 3 2 3 2" xfId="8780"/>
    <cellStyle name="Normal 2 3 2 5 3 2 3 2 2" xfId="17810"/>
    <cellStyle name="Normal 2 3 2 5 3 2 3 3" xfId="13328"/>
    <cellStyle name="Normal 2 3 2 5 3 2 4" xfId="5792"/>
    <cellStyle name="Normal 2 3 2 5 3 2 4 2" xfId="14822"/>
    <cellStyle name="Normal 2 3 2 5 3 2 5" xfId="10340"/>
    <cellStyle name="Normal 2 3 2 5 3 3" xfId="2058"/>
    <cellStyle name="Normal 2 3 2 5 3 3 2" xfId="6539"/>
    <cellStyle name="Normal 2 3 2 5 3 3 2 2" xfId="15569"/>
    <cellStyle name="Normal 2 3 2 5 3 3 3" xfId="11087"/>
    <cellStyle name="Normal 2 3 2 5 3 4" xfId="3552"/>
    <cellStyle name="Normal 2 3 2 5 3 4 2" xfId="8033"/>
    <cellStyle name="Normal 2 3 2 5 3 4 2 2" xfId="17063"/>
    <cellStyle name="Normal 2 3 2 5 3 4 3" xfId="12581"/>
    <cellStyle name="Normal 2 3 2 5 3 5" xfId="5046"/>
    <cellStyle name="Normal 2 3 2 5 3 5 2" xfId="14075"/>
    <cellStyle name="Normal 2 3 2 5 3 6" xfId="9593"/>
    <cellStyle name="Normal 2 3 2 5 4" xfId="750"/>
    <cellStyle name="Normal 2 3 2 5 4 2" xfId="1497"/>
    <cellStyle name="Normal 2 3 2 5 4 2 2" xfId="2991"/>
    <cellStyle name="Normal 2 3 2 5 4 2 2 2" xfId="7472"/>
    <cellStyle name="Normal 2 3 2 5 4 2 2 2 2" xfId="16502"/>
    <cellStyle name="Normal 2 3 2 5 4 2 2 3" xfId="12020"/>
    <cellStyle name="Normal 2 3 2 5 4 2 3" xfId="4485"/>
    <cellStyle name="Normal 2 3 2 5 4 2 3 2" xfId="8966"/>
    <cellStyle name="Normal 2 3 2 5 4 2 3 2 2" xfId="17996"/>
    <cellStyle name="Normal 2 3 2 5 4 2 3 3" xfId="13514"/>
    <cellStyle name="Normal 2 3 2 5 4 2 4" xfId="5978"/>
    <cellStyle name="Normal 2 3 2 5 4 2 4 2" xfId="15008"/>
    <cellStyle name="Normal 2 3 2 5 4 2 5" xfId="10526"/>
    <cellStyle name="Normal 2 3 2 5 4 3" xfId="2244"/>
    <cellStyle name="Normal 2 3 2 5 4 3 2" xfId="6725"/>
    <cellStyle name="Normal 2 3 2 5 4 3 2 2" xfId="15755"/>
    <cellStyle name="Normal 2 3 2 5 4 3 3" xfId="11273"/>
    <cellStyle name="Normal 2 3 2 5 4 4" xfId="3738"/>
    <cellStyle name="Normal 2 3 2 5 4 4 2" xfId="8219"/>
    <cellStyle name="Normal 2 3 2 5 4 4 2 2" xfId="17249"/>
    <cellStyle name="Normal 2 3 2 5 4 4 3" xfId="12767"/>
    <cellStyle name="Normal 2 3 2 5 4 5" xfId="5232"/>
    <cellStyle name="Normal 2 3 2 5 4 5 2" xfId="14261"/>
    <cellStyle name="Normal 2 3 2 5 4 6" xfId="9779"/>
    <cellStyle name="Normal 2 3 2 5 5" xfId="937"/>
    <cellStyle name="Normal 2 3 2 5 5 2" xfId="2431"/>
    <cellStyle name="Normal 2 3 2 5 5 2 2" xfId="6912"/>
    <cellStyle name="Normal 2 3 2 5 5 2 2 2" xfId="15942"/>
    <cellStyle name="Normal 2 3 2 5 5 2 3" xfId="11460"/>
    <cellStyle name="Normal 2 3 2 5 5 3" xfId="3925"/>
    <cellStyle name="Normal 2 3 2 5 5 3 2" xfId="8406"/>
    <cellStyle name="Normal 2 3 2 5 5 3 2 2" xfId="17436"/>
    <cellStyle name="Normal 2 3 2 5 5 3 3" xfId="12954"/>
    <cellStyle name="Normal 2 3 2 5 5 4" xfId="5419"/>
    <cellStyle name="Normal 2 3 2 5 5 4 2" xfId="14448"/>
    <cellStyle name="Normal 2 3 2 5 5 5" xfId="9966"/>
    <cellStyle name="Normal 2 3 2 5 6" xfId="1686"/>
    <cellStyle name="Normal 2 3 2 5 6 2" xfId="6167"/>
    <cellStyle name="Normal 2 3 2 5 6 2 2" xfId="15197"/>
    <cellStyle name="Normal 2 3 2 5 6 3" xfId="10715"/>
    <cellStyle name="Normal 2 3 2 5 7" xfId="3180"/>
    <cellStyle name="Normal 2 3 2 5 7 2" xfId="7661"/>
    <cellStyle name="Normal 2 3 2 5 7 2 2" xfId="16691"/>
    <cellStyle name="Normal 2 3 2 5 7 3" xfId="12209"/>
    <cellStyle name="Normal 2 3 2 5 8" xfId="4674"/>
    <cellStyle name="Normal 2 3 2 5 8 2" xfId="13703"/>
    <cellStyle name="Normal 2 3 2 5 9" xfId="9221"/>
    <cellStyle name="Normal 2 3 2 6" xfId="226"/>
    <cellStyle name="Normal 2 3 2 6 2" xfId="411"/>
    <cellStyle name="Normal 2 3 2 6 2 2" xfId="1153"/>
    <cellStyle name="Normal 2 3 2 6 2 2 2" xfId="2647"/>
    <cellStyle name="Normal 2 3 2 6 2 2 2 2" xfId="7128"/>
    <cellStyle name="Normal 2 3 2 6 2 2 2 2 2" xfId="16158"/>
    <cellStyle name="Normal 2 3 2 6 2 2 2 3" xfId="11676"/>
    <cellStyle name="Normal 2 3 2 6 2 2 3" xfId="4141"/>
    <cellStyle name="Normal 2 3 2 6 2 2 3 2" xfId="8622"/>
    <cellStyle name="Normal 2 3 2 6 2 2 3 2 2" xfId="17652"/>
    <cellStyle name="Normal 2 3 2 6 2 2 3 3" xfId="13170"/>
    <cellStyle name="Normal 2 3 2 6 2 2 4" xfId="5635"/>
    <cellStyle name="Normal 2 3 2 6 2 2 4 2" xfId="14664"/>
    <cellStyle name="Normal 2 3 2 6 2 2 5" xfId="10182"/>
    <cellStyle name="Normal 2 3 2 6 2 3" xfId="1904"/>
    <cellStyle name="Normal 2 3 2 6 2 3 2" xfId="6385"/>
    <cellStyle name="Normal 2 3 2 6 2 3 2 2" xfId="15415"/>
    <cellStyle name="Normal 2 3 2 6 2 3 3" xfId="10933"/>
    <cellStyle name="Normal 2 3 2 6 2 4" xfId="3398"/>
    <cellStyle name="Normal 2 3 2 6 2 4 2" xfId="7879"/>
    <cellStyle name="Normal 2 3 2 6 2 4 2 2" xfId="16909"/>
    <cellStyle name="Normal 2 3 2 6 2 4 3" xfId="12427"/>
    <cellStyle name="Normal 2 3 2 6 2 5" xfId="4892"/>
    <cellStyle name="Normal 2 3 2 6 2 5 2" xfId="13921"/>
    <cellStyle name="Normal 2 3 2 6 2 6" xfId="9439"/>
    <cellStyle name="Normal 2 3 2 6 3" xfId="596"/>
    <cellStyle name="Normal 2 3 2 6 3 2" xfId="1343"/>
    <cellStyle name="Normal 2 3 2 6 3 2 2" xfId="2837"/>
    <cellStyle name="Normal 2 3 2 6 3 2 2 2" xfId="7318"/>
    <cellStyle name="Normal 2 3 2 6 3 2 2 2 2" xfId="16348"/>
    <cellStyle name="Normal 2 3 2 6 3 2 2 3" xfId="11866"/>
    <cellStyle name="Normal 2 3 2 6 3 2 3" xfId="4331"/>
    <cellStyle name="Normal 2 3 2 6 3 2 3 2" xfId="8812"/>
    <cellStyle name="Normal 2 3 2 6 3 2 3 2 2" xfId="17842"/>
    <cellStyle name="Normal 2 3 2 6 3 2 3 3" xfId="13360"/>
    <cellStyle name="Normal 2 3 2 6 3 2 4" xfId="5824"/>
    <cellStyle name="Normal 2 3 2 6 3 2 4 2" xfId="14854"/>
    <cellStyle name="Normal 2 3 2 6 3 2 5" xfId="10372"/>
    <cellStyle name="Normal 2 3 2 6 3 3" xfId="2090"/>
    <cellStyle name="Normal 2 3 2 6 3 3 2" xfId="6571"/>
    <cellStyle name="Normal 2 3 2 6 3 3 2 2" xfId="15601"/>
    <cellStyle name="Normal 2 3 2 6 3 3 3" xfId="11119"/>
    <cellStyle name="Normal 2 3 2 6 3 4" xfId="3584"/>
    <cellStyle name="Normal 2 3 2 6 3 4 2" xfId="8065"/>
    <cellStyle name="Normal 2 3 2 6 3 4 2 2" xfId="17095"/>
    <cellStyle name="Normal 2 3 2 6 3 4 3" xfId="12613"/>
    <cellStyle name="Normal 2 3 2 6 3 5" xfId="5078"/>
    <cellStyle name="Normal 2 3 2 6 3 5 2" xfId="14107"/>
    <cellStyle name="Normal 2 3 2 6 3 6" xfId="9625"/>
    <cellStyle name="Normal 2 3 2 6 4" xfId="782"/>
    <cellStyle name="Normal 2 3 2 6 4 2" xfId="1529"/>
    <cellStyle name="Normal 2 3 2 6 4 2 2" xfId="3023"/>
    <cellStyle name="Normal 2 3 2 6 4 2 2 2" xfId="7504"/>
    <cellStyle name="Normal 2 3 2 6 4 2 2 2 2" xfId="16534"/>
    <cellStyle name="Normal 2 3 2 6 4 2 2 3" xfId="12052"/>
    <cellStyle name="Normal 2 3 2 6 4 2 3" xfId="4517"/>
    <cellStyle name="Normal 2 3 2 6 4 2 3 2" xfId="8998"/>
    <cellStyle name="Normal 2 3 2 6 4 2 3 2 2" xfId="18028"/>
    <cellStyle name="Normal 2 3 2 6 4 2 3 3" xfId="13546"/>
    <cellStyle name="Normal 2 3 2 6 4 2 4" xfId="6010"/>
    <cellStyle name="Normal 2 3 2 6 4 2 4 2" xfId="15040"/>
    <cellStyle name="Normal 2 3 2 6 4 2 5" xfId="10558"/>
    <cellStyle name="Normal 2 3 2 6 4 3" xfId="2276"/>
    <cellStyle name="Normal 2 3 2 6 4 3 2" xfId="6757"/>
    <cellStyle name="Normal 2 3 2 6 4 3 2 2" xfId="15787"/>
    <cellStyle name="Normal 2 3 2 6 4 3 3" xfId="11305"/>
    <cellStyle name="Normal 2 3 2 6 4 4" xfId="3770"/>
    <cellStyle name="Normal 2 3 2 6 4 4 2" xfId="8251"/>
    <cellStyle name="Normal 2 3 2 6 4 4 2 2" xfId="17281"/>
    <cellStyle name="Normal 2 3 2 6 4 4 3" xfId="12799"/>
    <cellStyle name="Normal 2 3 2 6 4 5" xfId="5264"/>
    <cellStyle name="Normal 2 3 2 6 4 5 2" xfId="14293"/>
    <cellStyle name="Normal 2 3 2 6 4 6" xfId="9811"/>
    <cellStyle name="Normal 2 3 2 6 5" xfId="969"/>
    <cellStyle name="Normal 2 3 2 6 5 2" xfId="2463"/>
    <cellStyle name="Normal 2 3 2 6 5 2 2" xfId="6944"/>
    <cellStyle name="Normal 2 3 2 6 5 2 2 2" xfId="15974"/>
    <cellStyle name="Normal 2 3 2 6 5 2 3" xfId="11492"/>
    <cellStyle name="Normal 2 3 2 6 5 3" xfId="3957"/>
    <cellStyle name="Normal 2 3 2 6 5 3 2" xfId="8438"/>
    <cellStyle name="Normal 2 3 2 6 5 3 2 2" xfId="17468"/>
    <cellStyle name="Normal 2 3 2 6 5 3 3" xfId="12986"/>
    <cellStyle name="Normal 2 3 2 6 5 4" xfId="5451"/>
    <cellStyle name="Normal 2 3 2 6 5 4 2" xfId="14480"/>
    <cellStyle name="Normal 2 3 2 6 5 5" xfId="9998"/>
    <cellStyle name="Normal 2 3 2 6 6" xfId="1718"/>
    <cellStyle name="Normal 2 3 2 6 6 2" xfId="6199"/>
    <cellStyle name="Normal 2 3 2 6 6 2 2" xfId="15229"/>
    <cellStyle name="Normal 2 3 2 6 6 3" xfId="10747"/>
    <cellStyle name="Normal 2 3 2 6 7" xfId="3212"/>
    <cellStyle name="Normal 2 3 2 6 7 2" xfId="7693"/>
    <cellStyle name="Normal 2 3 2 6 7 2 2" xfId="16723"/>
    <cellStyle name="Normal 2 3 2 6 7 3" xfId="12241"/>
    <cellStyle name="Normal 2 3 2 6 8" xfId="4706"/>
    <cellStyle name="Normal 2 3 2 6 8 2" xfId="13735"/>
    <cellStyle name="Normal 2 3 2 6 9" xfId="9253"/>
    <cellStyle name="Normal 2 3 2 7" xfId="248"/>
    <cellStyle name="Normal 2 3 2 7 2" xfId="434"/>
    <cellStyle name="Normal 2 3 2 7 2 2" xfId="1176"/>
    <cellStyle name="Normal 2 3 2 7 2 2 2" xfId="2670"/>
    <cellStyle name="Normal 2 3 2 7 2 2 2 2" xfId="7151"/>
    <cellStyle name="Normal 2 3 2 7 2 2 2 2 2" xfId="16181"/>
    <cellStyle name="Normal 2 3 2 7 2 2 2 3" xfId="11699"/>
    <cellStyle name="Normal 2 3 2 7 2 2 3" xfId="4164"/>
    <cellStyle name="Normal 2 3 2 7 2 2 3 2" xfId="8645"/>
    <cellStyle name="Normal 2 3 2 7 2 2 3 2 2" xfId="17675"/>
    <cellStyle name="Normal 2 3 2 7 2 2 3 3" xfId="13193"/>
    <cellStyle name="Normal 2 3 2 7 2 2 4" xfId="5657"/>
    <cellStyle name="Normal 2 3 2 7 2 2 4 2" xfId="14687"/>
    <cellStyle name="Normal 2 3 2 7 2 2 5" xfId="10205"/>
    <cellStyle name="Normal 2 3 2 7 2 3" xfId="1927"/>
    <cellStyle name="Normal 2 3 2 7 2 3 2" xfId="6408"/>
    <cellStyle name="Normal 2 3 2 7 2 3 2 2" xfId="15438"/>
    <cellStyle name="Normal 2 3 2 7 2 3 3" xfId="10956"/>
    <cellStyle name="Normal 2 3 2 7 2 4" xfId="3421"/>
    <cellStyle name="Normal 2 3 2 7 2 4 2" xfId="7902"/>
    <cellStyle name="Normal 2 3 2 7 2 4 2 2" xfId="16932"/>
    <cellStyle name="Normal 2 3 2 7 2 4 3" xfId="12450"/>
    <cellStyle name="Normal 2 3 2 7 2 5" xfId="4915"/>
    <cellStyle name="Normal 2 3 2 7 2 5 2" xfId="13944"/>
    <cellStyle name="Normal 2 3 2 7 2 6" xfId="9462"/>
    <cellStyle name="Normal 2 3 2 7 3" xfId="619"/>
    <cellStyle name="Normal 2 3 2 7 3 2" xfId="1366"/>
    <cellStyle name="Normal 2 3 2 7 3 2 2" xfId="2860"/>
    <cellStyle name="Normal 2 3 2 7 3 2 2 2" xfId="7341"/>
    <cellStyle name="Normal 2 3 2 7 3 2 2 2 2" xfId="16371"/>
    <cellStyle name="Normal 2 3 2 7 3 2 2 3" xfId="11889"/>
    <cellStyle name="Normal 2 3 2 7 3 2 3" xfId="4354"/>
    <cellStyle name="Normal 2 3 2 7 3 2 3 2" xfId="8835"/>
    <cellStyle name="Normal 2 3 2 7 3 2 3 2 2" xfId="17865"/>
    <cellStyle name="Normal 2 3 2 7 3 2 3 3" xfId="13383"/>
    <cellStyle name="Normal 2 3 2 7 3 2 4" xfId="5847"/>
    <cellStyle name="Normal 2 3 2 7 3 2 4 2" xfId="14877"/>
    <cellStyle name="Normal 2 3 2 7 3 2 5" xfId="10395"/>
    <cellStyle name="Normal 2 3 2 7 3 3" xfId="2113"/>
    <cellStyle name="Normal 2 3 2 7 3 3 2" xfId="6594"/>
    <cellStyle name="Normal 2 3 2 7 3 3 2 2" xfId="15624"/>
    <cellStyle name="Normal 2 3 2 7 3 3 3" xfId="11142"/>
    <cellStyle name="Normal 2 3 2 7 3 4" xfId="3607"/>
    <cellStyle name="Normal 2 3 2 7 3 4 2" xfId="8088"/>
    <cellStyle name="Normal 2 3 2 7 3 4 2 2" xfId="17118"/>
    <cellStyle name="Normal 2 3 2 7 3 4 3" xfId="12636"/>
    <cellStyle name="Normal 2 3 2 7 3 5" xfId="5101"/>
    <cellStyle name="Normal 2 3 2 7 3 5 2" xfId="14130"/>
    <cellStyle name="Normal 2 3 2 7 3 6" xfId="9648"/>
    <cellStyle name="Normal 2 3 2 7 4" xfId="805"/>
    <cellStyle name="Normal 2 3 2 7 4 2" xfId="1552"/>
    <cellStyle name="Normal 2 3 2 7 4 2 2" xfId="3046"/>
    <cellStyle name="Normal 2 3 2 7 4 2 2 2" xfId="7527"/>
    <cellStyle name="Normal 2 3 2 7 4 2 2 2 2" xfId="16557"/>
    <cellStyle name="Normal 2 3 2 7 4 2 2 3" xfId="12075"/>
    <cellStyle name="Normal 2 3 2 7 4 2 3" xfId="4540"/>
    <cellStyle name="Normal 2 3 2 7 4 2 3 2" xfId="9021"/>
    <cellStyle name="Normal 2 3 2 7 4 2 3 2 2" xfId="18051"/>
    <cellStyle name="Normal 2 3 2 7 4 2 3 3" xfId="13569"/>
    <cellStyle name="Normal 2 3 2 7 4 2 4" xfId="6033"/>
    <cellStyle name="Normal 2 3 2 7 4 2 4 2" xfId="15063"/>
    <cellStyle name="Normal 2 3 2 7 4 2 5" xfId="10581"/>
    <cellStyle name="Normal 2 3 2 7 4 3" xfId="2299"/>
    <cellStyle name="Normal 2 3 2 7 4 3 2" xfId="6780"/>
    <cellStyle name="Normal 2 3 2 7 4 3 2 2" xfId="15810"/>
    <cellStyle name="Normal 2 3 2 7 4 3 3" xfId="11328"/>
    <cellStyle name="Normal 2 3 2 7 4 4" xfId="3793"/>
    <cellStyle name="Normal 2 3 2 7 4 4 2" xfId="8274"/>
    <cellStyle name="Normal 2 3 2 7 4 4 2 2" xfId="17304"/>
    <cellStyle name="Normal 2 3 2 7 4 4 3" xfId="12822"/>
    <cellStyle name="Normal 2 3 2 7 4 5" xfId="5287"/>
    <cellStyle name="Normal 2 3 2 7 4 5 2" xfId="14316"/>
    <cellStyle name="Normal 2 3 2 7 4 6" xfId="9834"/>
    <cellStyle name="Normal 2 3 2 7 5" xfId="992"/>
    <cellStyle name="Normal 2 3 2 7 5 2" xfId="2486"/>
    <cellStyle name="Normal 2 3 2 7 5 2 2" xfId="6967"/>
    <cellStyle name="Normal 2 3 2 7 5 2 2 2" xfId="15997"/>
    <cellStyle name="Normal 2 3 2 7 5 2 3" xfId="11515"/>
    <cellStyle name="Normal 2 3 2 7 5 3" xfId="3980"/>
    <cellStyle name="Normal 2 3 2 7 5 3 2" xfId="8461"/>
    <cellStyle name="Normal 2 3 2 7 5 3 2 2" xfId="17491"/>
    <cellStyle name="Normal 2 3 2 7 5 3 3" xfId="13009"/>
    <cellStyle name="Normal 2 3 2 7 5 4" xfId="5474"/>
    <cellStyle name="Normal 2 3 2 7 5 4 2" xfId="14503"/>
    <cellStyle name="Normal 2 3 2 7 5 5" xfId="10021"/>
    <cellStyle name="Normal 2 3 2 7 6" xfId="1741"/>
    <cellStyle name="Normal 2 3 2 7 6 2" xfId="6222"/>
    <cellStyle name="Normal 2 3 2 7 6 2 2" xfId="15252"/>
    <cellStyle name="Normal 2 3 2 7 6 3" xfId="10770"/>
    <cellStyle name="Normal 2 3 2 7 7" xfId="3235"/>
    <cellStyle name="Normal 2 3 2 7 7 2" xfId="7716"/>
    <cellStyle name="Normal 2 3 2 7 7 2 2" xfId="16746"/>
    <cellStyle name="Normal 2 3 2 7 7 3" xfId="12264"/>
    <cellStyle name="Normal 2 3 2 7 8" xfId="4729"/>
    <cellStyle name="Normal 2 3 2 7 8 2" xfId="13758"/>
    <cellStyle name="Normal 2 3 2 7 9" xfId="9276"/>
    <cellStyle name="Normal 2 3 2 8" xfId="271"/>
    <cellStyle name="Normal 2 3 2 8 2" xfId="457"/>
    <cellStyle name="Normal 2 3 2 8 2 2" xfId="1199"/>
    <cellStyle name="Normal 2 3 2 8 2 2 2" xfId="2693"/>
    <cellStyle name="Normal 2 3 2 8 2 2 2 2" xfId="7174"/>
    <cellStyle name="Normal 2 3 2 8 2 2 2 2 2" xfId="16204"/>
    <cellStyle name="Normal 2 3 2 8 2 2 2 3" xfId="11722"/>
    <cellStyle name="Normal 2 3 2 8 2 2 3" xfId="4187"/>
    <cellStyle name="Normal 2 3 2 8 2 2 3 2" xfId="8668"/>
    <cellStyle name="Normal 2 3 2 8 2 2 3 2 2" xfId="17698"/>
    <cellStyle name="Normal 2 3 2 8 2 2 3 3" xfId="13216"/>
    <cellStyle name="Normal 2 3 2 8 2 2 4" xfId="5680"/>
    <cellStyle name="Normal 2 3 2 8 2 2 4 2" xfId="14710"/>
    <cellStyle name="Normal 2 3 2 8 2 2 5" xfId="10228"/>
    <cellStyle name="Normal 2 3 2 8 2 3" xfId="1950"/>
    <cellStyle name="Normal 2 3 2 8 2 3 2" xfId="6431"/>
    <cellStyle name="Normal 2 3 2 8 2 3 2 2" xfId="15461"/>
    <cellStyle name="Normal 2 3 2 8 2 3 3" xfId="10979"/>
    <cellStyle name="Normal 2 3 2 8 2 4" xfId="3444"/>
    <cellStyle name="Normal 2 3 2 8 2 4 2" xfId="7925"/>
    <cellStyle name="Normal 2 3 2 8 2 4 2 2" xfId="16955"/>
    <cellStyle name="Normal 2 3 2 8 2 4 3" xfId="12473"/>
    <cellStyle name="Normal 2 3 2 8 2 5" xfId="4938"/>
    <cellStyle name="Normal 2 3 2 8 2 5 2" xfId="13967"/>
    <cellStyle name="Normal 2 3 2 8 2 6" xfId="9485"/>
    <cellStyle name="Normal 2 3 2 8 3" xfId="642"/>
    <cellStyle name="Normal 2 3 2 8 3 2" xfId="1389"/>
    <cellStyle name="Normal 2 3 2 8 3 2 2" xfId="2883"/>
    <cellStyle name="Normal 2 3 2 8 3 2 2 2" xfId="7364"/>
    <cellStyle name="Normal 2 3 2 8 3 2 2 2 2" xfId="16394"/>
    <cellStyle name="Normal 2 3 2 8 3 2 2 3" xfId="11912"/>
    <cellStyle name="Normal 2 3 2 8 3 2 3" xfId="4377"/>
    <cellStyle name="Normal 2 3 2 8 3 2 3 2" xfId="8858"/>
    <cellStyle name="Normal 2 3 2 8 3 2 3 2 2" xfId="17888"/>
    <cellStyle name="Normal 2 3 2 8 3 2 3 3" xfId="13406"/>
    <cellStyle name="Normal 2 3 2 8 3 2 4" xfId="5870"/>
    <cellStyle name="Normal 2 3 2 8 3 2 4 2" xfId="14900"/>
    <cellStyle name="Normal 2 3 2 8 3 2 5" xfId="10418"/>
    <cellStyle name="Normal 2 3 2 8 3 3" xfId="2136"/>
    <cellStyle name="Normal 2 3 2 8 3 3 2" xfId="6617"/>
    <cellStyle name="Normal 2 3 2 8 3 3 2 2" xfId="15647"/>
    <cellStyle name="Normal 2 3 2 8 3 3 3" xfId="11165"/>
    <cellStyle name="Normal 2 3 2 8 3 4" xfId="3630"/>
    <cellStyle name="Normal 2 3 2 8 3 4 2" xfId="8111"/>
    <cellStyle name="Normal 2 3 2 8 3 4 2 2" xfId="17141"/>
    <cellStyle name="Normal 2 3 2 8 3 4 3" xfId="12659"/>
    <cellStyle name="Normal 2 3 2 8 3 5" xfId="5124"/>
    <cellStyle name="Normal 2 3 2 8 3 5 2" xfId="14153"/>
    <cellStyle name="Normal 2 3 2 8 3 6" xfId="9671"/>
    <cellStyle name="Normal 2 3 2 8 4" xfId="828"/>
    <cellStyle name="Normal 2 3 2 8 4 2" xfId="1575"/>
    <cellStyle name="Normal 2 3 2 8 4 2 2" xfId="3069"/>
    <cellStyle name="Normal 2 3 2 8 4 2 2 2" xfId="7550"/>
    <cellStyle name="Normal 2 3 2 8 4 2 2 2 2" xfId="16580"/>
    <cellStyle name="Normal 2 3 2 8 4 2 2 3" xfId="12098"/>
    <cellStyle name="Normal 2 3 2 8 4 2 3" xfId="4563"/>
    <cellStyle name="Normal 2 3 2 8 4 2 3 2" xfId="9044"/>
    <cellStyle name="Normal 2 3 2 8 4 2 3 2 2" xfId="18074"/>
    <cellStyle name="Normal 2 3 2 8 4 2 3 3" xfId="13592"/>
    <cellStyle name="Normal 2 3 2 8 4 2 4" xfId="6056"/>
    <cellStyle name="Normal 2 3 2 8 4 2 4 2" xfId="15086"/>
    <cellStyle name="Normal 2 3 2 8 4 2 5" xfId="10604"/>
    <cellStyle name="Normal 2 3 2 8 4 3" xfId="2322"/>
    <cellStyle name="Normal 2 3 2 8 4 3 2" xfId="6803"/>
    <cellStyle name="Normal 2 3 2 8 4 3 2 2" xfId="15833"/>
    <cellStyle name="Normal 2 3 2 8 4 3 3" xfId="11351"/>
    <cellStyle name="Normal 2 3 2 8 4 4" xfId="3816"/>
    <cellStyle name="Normal 2 3 2 8 4 4 2" xfId="8297"/>
    <cellStyle name="Normal 2 3 2 8 4 4 2 2" xfId="17327"/>
    <cellStyle name="Normal 2 3 2 8 4 4 3" xfId="12845"/>
    <cellStyle name="Normal 2 3 2 8 4 5" xfId="5310"/>
    <cellStyle name="Normal 2 3 2 8 4 5 2" xfId="14339"/>
    <cellStyle name="Normal 2 3 2 8 4 6" xfId="9857"/>
    <cellStyle name="Normal 2 3 2 8 5" xfId="1015"/>
    <cellStyle name="Normal 2 3 2 8 5 2" xfId="2509"/>
    <cellStyle name="Normal 2 3 2 8 5 2 2" xfId="6990"/>
    <cellStyle name="Normal 2 3 2 8 5 2 2 2" xfId="16020"/>
    <cellStyle name="Normal 2 3 2 8 5 2 3" xfId="11538"/>
    <cellStyle name="Normal 2 3 2 8 5 3" xfId="4003"/>
    <cellStyle name="Normal 2 3 2 8 5 3 2" xfId="8484"/>
    <cellStyle name="Normal 2 3 2 8 5 3 2 2" xfId="17514"/>
    <cellStyle name="Normal 2 3 2 8 5 3 3" xfId="13032"/>
    <cellStyle name="Normal 2 3 2 8 5 4" xfId="5497"/>
    <cellStyle name="Normal 2 3 2 8 5 4 2" xfId="14526"/>
    <cellStyle name="Normal 2 3 2 8 5 5" xfId="10044"/>
    <cellStyle name="Normal 2 3 2 8 6" xfId="1764"/>
    <cellStyle name="Normal 2 3 2 8 6 2" xfId="6245"/>
    <cellStyle name="Normal 2 3 2 8 6 2 2" xfId="15275"/>
    <cellStyle name="Normal 2 3 2 8 6 3" xfId="10793"/>
    <cellStyle name="Normal 2 3 2 8 7" xfId="3258"/>
    <cellStyle name="Normal 2 3 2 8 7 2" xfId="7739"/>
    <cellStyle name="Normal 2 3 2 8 7 2 2" xfId="16769"/>
    <cellStyle name="Normal 2 3 2 8 7 3" xfId="12287"/>
    <cellStyle name="Normal 2 3 2 8 8" xfId="4752"/>
    <cellStyle name="Normal 2 3 2 8 8 2" xfId="13781"/>
    <cellStyle name="Normal 2 3 2 8 9" xfId="9299"/>
    <cellStyle name="Normal 2 3 2 9" xfId="294"/>
    <cellStyle name="Normal 2 3 2 9 2" xfId="1038"/>
    <cellStyle name="Normal 2 3 2 9 2 2" xfId="2532"/>
    <cellStyle name="Normal 2 3 2 9 2 2 2" xfId="7013"/>
    <cellStyle name="Normal 2 3 2 9 2 2 2 2" xfId="16043"/>
    <cellStyle name="Normal 2 3 2 9 2 2 3" xfId="11561"/>
    <cellStyle name="Normal 2 3 2 9 2 3" xfId="4026"/>
    <cellStyle name="Normal 2 3 2 9 2 3 2" xfId="8507"/>
    <cellStyle name="Normal 2 3 2 9 2 3 2 2" xfId="17537"/>
    <cellStyle name="Normal 2 3 2 9 2 3 3" xfId="13055"/>
    <cellStyle name="Normal 2 3 2 9 2 4" xfId="5520"/>
    <cellStyle name="Normal 2 3 2 9 2 4 2" xfId="14549"/>
    <cellStyle name="Normal 2 3 2 9 2 5" xfId="10067"/>
    <cellStyle name="Normal 2 3 2 9 3" xfId="1787"/>
    <cellStyle name="Normal 2 3 2 9 3 2" xfId="6268"/>
    <cellStyle name="Normal 2 3 2 9 3 2 2" xfId="15298"/>
    <cellStyle name="Normal 2 3 2 9 3 3" xfId="10816"/>
    <cellStyle name="Normal 2 3 2 9 4" xfId="3281"/>
    <cellStyle name="Normal 2 3 2 9 4 2" xfId="7762"/>
    <cellStyle name="Normal 2 3 2 9 4 2 2" xfId="16792"/>
    <cellStyle name="Normal 2 3 2 9 4 3" xfId="12310"/>
    <cellStyle name="Normal 2 3 2 9 5" xfId="4775"/>
    <cellStyle name="Normal 2 3 2 9 5 2" xfId="13804"/>
    <cellStyle name="Normal 2 3 2 9 6" xfId="9322"/>
    <cellStyle name="Normal 2 3 3" xfId="123"/>
    <cellStyle name="Normal 2 3 3 2" xfId="307"/>
    <cellStyle name="Normal 2 3 3 2 2" xfId="1051"/>
    <cellStyle name="Normal 2 3 3 2 2 2" xfId="2545"/>
    <cellStyle name="Normal 2 3 3 2 2 2 2" xfId="7026"/>
    <cellStyle name="Normal 2 3 3 2 2 2 2 2" xfId="16056"/>
    <cellStyle name="Normal 2 3 3 2 2 2 3" xfId="11574"/>
    <cellStyle name="Normal 2 3 3 2 2 3" xfId="4039"/>
    <cellStyle name="Normal 2 3 3 2 2 3 2" xfId="8520"/>
    <cellStyle name="Normal 2 3 3 2 2 3 2 2" xfId="17550"/>
    <cellStyle name="Normal 2 3 3 2 2 3 3" xfId="13068"/>
    <cellStyle name="Normal 2 3 3 2 2 4" xfId="5533"/>
    <cellStyle name="Normal 2 3 3 2 2 4 2" xfId="14562"/>
    <cellStyle name="Normal 2 3 3 2 2 5" xfId="10080"/>
    <cellStyle name="Normal 2 3 3 2 3" xfId="1800"/>
    <cellStyle name="Normal 2 3 3 2 3 2" xfId="6281"/>
    <cellStyle name="Normal 2 3 3 2 3 2 2" xfId="15311"/>
    <cellStyle name="Normal 2 3 3 2 3 3" xfId="10829"/>
    <cellStyle name="Normal 2 3 3 2 4" xfId="3294"/>
    <cellStyle name="Normal 2 3 3 2 4 2" xfId="7775"/>
    <cellStyle name="Normal 2 3 3 2 4 2 2" xfId="16805"/>
    <cellStyle name="Normal 2 3 3 2 4 3" xfId="12323"/>
    <cellStyle name="Normal 2 3 3 2 5" xfId="4788"/>
    <cellStyle name="Normal 2 3 3 2 5 2" xfId="13817"/>
    <cellStyle name="Normal 2 3 3 2 6" xfId="9335"/>
    <cellStyle name="Normal 2 3 3 3" xfId="492"/>
    <cellStyle name="Normal 2 3 3 3 2" xfId="1239"/>
    <cellStyle name="Normal 2 3 3 3 2 2" xfId="2733"/>
    <cellStyle name="Normal 2 3 3 3 2 2 2" xfId="7214"/>
    <cellStyle name="Normal 2 3 3 3 2 2 2 2" xfId="16244"/>
    <cellStyle name="Normal 2 3 3 3 2 2 3" xfId="11762"/>
    <cellStyle name="Normal 2 3 3 3 2 3" xfId="4227"/>
    <cellStyle name="Normal 2 3 3 3 2 3 2" xfId="8708"/>
    <cellStyle name="Normal 2 3 3 3 2 3 2 2" xfId="17738"/>
    <cellStyle name="Normal 2 3 3 3 2 3 3" xfId="13256"/>
    <cellStyle name="Normal 2 3 3 3 2 4" xfId="5720"/>
    <cellStyle name="Normal 2 3 3 3 2 4 2" xfId="14750"/>
    <cellStyle name="Normal 2 3 3 3 2 5" xfId="10268"/>
    <cellStyle name="Normal 2 3 3 3 3" xfId="1986"/>
    <cellStyle name="Normal 2 3 3 3 3 2" xfId="6467"/>
    <cellStyle name="Normal 2 3 3 3 3 2 2" xfId="15497"/>
    <cellStyle name="Normal 2 3 3 3 3 3" xfId="11015"/>
    <cellStyle name="Normal 2 3 3 3 4" xfId="3480"/>
    <cellStyle name="Normal 2 3 3 3 4 2" xfId="7961"/>
    <cellStyle name="Normal 2 3 3 3 4 2 2" xfId="16991"/>
    <cellStyle name="Normal 2 3 3 3 4 3" xfId="12509"/>
    <cellStyle name="Normal 2 3 3 3 5" xfId="4974"/>
    <cellStyle name="Normal 2 3 3 3 5 2" xfId="14003"/>
    <cellStyle name="Normal 2 3 3 3 6" xfId="9521"/>
    <cellStyle name="Normal 2 3 3 4" xfId="678"/>
    <cellStyle name="Normal 2 3 3 4 2" xfId="1425"/>
    <cellStyle name="Normal 2 3 3 4 2 2" xfId="2919"/>
    <cellStyle name="Normal 2 3 3 4 2 2 2" xfId="7400"/>
    <cellStyle name="Normal 2 3 3 4 2 2 2 2" xfId="16430"/>
    <cellStyle name="Normal 2 3 3 4 2 2 3" xfId="11948"/>
    <cellStyle name="Normal 2 3 3 4 2 3" xfId="4413"/>
    <cellStyle name="Normal 2 3 3 4 2 3 2" xfId="8894"/>
    <cellStyle name="Normal 2 3 3 4 2 3 2 2" xfId="17924"/>
    <cellStyle name="Normal 2 3 3 4 2 3 3" xfId="13442"/>
    <cellStyle name="Normal 2 3 3 4 2 4" xfId="5906"/>
    <cellStyle name="Normal 2 3 3 4 2 4 2" xfId="14936"/>
    <cellStyle name="Normal 2 3 3 4 2 5" xfId="10454"/>
    <cellStyle name="Normal 2 3 3 4 3" xfId="2172"/>
    <cellStyle name="Normal 2 3 3 4 3 2" xfId="6653"/>
    <cellStyle name="Normal 2 3 3 4 3 2 2" xfId="15683"/>
    <cellStyle name="Normal 2 3 3 4 3 3" xfId="11201"/>
    <cellStyle name="Normal 2 3 3 4 4" xfId="3666"/>
    <cellStyle name="Normal 2 3 3 4 4 2" xfId="8147"/>
    <cellStyle name="Normal 2 3 3 4 4 2 2" xfId="17177"/>
    <cellStyle name="Normal 2 3 3 4 4 3" xfId="12695"/>
    <cellStyle name="Normal 2 3 3 4 5" xfId="5160"/>
    <cellStyle name="Normal 2 3 3 4 5 2" xfId="14189"/>
    <cellStyle name="Normal 2 3 3 4 6" xfId="9707"/>
    <cellStyle name="Normal 2 3 3 5" xfId="865"/>
    <cellStyle name="Normal 2 3 3 5 2" xfId="2359"/>
    <cellStyle name="Normal 2 3 3 5 2 2" xfId="6840"/>
    <cellStyle name="Normal 2 3 3 5 2 2 2" xfId="15870"/>
    <cellStyle name="Normal 2 3 3 5 2 3" xfId="11388"/>
    <cellStyle name="Normal 2 3 3 5 3" xfId="3853"/>
    <cellStyle name="Normal 2 3 3 5 3 2" xfId="8334"/>
    <cellStyle name="Normal 2 3 3 5 3 2 2" xfId="17364"/>
    <cellStyle name="Normal 2 3 3 5 3 3" xfId="12882"/>
    <cellStyle name="Normal 2 3 3 5 4" xfId="5347"/>
    <cellStyle name="Normal 2 3 3 5 4 2" xfId="14376"/>
    <cellStyle name="Normal 2 3 3 5 5" xfId="9894"/>
    <cellStyle name="Normal 2 3 3 6" xfId="1614"/>
    <cellStyle name="Normal 2 3 3 6 2" xfId="6095"/>
    <cellStyle name="Normal 2 3 3 6 2 2" xfId="15125"/>
    <cellStyle name="Normal 2 3 3 6 3" xfId="10643"/>
    <cellStyle name="Normal 2 3 3 7" xfId="3108"/>
    <cellStyle name="Normal 2 3 3 7 2" xfId="7589"/>
    <cellStyle name="Normal 2 3 3 7 2 2" xfId="16619"/>
    <cellStyle name="Normal 2 3 3 7 3" xfId="12137"/>
    <cellStyle name="Normal 2 3 3 8" xfId="4602"/>
    <cellStyle name="Normal 2 3 3 8 2" xfId="13631"/>
    <cellStyle name="Normal 2 3 3 9" xfId="9149"/>
    <cellStyle name="Normal 2 3 4" xfId="146"/>
    <cellStyle name="Normal 2 3 4 2" xfId="330"/>
    <cellStyle name="Normal 2 3 4 2 2" xfId="1074"/>
    <cellStyle name="Normal 2 3 4 2 2 2" xfId="2568"/>
    <cellStyle name="Normal 2 3 4 2 2 2 2" xfId="7049"/>
    <cellStyle name="Normal 2 3 4 2 2 2 2 2" xfId="16079"/>
    <cellStyle name="Normal 2 3 4 2 2 2 3" xfId="11597"/>
    <cellStyle name="Normal 2 3 4 2 2 3" xfId="4062"/>
    <cellStyle name="Normal 2 3 4 2 2 3 2" xfId="8543"/>
    <cellStyle name="Normal 2 3 4 2 2 3 2 2" xfId="17573"/>
    <cellStyle name="Normal 2 3 4 2 2 3 3" xfId="13091"/>
    <cellStyle name="Normal 2 3 4 2 2 4" xfId="5556"/>
    <cellStyle name="Normal 2 3 4 2 2 4 2" xfId="14585"/>
    <cellStyle name="Normal 2 3 4 2 2 5" xfId="10103"/>
    <cellStyle name="Normal 2 3 4 2 3" xfId="1823"/>
    <cellStyle name="Normal 2 3 4 2 3 2" xfId="6304"/>
    <cellStyle name="Normal 2 3 4 2 3 2 2" xfId="15334"/>
    <cellStyle name="Normal 2 3 4 2 3 3" xfId="10852"/>
    <cellStyle name="Normal 2 3 4 2 4" xfId="3317"/>
    <cellStyle name="Normal 2 3 4 2 4 2" xfId="7798"/>
    <cellStyle name="Normal 2 3 4 2 4 2 2" xfId="16828"/>
    <cellStyle name="Normal 2 3 4 2 4 3" xfId="12346"/>
    <cellStyle name="Normal 2 3 4 2 5" xfId="4811"/>
    <cellStyle name="Normal 2 3 4 2 5 2" xfId="13840"/>
    <cellStyle name="Normal 2 3 4 2 6" xfId="9358"/>
    <cellStyle name="Normal 2 3 4 3" xfId="515"/>
    <cellStyle name="Normal 2 3 4 3 2" xfId="1262"/>
    <cellStyle name="Normal 2 3 4 3 2 2" xfId="2756"/>
    <cellStyle name="Normal 2 3 4 3 2 2 2" xfId="7237"/>
    <cellStyle name="Normal 2 3 4 3 2 2 2 2" xfId="16267"/>
    <cellStyle name="Normal 2 3 4 3 2 2 3" xfId="11785"/>
    <cellStyle name="Normal 2 3 4 3 2 3" xfId="4250"/>
    <cellStyle name="Normal 2 3 4 3 2 3 2" xfId="8731"/>
    <cellStyle name="Normal 2 3 4 3 2 3 2 2" xfId="17761"/>
    <cellStyle name="Normal 2 3 4 3 2 3 3" xfId="13279"/>
    <cellStyle name="Normal 2 3 4 3 2 4" xfId="5743"/>
    <cellStyle name="Normal 2 3 4 3 2 4 2" xfId="14773"/>
    <cellStyle name="Normal 2 3 4 3 2 5" xfId="10291"/>
    <cellStyle name="Normal 2 3 4 3 3" xfId="2009"/>
    <cellStyle name="Normal 2 3 4 3 3 2" xfId="6490"/>
    <cellStyle name="Normal 2 3 4 3 3 2 2" xfId="15520"/>
    <cellStyle name="Normal 2 3 4 3 3 3" xfId="11038"/>
    <cellStyle name="Normal 2 3 4 3 4" xfId="3503"/>
    <cellStyle name="Normal 2 3 4 3 4 2" xfId="7984"/>
    <cellStyle name="Normal 2 3 4 3 4 2 2" xfId="17014"/>
    <cellStyle name="Normal 2 3 4 3 4 3" xfId="12532"/>
    <cellStyle name="Normal 2 3 4 3 5" xfId="4997"/>
    <cellStyle name="Normal 2 3 4 3 5 2" xfId="14026"/>
    <cellStyle name="Normal 2 3 4 3 6" xfId="9544"/>
    <cellStyle name="Normal 2 3 4 4" xfId="701"/>
    <cellStyle name="Normal 2 3 4 4 2" xfId="1448"/>
    <cellStyle name="Normal 2 3 4 4 2 2" xfId="2942"/>
    <cellStyle name="Normal 2 3 4 4 2 2 2" xfId="7423"/>
    <cellStyle name="Normal 2 3 4 4 2 2 2 2" xfId="16453"/>
    <cellStyle name="Normal 2 3 4 4 2 2 3" xfId="11971"/>
    <cellStyle name="Normal 2 3 4 4 2 3" xfId="4436"/>
    <cellStyle name="Normal 2 3 4 4 2 3 2" xfId="8917"/>
    <cellStyle name="Normal 2 3 4 4 2 3 2 2" xfId="17947"/>
    <cellStyle name="Normal 2 3 4 4 2 3 3" xfId="13465"/>
    <cellStyle name="Normal 2 3 4 4 2 4" xfId="5929"/>
    <cellStyle name="Normal 2 3 4 4 2 4 2" xfId="14959"/>
    <cellStyle name="Normal 2 3 4 4 2 5" xfId="10477"/>
    <cellStyle name="Normal 2 3 4 4 3" xfId="2195"/>
    <cellStyle name="Normal 2 3 4 4 3 2" xfId="6676"/>
    <cellStyle name="Normal 2 3 4 4 3 2 2" xfId="15706"/>
    <cellStyle name="Normal 2 3 4 4 3 3" xfId="11224"/>
    <cellStyle name="Normal 2 3 4 4 4" xfId="3689"/>
    <cellStyle name="Normal 2 3 4 4 4 2" xfId="8170"/>
    <cellStyle name="Normal 2 3 4 4 4 2 2" xfId="17200"/>
    <cellStyle name="Normal 2 3 4 4 4 3" xfId="12718"/>
    <cellStyle name="Normal 2 3 4 4 5" xfId="5183"/>
    <cellStyle name="Normal 2 3 4 4 5 2" xfId="14212"/>
    <cellStyle name="Normal 2 3 4 4 6" xfId="9730"/>
    <cellStyle name="Normal 2 3 4 5" xfId="888"/>
    <cellStyle name="Normal 2 3 4 5 2" xfId="2382"/>
    <cellStyle name="Normal 2 3 4 5 2 2" xfId="6863"/>
    <cellStyle name="Normal 2 3 4 5 2 2 2" xfId="15893"/>
    <cellStyle name="Normal 2 3 4 5 2 3" xfId="11411"/>
    <cellStyle name="Normal 2 3 4 5 3" xfId="3876"/>
    <cellStyle name="Normal 2 3 4 5 3 2" xfId="8357"/>
    <cellStyle name="Normal 2 3 4 5 3 2 2" xfId="17387"/>
    <cellStyle name="Normal 2 3 4 5 3 3" xfId="12905"/>
    <cellStyle name="Normal 2 3 4 5 4" xfId="5370"/>
    <cellStyle name="Normal 2 3 4 5 4 2" xfId="14399"/>
    <cellStyle name="Normal 2 3 4 5 5" xfId="9917"/>
    <cellStyle name="Normal 2 3 4 6" xfId="1637"/>
    <cellStyle name="Normal 2 3 4 6 2" xfId="6118"/>
    <cellStyle name="Normal 2 3 4 6 2 2" xfId="15148"/>
    <cellStyle name="Normal 2 3 4 6 3" xfId="10666"/>
    <cellStyle name="Normal 2 3 4 7" xfId="3131"/>
    <cellStyle name="Normal 2 3 4 7 2" xfId="7612"/>
    <cellStyle name="Normal 2 3 4 7 2 2" xfId="16642"/>
    <cellStyle name="Normal 2 3 4 7 3" xfId="12160"/>
    <cellStyle name="Normal 2 3 4 8" xfId="4625"/>
    <cellStyle name="Normal 2 3 4 8 2" xfId="13654"/>
    <cellStyle name="Normal 2 3 4 9" xfId="9172"/>
    <cellStyle name="Normal 2 3 5" xfId="169"/>
    <cellStyle name="Normal 2 3 5 2" xfId="354"/>
    <cellStyle name="Normal 2 3 5 2 2" xfId="1097"/>
    <cellStyle name="Normal 2 3 5 2 2 2" xfId="2591"/>
    <cellStyle name="Normal 2 3 5 2 2 2 2" xfId="7072"/>
    <cellStyle name="Normal 2 3 5 2 2 2 2 2" xfId="16102"/>
    <cellStyle name="Normal 2 3 5 2 2 2 3" xfId="11620"/>
    <cellStyle name="Normal 2 3 5 2 2 3" xfId="4085"/>
    <cellStyle name="Normal 2 3 5 2 2 3 2" xfId="8566"/>
    <cellStyle name="Normal 2 3 5 2 2 3 2 2" xfId="17596"/>
    <cellStyle name="Normal 2 3 5 2 2 3 3" xfId="13114"/>
    <cellStyle name="Normal 2 3 5 2 2 4" xfId="5579"/>
    <cellStyle name="Normal 2 3 5 2 2 4 2" xfId="14608"/>
    <cellStyle name="Normal 2 3 5 2 2 5" xfId="10126"/>
    <cellStyle name="Normal 2 3 5 2 3" xfId="1847"/>
    <cellStyle name="Normal 2 3 5 2 3 2" xfId="6328"/>
    <cellStyle name="Normal 2 3 5 2 3 2 2" xfId="15358"/>
    <cellStyle name="Normal 2 3 5 2 3 3" xfId="10876"/>
    <cellStyle name="Normal 2 3 5 2 4" xfId="3341"/>
    <cellStyle name="Normal 2 3 5 2 4 2" xfId="7822"/>
    <cellStyle name="Normal 2 3 5 2 4 2 2" xfId="16852"/>
    <cellStyle name="Normal 2 3 5 2 4 3" xfId="12370"/>
    <cellStyle name="Normal 2 3 5 2 5" xfId="4835"/>
    <cellStyle name="Normal 2 3 5 2 5 2" xfId="13864"/>
    <cellStyle name="Normal 2 3 5 2 6" xfId="9382"/>
    <cellStyle name="Normal 2 3 5 3" xfId="539"/>
    <cellStyle name="Normal 2 3 5 3 2" xfId="1286"/>
    <cellStyle name="Normal 2 3 5 3 2 2" xfId="2780"/>
    <cellStyle name="Normal 2 3 5 3 2 2 2" xfId="7261"/>
    <cellStyle name="Normal 2 3 5 3 2 2 2 2" xfId="16291"/>
    <cellStyle name="Normal 2 3 5 3 2 2 3" xfId="11809"/>
    <cellStyle name="Normal 2 3 5 3 2 3" xfId="4274"/>
    <cellStyle name="Normal 2 3 5 3 2 3 2" xfId="8755"/>
    <cellStyle name="Normal 2 3 5 3 2 3 2 2" xfId="17785"/>
    <cellStyle name="Normal 2 3 5 3 2 3 3" xfId="13303"/>
    <cellStyle name="Normal 2 3 5 3 2 4" xfId="5767"/>
    <cellStyle name="Normal 2 3 5 3 2 4 2" xfId="14797"/>
    <cellStyle name="Normal 2 3 5 3 2 5" xfId="10315"/>
    <cellStyle name="Normal 2 3 5 3 3" xfId="2033"/>
    <cellStyle name="Normal 2 3 5 3 3 2" xfId="6514"/>
    <cellStyle name="Normal 2 3 5 3 3 2 2" xfId="15544"/>
    <cellStyle name="Normal 2 3 5 3 3 3" xfId="11062"/>
    <cellStyle name="Normal 2 3 5 3 4" xfId="3527"/>
    <cellStyle name="Normal 2 3 5 3 4 2" xfId="8008"/>
    <cellStyle name="Normal 2 3 5 3 4 2 2" xfId="17038"/>
    <cellStyle name="Normal 2 3 5 3 4 3" xfId="12556"/>
    <cellStyle name="Normal 2 3 5 3 5" xfId="5021"/>
    <cellStyle name="Normal 2 3 5 3 5 2" xfId="14050"/>
    <cellStyle name="Normal 2 3 5 3 6" xfId="9568"/>
    <cellStyle name="Normal 2 3 5 4" xfId="725"/>
    <cellStyle name="Normal 2 3 5 4 2" xfId="1472"/>
    <cellStyle name="Normal 2 3 5 4 2 2" xfId="2966"/>
    <cellStyle name="Normal 2 3 5 4 2 2 2" xfId="7447"/>
    <cellStyle name="Normal 2 3 5 4 2 2 2 2" xfId="16477"/>
    <cellStyle name="Normal 2 3 5 4 2 2 3" xfId="11995"/>
    <cellStyle name="Normal 2 3 5 4 2 3" xfId="4460"/>
    <cellStyle name="Normal 2 3 5 4 2 3 2" xfId="8941"/>
    <cellStyle name="Normal 2 3 5 4 2 3 2 2" xfId="17971"/>
    <cellStyle name="Normal 2 3 5 4 2 3 3" xfId="13489"/>
    <cellStyle name="Normal 2 3 5 4 2 4" xfId="5953"/>
    <cellStyle name="Normal 2 3 5 4 2 4 2" xfId="14983"/>
    <cellStyle name="Normal 2 3 5 4 2 5" xfId="10501"/>
    <cellStyle name="Normal 2 3 5 4 3" xfId="2219"/>
    <cellStyle name="Normal 2 3 5 4 3 2" xfId="6700"/>
    <cellStyle name="Normal 2 3 5 4 3 2 2" xfId="15730"/>
    <cellStyle name="Normal 2 3 5 4 3 3" xfId="11248"/>
    <cellStyle name="Normal 2 3 5 4 4" xfId="3713"/>
    <cellStyle name="Normal 2 3 5 4 4 2" xfId="8194"/>
    <cellStyle name="Normal 2 3 5 4 4 2 2" xfId="17224"/>
    <cellStyle name="Normal 2 3 5 4 4 3" xfId="12742"/>
    <cellStyle name="Normal 2 3 5 4 5" xfId="5207"/>
    <cellStyle name="Normal 2 3 5 4 5 2" xfId="14236"/>
    <cellStyle name="Normal 2 3 5 4 6" xfId="9754"/>
    <cellStyle name="Normal 2 3 5 5" xfId="912"/>
    <cellStyle name="Normal 2 3 5 5 2" xfId="2406"/>
    <cellStyle name="Normal 2 3 5 5 2 2" xfId="6887"/>
    <cellStyle name="Normal 2 3 5 5 2 2 2" xfId="15917"/>
    <cellStyle name="Normal 2 3 5 5 2 3" xfId="11435"/>
    <cellStyle name="Normal 2 3 5 5 3" xfId="3900"/>
    <cellStyle name="Normal 2 3 5 5 3 2" xfId="8381"/>
    <cellStyle name="Normal 2 3 5 5 3 2 2" xfId="17411"/>
    <cellStyle name="Normal 2 3 5 5 3 3" xfId="12929"/>
    <cellStyle name="Normal 2 3 5 5 4" xfId="5394"/>
    <cellStyle name="Normal 2 3 5 5 4 2" xfId="14423"/>
    <cellStyle name="Normal 2 3 5 5 5" xfId="9941"/>
    <cellStyle name="Normal 2 3 5 6" xfId="1661"/>
    <cellStyle name="Normal 2 3 5 6 2" xfId="6142"/>
    <cellStyle name="Normal 2 3 5 6 2 2" xfId="15172"/>
    <cellStyle name="Normal 2 3 5 6 3" xfId="10690"/>
    <cellStyle name="Normal 2 3 5 7" xfId="3155"/>
    <cellStyle name="Normal 2 3 5 7 2" xfId="7636"/>
    <cellStyle name="Normal 2 3 5 7 2 2" xfId="16666"/>
    <cellStyle name="Normal 2 3 5 7 3" xfId="12184"/>
    <cellStyle name="Normal 2 3 5 8" xfId="4649"/>
    <cellStyle name="Normal 2 3 5 8 2" xfId="13678"/>
    <cellStyle name="Normal 2 3 5 9" xfId="9196"/>
    <cellStyle name="Normal 2 3 6" xfId="193"/>
    <cellStyle name="Normal 2 3 6 2" xfId="378"/>
    <cellStyle name="Normal 2 3 6 2 2" xfId="1120"/>
    <cellStyle name="Normal 2 3 6 2 2 2" xfId="2614"/>
    <cellStyle name="Normal 2 3 6 2 2 2 2" xfId="7095"/>
    <cellStyle name="Normal 2 3 6 2 2 2 2 2" xfId="16125"/>
    <cellStyle name="Normal 2 3 6 2 2 2 3" xfId="11643"/>
    <cellStyle name="Normal 2 3 6 2 2 3" xfId="4108"/>
    <cellStyle name="Normal 2 3 6 2 2 3 2" xfId="8589"/>
    <cellStyle name="Normal 2 3 6 2 2 3 2 2" xfId="17619"/>
    <cellStyle name="Normal 2 3 6 2 2 3 3" xfId="13137"/>
    <cellStyle name="Normal 2 3 6 2 2 4" xfId="5602"/>
    <cellStyle name="Normal 2 3 6 2 2 4 2" xfId="14631"/>
    <cellStyle name="Normal 2 3 6 2 2 5" xfId="10149"/>
    <cellStyle name="Normal 2 3 6 2 3" xfId="1871"/>
    <cellStyle name="Normal 2 3 6 2 3 2" xfId="6352"/>
    <cellStyle name="Normal 2 3 6 2 3 2 2" xfId="15382"/>
    <cellStyle name="Normal 2 3 6 2 3 3" xfId="10900"/>
    <cellStyle name="Normal 2 3 6 2 4" xfId="3365"/>
    <cellStyle name="Normal 2 3 6 2 4 2" xfId="7846"/>
    <cellStyle name="Normal 2 3 6 2 4 2 2" xfId="16876"/>
    <cellStyle name="Normal 2 3 6 2 4 3" xfId="12394"/>
    <cellStyle name="Normal 2 3 6 2 5" xfId="4859"/>
    <cellStyle name="Normal 2 3 6 2 5 2" xfId="13888"/>
    <cellStyle name="Normal 2 3 6 2 6" xfId="9406"/>
    <cellStyle name="Normal 2 3 6 3" xfId="563"/>
    <cellStyle name="Normal 2 3 6 3 2" xfId="1310"/>
    <cellStyle name="Normal 2 3 6 3 2 2" xfId="2804"/>
    <cellStyle name="Normal 2 3 6 3 2 2 2" xfId="7285"/>
    <cellStyle name="Normal 2 3 6 3 2 2 2 2" xfId="16315"/>
    <cellStyle name="Normal 2 3 6 3 2 2 3" xfId="11833"/>
    <cellStyle name="Normal 2 3 6 3 2 3" xfId="4298"/>
    <cellStyle name="Normal 2 3 6 3 2 3 2" xfId="8779"/>
    <cellStyle name="Normal 2 3 6 3 2 3 2 2" xfId="17809"/>
    <cellStyle name="Normal 2 3 6 3 2 3 3" xfId="13327"/>
    <cellStyle name="Normal 2 3 6 3 2 4" xfId="5791"/>
    <cellStyle name="Normal 2 3 6 3 2 4 2" xfId="14821"/>
    <cellStyle name="Normal 2 3 6 3 2 5" xfId="10339"/>
    <cellStyle name="Normal 2 3 6 3 3" xfId="2057"/>
    <cellStyle name="Normal 2 3 6 3 3 2" xfId="6538"/>
    <cellStyle name="Normal 2 3 6 3 3 2 2" xfId="15568"/>
    <cellStyle name="Normal 2 3 6 3 3 3" xfId="11086"/>
    <cellStyle name="Normal 2 3 6 3 4" xfId="3551"/>
    <cellStyle name="Normal 2 3 6 3 4 2" xfId="8032"/>
    <cellStyle name="Normal 2 3 6 3 4 2 2" xfId="17062"/>
    <cellStyle name="Normal 2 3 6 3 4 3" xfId="12580"/>
    <cellStyle name="Normal 2 3 6 3 5" xfId="5045"/>
    <cellStyle name="Normal 2 3 6 3 5 2" xfId="14074"/>
    <cellStyle name="Normal 2 3 6 3 6" xfId="9592"/>
    <cellStyle name="Normal 2 3 6 4" xfId="749"/>
    <cellStyle name="Normal 2 3 6 4 2" xfId="1496"/>
    <cellStyle name="Normal 2 3 6 4 2 2" xfId="2990"/>
    <cellStyle name="Normal 2 3 6 4 2 2 2" xfId="7471"/>
    <cellStyle name="Normal 2 3 6 4 2 2 2 2" xfId="16501"/>
    <cellStyle name="Normal 2 3 6 4 2 2 3" xfId="12019"/>
    <cellStyle name="Normal 2 3 6 4 2 3" xfId="4484"/>
    <cellStyle name="Normal 2 3 6 4 2 3 2" xfId="8965"/>
    <cellStyle name="Normal 2 3 6 4 2 3 2 2" xfId="17995"/>
    <cellStyle name="Normal 2 3 6 4 2 3 3" xfId="13513"/>
    <cellStyle name="Normal 2 3 6 4 2 4" xfId="5977"/>
    <cellStyle name="Normal 2 3 6 4 2 4 2" xfId="15007"/>
    <cellStyle name="Normal 2 3 6 4 2 5" xfId="10525"/>
    <cellStyle name="Normal 2 3 6 4 3" xfId="2243"/>
    <cellStyle name="Normal 2 3 6 4 3 2" xfId="6724"/>
    <cellStyle name="Normal 2 3 6 4 3 2 2" xfId="15754"/>
    <cellStyle name="Normal 2 3 6 4 3 3" xfId="11272"/>
    <cellStyle name="Normal 2 3 6 4 4" xfId="3737"/>
    <cellStyle name="Normal 2 3 6 4 4 2" xfId="8218"/>
    <cellStyle name="Normal 2 3 6 4 4 2 2" xfId="17248"/>
    <cellStyle name="Normal 2 3 6 4 4 3" xfId="12766"/>
    <cellStyle name="Normal 2 3 6 4 5" xfId="5231"/>
    <cellStyle name="Normal 2 3 6 4 5 2" xfId="14260"/>
    <cellStyle name="Normal 2 3 6 4 6" xfId="9778"/>
    <cellStyle name="Normal 2 3 6 5" xfId="936"/>
    <cellStyle name="Normal 2 3 6 5 2" xfId="2430"/>
    <cellStyle name="Normal 2 3 6 5 2 2" xfId="6911"/>
    <cellStyle name="Normal 2 3 6 5 2 2 2" xfId="15941"/>
    <cellStyle name="Normal 2 3 6 5 2 3" xfId="11459"/>
    <cellStyle name="Normal 2 3 6 5 3" xfId="3924"/>
    <cellStyle name="Normal 2 3 6 5 3 2" xfId="8405"/>
    <cellStyle name="Normal 2 3 6 5 3 2 2" xfId="17435"/>
    <cellStyle name="Normal 2 3 6 5 3 3" xfId="12953"/>
    <cellStyle name="Normal 2 3 6 5 4" xfId="5418"/>
    <cellStyle name="Normal 2 3 6 5 4 2" xfId="14447"/>
    <cellStyle name="Normal 2 3 6 5 5" xfId="9965"/>
    <cellStyle name="Normal 2 3 6 6" xfId="1685"/>
    <cellStyle name="Normal 2 3 6 6 2" xfId="6166"/>
    <cellStyle name="Normal 2 3 6 6 2 2" xfId="15196"/>
    <cellStyle name="Normal 2 3 6 6 3" xfId="10714"/>
    <cellStyle name="Normal 2 3 6 7" xfId="3179"/>
    <cellStyle name="Normal 2 3 6 7 2" xfId="7660"/>
    <cellStyle name="Normal 2 3 6 7 2 2" xfId="16690"/>
    <cellStyle name="Normal 2 3 6 7 3" xfId="12208"/>
    <cellStyle name="Normal 2 3 6 8" xfId="4673"/>
    <cellStyle name="Normal 2 3 6 8 2" xfId="13702"/>
    <cellStyle name="Normal 2 3 6 9" xfId="9220"/>
    <cellStyle name="Normal 2 3 7" xfId="216"/>
    <cellStyle name="Normal 2 3 7 2" xfId="401"/>
    <cellStyle name="Normal 2 3 7 2 2" xfId="1143"/>
    <cellStyle name="Normal 2 3 7 2 2 2" xfId="2637"/>
    <cellStyle name="Normal 2 3 7 2 2 2 2" xfId="7118"/>
    <cellStyle name="Normal 2 3 7 2 2 2 2 2" xfId="16148"/>
    <cellStyle name="Normal 2 3 7 2 2 2 3" xfId="11666"/>
    <cellStyle name="Normal 2 3 7 2 2 3" xfId="4131"/>
    <cellStyle name="Normal 2 3 7 2 2 3 2" xfId="8612"/>
    <cellStyle name="Normal 2 3 7 2 2 3 2 2" xfId="17642"/>
    <cellStyle name="Normal 2 3 7 2 2 3 3" xfId="13160"/>
    <cellStyle name="Normal 2 3 7 2 2 4" xfId="5625"/>
    <cellStyle name="Normal 2 3 7 2 2 4 2" xfId="14654"/>
    <cellStyle name="Normal 2 3 7 2 2 5" xfId="10172"/>
    <cellStyle name="Normal 2 3 7 2 3" xfId="1894"/>
    <cellStyle name="Normal 2 3 7 2 3 2" xfId="6375"/>
    <cellStyle name="Normal 2 3 7 2 3 2 2" xfId="15405"/>
    <cellStyle name="Normal 2 3 7 2 3 3" xfId="10923"/>
    <cellStyle name="Normal 2 3 7 2 4" xfId="3388"/>
    <cellStyle name="Normal 2 3 7 2 4 2" xfId="7869"/>
    <cellStyle name="Normal 2 3 7 2 4 2 2" xfId="16899"/>
    <cellStyle name="Normal 2 3 7 2 4 3" xfId="12417"/>
    <cellStyle name="Normal 2 3 7 2 5" xfId="4882"/>
    <cellStyle name="Normal 2 3 7 2 5 2" xfId="13911"/>
    <cellStyle name="Normal 2 3 7 2 6" xfId="9429"/>
    <cellStyle name="Normal 2 3 7 3" xfId="586"/>
    <cellStyle name="Normal 2 3 7 3 2" xfId="1333"/>
    <cellStyle name="Normal 2 3 7 3 2 2" xfId="2827"/>
    <cellStyle name="Normal 2 3 7 3 2 2 2" xfId="7308"/>
    <cellStyle name="Normal 2 3 7 3 2 2 2 2" xfId="16338"/>
    <cellStyle name="Normal 2 3 7 3 2 2 3" xfId="11856"/>
    <cellStyle name="Normal 2 3 7 3 2 3" xfId="4321"/>
    <cellStyle name="Normal 2 3 7 3 2 3 2" xfId="8802"/>
    <cellStyle name="Normal 2 3 7 3 2 3 2 2" xfId="17832"/>
    <cellStyle name="Normal 2 3 7 3 2 3 3" xfId="13350"/>
    <cellStyle name="Normal 2 3 7 3 2 4" xfId="5814"/>
    <cellStyle name="Normal 2 3 7 3 2 4 2" xfId="14844"/>
    <cellStyle name="Normal 2 3 7 3 2 5" xfId="10362"/>
    <cellStyle name="Normal 2 3 7 3 3" xfId="2080"/>
    <cellStyle name="Normal 2 3 7 3 3 2" xfId="6561"/>
    <cellStyle name="Normal 2 3 7 3 3 2 2" xfId="15591"/>
    <cellStyle name="Normal 2 3 7 3 3 3" xfId="11109"/>
    <cellStyle name="Normal 2 3 7 3 4" xfId="3574"/>
    <cellStyle name="Normal 2 3 7 3 4 2" xfId="8055"/>
    <cellStyle name="Normal 2 3 7 3 4 2 2" xfId="17085"/>
    <cellStyle name="Normal 2 3 7 3 4 3" xfId="12603"/>
    <cellStyle name="Normal 2 3 7 3 5" xfId="5068"/>
    <cellStyle name="Normal 2 3 7 3 5 2" xfId="14097"/>
    <cellStyle name="Normal 2 3 7 3 6" xfId="9615"/>
    <cellStyle name="Normal 2 3 7 4" xfId="772"/>
    <cellStyle name="Normal 2 3 7 4 2" xfId="1519"/>
    <cellStyle name="Normal 2 3 7 4 2 2" xfId="3013"/>
    <cellStyle name="Normal 2 3 7 4 2 2 2" xfId="7494"/>
    <cellStyle name="Normal 2 3 7 4 2 2 2 2" xfId="16524"/>
    <cellStyle name="Normal 2 3 7 4 2 2 3" xfId="12042"/>
    <cellStyle name="Normal 2 3 7 4 2 3" xfId="4507"/>
    <cellStyle name="Normal 2 3 7 4 2 3 2" xfId="8988"/>
    <cellStyle name="Normal 2 3 7 4 2 3 2 2" xfId="18018"/>
    <cellStyle name="Normal 2 3 7 4 2 3 3" xfId="13536"/>
    <cellStyle name="Normal 2 3 7 4 2 4" xfId="6000"/>
    <cellStyle name="Normal 2 3 7 4 2 4 2" xfId="15030"/>
    <cellStyle name="Normal 2 3 7 4 2 5" xfId="10548"/>
    <cellStyle name="Normal 2 3 7 4 3" xfId="2266"/>
    <cellStyle name="Normal 2 3 7 4 3 2" xfId="6747"/>
    <cellStyle name="Normal 2 3 7 4 3 2 2" xfId="15777"/>
    <cellStyle name="Normal 2 3 7 4 3 3" xfId="11295"/>
    <cellStyle name="Normal 2 3 7 4 4" xfId="3760"/>
    <cellStyle name="Normal 2 3 7 4 4 2" xfId="8241"/>
    <cellStyle name="Normal 2 3 7 4 4 2 2" xfId="17271"/>
    <cellStyle name="Normal 2 3 7 4 4 3" xfId="12789"/>
    <cellStyle name="Normal 2 3 7 4 5" xfId="5254"/>
    <cellStyle name="Normal 2 3 7 4 5 2" xfId="14283"/>
    <cellStyle name="Normal 2 3 7 4 6" xfId="9801"/>
    <cellStyle name="Normal 2 3 7 5" xfId="959"/>
    <cellStyle name="Normal 2 3 7 5 2" xfId="2453"/>
    <cellStyle name="Normal 2 3 7 5 2 2" xfId="6934"/>
    <cellStyle name="Normal 2 3 7 5 2 2 2" xfId="15964"/>
    <cellStyle name="Normal 2 3 7 5 2 3" xfId="11482"/>
    <cellStyle name="Normal 2 3 7 5 3" xfId="3947"/>
    <cellStyle name="Normal 2 3 7 5 3 2" xfId="8428"/>
    <cellStyle name="Normal 2 3 7 5 3 2 2" xfId="17458"/>
    <cellStyle name="Normal 2 3 7 5 3 3" xfId="12976"/>
    <cellStyle name="Normal 2 3 7 5 4" xfId="5441"/>
    <cellStyle name="Normal 2 3 7 5 4 2" xfId="14470"/>
    <cellStyle name="Normal 2 3 7 5 5" xfId="9988"/>
    <cellStyle name="Normal 2 3 7 6" xfId="1708"/>
    <cellStyle name="Normal 2 3 7 6 2" xfId="6189"/>
    <cellStyle name="Normal 2 3 7 6 2 2" xfId="15219"/>
    <cellStyle name="Normal 2 3 7 6 3" xfId="10737"/>
    <cellStyle name="Normal 2 3 7 7" xfId="3202"/>
    <cellStyle name="Normal 2 3 7 7 2" xfId="7683"/>
    <cellStyle name="Normal 2 3 7 7 2 2" xfId="16713"/>
    <cellStyle name="Normal 2 3 7 7 3" xfId="12231"/>
    <cellStyle name="Normal 2 3 7 8" xfId="4696"/>
    <cellStyle name="Normal 2 3 7 8 2" xfId="13725"/>
    <cellStyle name="Normal 2 3 7 9" xfId="9243"/>
    <cellStyle name="Normal 2 3 8" xfId="238"/>
    <cellStyle name="Normal 2 3 8 2" xfId="424"/>
    <cellStyle name="Normal 2 3 8 2 2" xfId="1166"/>
    <cellStyle name="Normal 2 3 8 2 2 2" xfId="2660"/>
    <cellStyle name="Normal 2 3 8 2 2 2 2" xfId="7141"/>
    <cellStyle name="Normal 2 3 8 2 2 2 2 2" xfId="16171"/>
    <cellStyle name="Normal 2 3 8 2 2 2 3" xfId="11689"/>
    <cellStyle name="Normal 2 3 8 2 2 3" xfId="4154"/>
    <cellStyle name="Normal 2 3 8 2 2 3 2" xfId="8635"/>
    <cellStyle name="Normal 2 3 8 2 2 3 2 2" xfId="17665"/>
    <cellStyle name="Normal 2 3 8 2 2 3 3" xfId="13183"/>
    <cellStyle name="Normal 2 3 8 2 2 4" xfId="5647"/>
    <cellStyle name="Normal 2 3 8 2 2 4 2" xfId="14677"/>
    <cellStyle name="Normal 2 3 8 2 2 5" xfId="10195"/>
    <cellStyle name="Normal 2 3 8 2 3" xfId="1917"/>
    <cellStyle name="Normal 2 3 8 2 3 2" xfId="6398"/>
    <cellStyle name="Normal 2 3 8 2 3 2 2" xfId="15428"/>
    <cellStyle name="Normal 2 3 8 2 3 3" xfId="10946"/>
    <cellStyle name="Normal 2 3 8 2 4" xfId="3411"/>
    <cellStyle name="Normal 2 3 8 2 4 2" xfId="7892"/>
    <cellStyle name="Normal 2 3 8 2 4 2 2" xfId="16922"/>
    <cellStyle name="Normal 2 3 8 2 4 3" xfId="12440"/>
    <cellStyle name="Normal 2 3 8 2 5" xfId="4905"/>
    <cellStyle name="Normal 2 3 8 2 5 2" xfId="13934"/>
    <cellStyle name="Normal 2 3 8 2 6" xfId="9452"/>
    <cellStyle name="Normal 2 3 8 3" xfId="609"/>
    <cellStyle name="Normal 2 3 8 3 2" xfId="1356"/>
    <cellStyle name="Normal 2 3 8 3 2 2" xfId="2850"/>
    <cellStyle name="Normal 2 3 8 3 2 2 2" xfId="7331"/>
    <cellStyle name="Normal 2 3 8 3 2 2 2 2" xfId="16361"/>
    <cellStyle name="Normal 2 3 8 3 2 2 3" xfId="11879"/>
    <cellStyle name="Normal 2 3 8 3 2 3" xfId="4344"/>
    <cellStyle name="Normal 2 3 8 3 2 3 2" xfId="8825"/>
    <cellStyle name="Normal 2 3 8 3 2 3 2 2" xfId="17855"/>
    <cellStyle name="Normal 2 3 8 3 2 3 3" xfId="13373"/>
    <cellStyle name="Normal 2 3 8 3 2 4" xfId="5837"/>
    <cellStyle name="Normal 2 3 8 3 2 4 2" xfId="14867"/>
    <cellStyle name="Normal 2 3 8 3 2 5" xfId="10385"/>
    <cellStyle name="Normal 2 3 8 3 3" xfId="2103"/>
    <cellStyle name="Normal 2 3 8 3 3 2" xfId="6584"/>
    <cellStyle name="Normal 2 3 8 3 3 2 2" xfId="15614"/>
    <cellStyle name="Normal 2 3 8 3 3 3" xfId="11132"/>
    <cellStyle name="Normal 2 3 8 3 4" xfId="3597"/>
    <cellStyle name="Normal 2 3 8 3 4 2" xfId="8078"/>
    <cellStyle name="Normal 2 3 8 3 4 2 2" xfId="17108"/>
    <cellStyle name="Normal 2 3 8 3 4 3" xfId="12626"/>
    <cellStyle name="Normal 2 3 8 3 5" xfId="5091"/>
    <cellStyle name="Normal 2 3 8 3 5 2" xfId="14120"/>
    <cellStyle name="Normal 2 3 8 3 6" xfId="9638"/>
    <cellStyle name="Normal 2 3 8 4" xfId="795"/>
    <cellStyle name="Normal 2 3 8 4 2" xfId="1542"/>
    <cellStyle name="Normal 2 3 8 4 2 2" xfId="3036"/>
    <cellStyle name="Normal 2 3 8 4 2 2 2" xfId="7517"/>
    <cellStyle name="Normal 2 3 8 4 2 2 2 2" xfId="16547"/>
    <cellStyle name="Normal 2 3 8 4 2 2 3" xfId="12065"/>
    <cellStyle name="Normal 2 3 8 4 2 3" xfId="4530"/>
    <cellStyle name="Normal 2 3 8 4 2 3 2" xfId="9011"/>
    <cellStyle name="Normal 2 3 8 4 2 3 2 2" xfId="18041"/>
    <cellStyle name="Normal 2 3 8 4 2 3 3" xfId="13559"/>
    <cellStyle name="Normal 2 3 8 4 2 4" xfId="6023"/>
    <cellStyle name="Normal 2 3 8 4 2 4 2" xfId="15053"/>
    <cellStyle name="Normal 2 3 8 4 2 5" xfId="10571"/>
    <cellStyle name="Normal 2 3 8 4 3" xfId="2289"/>
    <cellStyle name="Normal 2 3 8 4 3 2" xfId="6770"/>
    <cellStyle name="Normal 2 3 8 4 3 2 2" xfId="15800"/>
    <cellStyle name="Normal 2 3 8 4 3 3" xfId="11318"/>
    <cellStyle name="Normal 2 3 8 4 4" xfId="3783"/>
    <cellStyle name="Normal 2 3 8 4 4 2" xfId="8264"/>
    <cellStyle name="Normal 2 3 8 4 4 2 2" xfId="17294"/>
    <cellStyle name="Normal 2 3 8 4 4 3" xfId="12812"/>
    <cellStyle name="Normal 2 3 8 4 5" xfId="5277"/>
    <cellStyle name="Normal 2 3 8 4 5 2" xfId="14306"/>
    <cellStyle name="Normal 2 3 8 4 6" xfId="9824"/>
    <cellStyle name="Normal 2 3 8 5" xfId="982"/>
    <cellStyle name="Normal 2 3 8 5 2" xfId="2476"/>
    <cellStyle name="Normal 2 3 8 5 2 2" xfId="6957"/>
    <cellStyle name="Normal 2 3 8 5 2 2 2" xfId="15987"/>
    <cellStyle name="Normal 2 3 8 5 2 3" xfId="11505"/>
    <cellStyle name="Normal 2 3 8 5 3" xfId="3970"/>
    <cellStyle name="Normal 2 3 8 5 3 2" xfId="8451"/>
    <cellStyle name="Normal 2 3 8 5 3 2 2" xfId="17481"/>
    <cellStyle name="Normal 2 3 8 5 3 3" xfId="12999"/>
    <cellStyle name="Normal 2 3 8 5 4" xfId="5464"/>
    <cellStyle name="Normal 2 3 8 5 4 2" xfId="14493"/>
    <cellStyle name="Normal 2 3 8 5 5" xfId="10011"/>
    <cellStyle name="Normal 2 3 8 6" xfId="1731"/>
    <cellStyle name="Normal 2 3 8 6 2" xfId="6212"/>
    <cellStyle name="Normal 2 3 8 6 2 2" xfId="15242"/>
    <cellStyle name="Normal 2 3 8 6 3" xfId="10760"/>
    <cellStyle name="Normal 2 3 8 7" xfId="3225"/>
    <cellStyle name="Normal 2 3 8 7 2" xfId="7706"/>
    <cellStyle name="Normal 2 3 8 7 2 2" xfId="16736"/>
    <cellStyle name="Normal 2 3 8 7 3" xfId="12254"/>
    <cellStyle name="Normal 2 3 8 8" xfId="4719"/>
    <cellStyle name="Normal 2 3 8 8 2" xfId="13748"/>
    <cellStyle name="Normal 2 3 8 9" xfId="9266"/>
    <cellStyle name="Normal 2 3 9" xfId="261"/>
    <cellStyle name="Normal 2 3 9 2" xfId="447"/>
    <cellStyle name="Normal 2 3 9 2 2" xfId="1189"/>
    <cellStyle name="Normal 2 3 9 2 2 2" xfId="2683"/>
    <cellStyle name="Normal 2 3 9 2 2 2 2" xfId="7164"/>
    <cellStyle name="Normal 2 3 9 2 2 2 2 2" xfId="16194"/>
    <cellStyle name="Normal 2 3 9 2 2 2 3" xfId="11712"/>
    <cellStyle name="Normal 2 3 9 2 2 3" xfId="4177"/>
    <cellStyle name="Normal 2 3 9 2 2 3 2" xfId="8658"/>
    <cellStyle name="Normal 2 3 9 2 2 3 2 2" xfId="17688"/>
    <cellStyle name="Normal 2 3 9 2 2 3 3" xfId="13206"/>
    <cellStyle name="Normal 2 3 9 2 2 4" xfId="5670"/>
    <cellStyle name="Normal 2 3 9 2 2 4 2" xfId="14700"/>
    <cellStyle name="Normal 2 3 9 2 2 5" xfId="10218"/>
    <cellStyle name="Normal 2 3 9 2 3" xfId="1940"/>
    <cellStyle name="Normal 2 3 9 2 3 2" xfId="6421"/>
    <cellStyle name="Normal 2 3 9 2 3 2 2" xfId="15451"/>
    <cellStyle name="Normal 2 3 9 2 3 3" xfId="10969"/>
    <cellStyle name="Normal 2 3 9 2 4" xfId="3434"/>
    <cellStyle name="Normal 2 3 9 2 4 2" xfId="7915"/>
    <cellStyle name="Normal 2 3 9 2 4 2 2" xfId="16945"/>
    <cellStyle name="Normal 2 3 9 2 4 3" xfId="12463"/>
    <cellStyle name="Normal 2 3 9 2 5" xfId="4928"/>
    <cellStyle name="Normal 2 3 9 2 5 2" xfId="13957"/>
    <cellStyle name="Normal 2 3 9 2 6" xfId="9475"/>
    <cellStyle name="Normal 2 3 9 3" xfId="632"/>
    <cellStyle name="Normal 2 3 9 3 2" xfId="1379"/>
    <cellStyle name="Normal 2 3 9 3 2 2" xfId="2873"/>
    <cellStyle name="Normal 2 3 9 3 2 2 2" xfId="7354"/>
    <cellStyle name="Normal 2 3 9 3 2 2 2 2" xfId="16384"/>
    <cellStyle name="Normal 2 3 9 3 2 2 3" xfId="11902"/>
    <cellStyle name="Normal 2 3 9 3 2 3" xfId="4367"/>
    <cellStyle name="Normal 2 3 9 3 2 3 2" xfId="8848"/>
    <cellStyle name="Normal 2 3 9 3 2 3 2 2" xfId="17878"/>
    <cellStyle name="Normal 2 3 9 3 2 3 3" xfId="13396"/>
    <cellStyle name="Normal 2 3 9 3 2 4" xfId="5860"/>
    <cellStyle name="Normal 2 3 9 3 2 4 2" xfId="14890"/>
    <cellStyle name="Normal 2 3 9 3 2 5" xfId="10408"/>
    <cellStyle name="Normal 2 3 9 3 3" xfId="2126"/>
    <cellStyle name="Normal 2 3 9 3 3 2" xfId="6607"/>
    <cellStyle name="Normal 2 3 9 3 3 2 2" xfId="15637"/>
    <cellStyle name="Normal 2 3 9 3 3 3" xfId="11155"/>
    <cellStyle name="Normal 2 3 9 3 4" xfId="3620"/>
    <cellStyle name="Normal 2 3 9 3 4 2" xfId="8101"/>
    <cellStyle name="Normal 2 3 9 3 4 2 2" xfId="17131"/>
    <cellStyle name="Normal 2 3 9 3 4 3" xfId="12649"/>
    <cellStyle name="Normal 2 3 9 3 5" xfId="5114"/>
    <cellStyle name="Normal 2 3 9 3 5 2" xfId="14143"/>
    <cellStyle name="Normal 2 3 9 3 6" xfId="9661"/>
    <cellStyle name="Normal 2 3 9 4" xfId="818"/>
    <cellStyle name="Normal 2 3 9 4 2" xfId="1565"/>
    <cellStyle name="Normal 2 3 9 4 2 2" xfId="3059"/>
    <cellStyle name="Normal 2 3 9 4 2 2 2" xfId="7540"/>
    <cellStyle name="Normal 2 3 9 4 2 2 2 2" xfId="16570"/>
    <cellStyle name="Normal 2 3 9 4 2 2 3" xfId="12088"/>
    <cellStyle name="Normal 2 3 9 4 2 3" xfId="4553"/>
    <cellStyle name="Normal 2 3 9 4 2 3 2" xfId="9034"/>
    <cellStyle name="Normal 2 3 9 4 2 3 2 2" xfId="18064"/>
    <cellStyle name="Normal 2 3 9 4 2 3 3" xfId="13582"/>
    <cellStyle name="Normal 2 3 9 4 2 4" xfId="6046"/>
    <cellStyle name="Normal 2 3 9 4 2 4 2" xfId="15076"/>
    <cellStyle name="Normal 2 3 9 4 2 5" xfId="10594"/>
    <cellStyle name="Normal 2 3 9 4 3" xfId="2312"/>
    <cellStyle name="Normal 2 3 9 4 3 2" xfId="6793"/>
    <cellStyle name="Normal 2 3 9 4 3 2 2" xfId="15823"/>
    <cellStyle name="Normal 2 3 9 4 3 3" xfId="11341"/>
    <cellStyle name="Normal 2 3 9 4 4" xfId="3806"/>
    <cellStyle name="Normal 2 3 9 4 4 2" xfId="8287"/>
    <cellStyle name="Normal 2 3 9 4 4 2 2" xfId="17317"/>
    <cellStyle name="Normal 2 3 9 4 4 3" xfId="12835"/>
    <cellStyle name="Normal 2 3 9 4 5" xfId="5300"/>
    <cellStyle name="Normal 2 3 9 4 5 2" xfId="14329"/>
    <cellStyle name="Normal 2 3 9 4 6" xfId="9847"/>
    <cellStyle name="Normal 2 3 9 5" xfId="1005"/>
    <cellStyle name="Normal 2 3 9 5 2" xfId="2499"/>
    <cellStyle name="Normal 2 3 9 5 2 2" xfId="6980"/>
    <cellStyle name="Normal 2 3 9 5 2 2 2" xfId="16010"/>
    <cellStyle name="Normal 2 3 9 5 2 3" xfId="11528"/>
    <cellStyle name="Normal 2 3 9 5 3" xfId="3993"/>
    <cellStyle name="Normal 2 3 9 5 3 2" xfId="8474"/>
    <cellStyle name="Normal 2 3 9 5 3 2 2" xfId="17504"/>
    <cellStyle name="Normal 2 3 9 5 3 3" xfId="13022"/>
    <cellStyle name="Normal 2 3 9 5 4" xfId="5487"/>
    <cellStyle name="Normal 2 3 9 5 4 2" xfId="14516"/>
    <cellStyle name="Normal 2 3 9 5 5" xfId="10034"/>
    <cellStyle name="Normal 2 3 9 6" xfId="1754"/>
    <cellStyle name="Normal 2 3 9 6 2" xfId="6235"/>
    <cellStyle name="Normal 2 3 9 6 2 2" xfId="15265"/>
    <cellStyle name="Normal 2 3 9 6 3" xfId="10783"/>
    <cellStyle name="Normal 2 3 9 7" xfId="3248"/>
    <cellStyle name="Normal 2 3 9 7 2" xfId="7729"/>
    <cellStyle name="Normal 2 3 9 7 2 2" xfId="16759"/>
    <cellStyle name="Normal 2 3 9 7 3" xfId="12277"/>
    <cellStyle name="Normal 2 3 9 8" xfId="4742"/>
    <cellStyle name="Normal 2 3 9 8 2" xfId="13771"/>
    <cellStyle name="Normal 2 3 9 9" xfId="9289"/>
    <cellStyle name="Normal 2 4" xfId="44"/>
    <cellStyle name="Normal 2 4 10" xfId="474"/>
    <cellStyle name="Normal 2 4 10 2" xfId="1221"/>
    <cellStyle name="Normal 2 4 10 2 2" xfId="2715"/>
    <cellStyle name="Normal 2 4 10 2 2 2" xfId="7196"/>
    <cellStyle name="Normal 2 4 10 2 2 2 2" xfId="16226"/>
    <cellStyle name="Normal 2 4 10 2 2 3" xfId="11744"/>
    <cellStyle name="Normal 2 4 10 2 3" xfId="4209"/>
    <cellStyle name="Normal 2 4 10 2 3 2" xfId="8690"/>
    <cellStyle name="Normal 2 4 10 2 3 2 2" xfId="17720"/>
    <cellStyle name="Normal 2 4 10 2 3 3" xfId="13238"/>
    <cellStyle name="Normal 2 4 10 2 4" xfId="5702"/>
    <cellStyle name="Normal 2 4 10 2 4 2" xfId="14732"/>
    <cellStyle name="Normal 2 4 10 2 5" xfId="10250"/>
    <cellStyle name="Normal 2 4 10 3" xfId="1968"/>
    <cellStyle name="Normal 2 4 10 3 2" xfId="6449"/>
    <cellStyle name="Normal 2 4 10 3 2 2" xfId="15479"/>
    <cellStyle name="Normal 2 4 10 3 3" xfId="10997"/>
    <cellStyle name="Normal 2 4 10 4" xfId="3462"/>
    <cellStyle name="Normal 2 4 10 4 2" xfId="7943"/>
    <cellStyle name="Normal 2 4 10 4 2 2" xfId="16973"/>
    <cellStyle name="Normal 2 4 10 4 3" xfId="12491"/>
    <cellStyle name="Normal 2 4 10 5" xfId="4956"/>
    <cellStyle name="Normal 2 4 10 5 2" xfId="13985"/>
    <cellStyle name="Normal 2 4 10 6" xfId="9503"/>
    <cellStyle name="Normal 2 4 11" xfId="660"/>
    <cellStyle name="Normal 2 4 11 2" xfId="1407"/>
    <cellStyle name="Normal 2 4 11 2 2" xfId="2901"/>
    <cellStyle name="Normal 2 4 11 2 2 2" xfId="7382"/>
    <cellStyle name="Normal 2 4 11 2 2 2 2" xfId="16412"/>
    <cellStyle name="Normal 2 4 11 2 2 3" xfId="11930"/>
    <cellStyle name="Normal 2 4 11 2 3" xfId="4395"/>
    <cellStyle name="Normal 2 4 11 2 3 2" xfId="8876"/>
    <cellStyle name="Normal 2 4 11 2 3 2 2" xfId="17906"/>
    <cellStyle name="Normal 2 4 11 2 3 3" xfId="13424"/>
    <cellStyle name="Normal 2 4 11 2 4" xfId="5888"/>
    <cellStyle name="Normal 2 4 11 2 4 2" xfId="14918"/>
    <cellStyle name="Normal 2 4 11 2 5" xfId="10436"/>
    <cellStyle name="Normal 2 4 11 3" xfId="2154"/>
    <cellStyle name="Normal 2 4 11 3 2" xfId="6635"/>
    <cellStyle name="Normal 2 4 11 3 2 2" xfId="15665"/>
    <cellStyle name="Normal 2 4 11 3 3" xfId="11183"/>
    <cellStyle name="Normal 2 4 11 4" xfId="3648"/>
    <cellStyle name="Normal 2 4 11 4 2" xfId="8129"/>
    <cellStyle name="Normal 2 4 11 4 2 2" xfId="17159"/>
    <cellStyle name="Normal 2 4 11 4 3" xfId="12677"/>
    <cellStyle name="Normal 2 4 11 5" xfId="5142"/>
    <cellStyle name="Normal 2 4 11 5 2" xfId="14171"/>
    <cellStyle name="Normal 2 4 11 6" xfId="9689"/>
    <cellStyle name="Normal 2 4 12" xfId="847"/>
    <cellStyle name="Normal 2 4 12 2" xfId="2341"/>
    <cellStyle name="Normal 2 4 12 2 2" xfId="6822"/>
    <cellStyle name="Normal 2 4 12 2 2 2" xfId="15852"/>
    <cellStyle name="Normal 2 4 12 2 3" xfId="11370"/>
    <cellStyle name="Normal 2 4 12 3" xfId="3835"/>
    <cellStyle name="Normal 2 4 12 3 2" xfId="8316"/>
    <cellStyle name="Normal 2 4 12 3 2 2" xfId="17346"/>
    <cellStyle name="Normal 2 4 12 3 3" xfId="12864"/>
    <cellStyle name="Normal 2 4 12 4" xfId="5329"/>
    <cellStyle name="Normal 2 4 12 4 2" xfId="14358"/>
    <cellStyle name="Normal 2 4 12 5" xfId="9876"/>
    <cellStyle name="Normal 2 4 13" xfId="1596"/>
    <cellStyle name="Normal 2 4 13 2" xfId="6077"/>
    <cellStyle name="Normal 2 4 13 2 2" xfId="15107"/>
    <cellStyle name="Normal 2 4 13 3" xfId="10625"/>
    <cellStyle name="Normal 2 4 14" xfId="3090"/>
    <cellStyle name="Normal 2 4 14 2" xfId="7571"/>
    <cellStyle name="Normal 2 4 14 2 2" xfId="16601"/>
    <cellStyle name="Normal 2 4 14 3" xfId="12119"/>
    <cellStyle name="Normal 2 4 15" xfId="4584"/>
    <cellStyle name="Normal 2 4 15 2" xfId="13613"/>
    <cellStyle name="Normal 2 4 16" xfId="9131"/>
    <cellStyle name="Normal 2 4 17" xfId="106"/>
    <cellStyle name="Normal 2 4 2" xfId="128"/>
    <cellStyle name="Normal 2 4 2 2" xfId="312"/>
    <cellStyle name="Normal 2 4 2 2 2" xfId="1056"/>
    <cellStyle name="Normal 2 4 2 2 2 2" xfId="2550"/>
    <cellStyle name="Normal 2 4 2 2 2 2 2" xfId="7031"/>
    <cellStyle name="Normal 2 4 2 2 2 2 2 2" xfId="16061"/>
    <cellStyle name="Normal 2 4 2 2 2 2 3" xfId="11579"/>
    <cellStyle name="Normal 2 4 2 2 2 3" xfId="4044"/>
    <cellStyle name="Normal 2 4 2 2 2 3 2" xfId="8525"/>
    <cellStyle name="Normal 2 4 2 2 2 3 2 2" xfId="17555"/>
    <cellStyle name="Normal 2 4 2 2 2 3 3" xfId="13073"/>
    <cellStyle name="Normal 2 4 2 2 2 4" xfId="5538"/>
    <cellStyle name="Normal 2 4 2 2 2 4 2" xfId="14567"/>
    <cellStyle name="Normal 2 4 2 2 2 5" xfId="10085"/>
    <cellStyle name="Normal 2 4 2 2 3" xfId="1805"/>
    <cellStyle name="Normal 2 4 2 2 3 2" xfId="6286"/>
    <cellStyle name="Normal 2 4 2 2 3 2 2" xfId="15316"/>
    <cellStyle name="Normal 2 4 2 2 3 3" xfId="10834"/>
    <cellStyle name="Normal 2 4 2 2 4" xfId="3299"/>
    <cellStyle name="Normal 2 4 2 2 4 2" xfId="7780"/>
    <cellStyle name="Normal 2 4 2 2 4 2 2" xfId="16810"/>
    <cellStyle name="Normal 2 4 2 2 4 3" xfId="12328"/>
    <cellStyle name="Normal 2 4 2 2 5" xfId="4793"/>
    <cellStyle name="Normal 2 4 2 2 5 2" xfId="13822"/>
    <cellStyle name="Normal 2 4 2 2 6" xfId="9340"/>
    <cellStyle name="Normal 2 4 2 3" xfId="497"/>
    <cellStyle name="Normal 2 4 2 3 2" xfId="1244"/>
    <cellStyle name="Normal 2 4 2 3 2 2" xfId="2738"/>
    <cellStyle name="Normal 2 4 2 3 2 2 2" xfId="7219"/>
    <cellStyle name="Normal 2 4 2 3 2 2 2 2" xfId="16249"/>
    <cellStyle name="Normal 2 4 2 3 2 2 3" xfId="11767"/>
    <cellStyle name="Normal 2 4 2 3 2 3" xfId="4232"/>
    <cellStyle name="Normal 2 4 2 3 2 3 2" xfId="8713"/>
    <cellStyle name="Normal 2 4 2 3 2 3 2 2" xfId="17743"/>
    <cellStyle name="Normal 2 4 2 3 2 3 3" xfId="13261"/>
    <cellStyle name="Normal 2 4 2 3 2 4" xfId="5725"/>
    <cellStyle name="Normal 2 4 2 3 2 4 2" xfId="14755"/>
    <cellStyle name="Normal 2 4 2 3 2 5" xfId="10273"/>
    <cellStyle name="Normal 2 4 2 3 3" xfId="1991"/>
    <cellStyle name="Normal 2 4 2 3 3 2" xfId="6472"/>
    <cellStyle name="Normal 2 4 2 3 3 2 2" xfId="15502"/>
    <cellStyle name="Normal 2 4 2 3 3 3" xfId="11020"/>
    <cellStyle name="Normal 2 4 2 3 4" xfId="3485"/>
    <cellStyle name="Normal 2 4 2 3 4 2" xfId="7966"/>
    <cellStyle name="Normal 2 4 2 3 4 2 2" xfId="16996"/>
    <cellStyle name="Normal 2 4 2 3 4 3" xfId="12514"/>
    <cellStyle name="Normal 2 4 2 3 5" xfId="4979"/>
    <cellStyle name="Normal 2 4 2 3 5 2" xfId="14008"/>
    <cellStyle name="Normal 2 4 2 3 6" xfId="9526"/>
    <cellStyle name="Normal 2 4 2 4" xfId="683"/>
    <cellStyle name="Normal 2 4 2 4 2" xfId="1430"/>
    <cellStyle name="Normal 2 4 2 4 2 2" xfId="2924"/>
    <cellStyle name="Normal 2 4 2 4 2 2 2" xfId="7405"/>
    <cellStyle name="Normal 2 4 2 4 2 2 2 2" xfId="16435"/>
    <cellStyle name="Normal 2 4 2 4 2 2 3" xfId="11953"/>
    <cellStyle name="Normal 2 4 2 4 2 3" xfId="4418"/>
    <cellStyle name="Normal 2 4 2 4 2 3 2" xfId="8899"/>
    <cellStyle name="Normal 2 4 2 4 2 3 2 2" xfId="17929"/>
    <cellStyle name="Normal 2 4 2 4 2 3 3" xfId="13447"/>
    <cellStyle name="Normal 2 4 2 4 2 4" xfId="5911"/>
    <cellStyle name="Normal 2 4 2 4 2 4 2" xfId="14941"/>
    <cellStyle name="Normal 2 4 2 4 2 5" xfId="10459"/>
    <cellStyle name="Normal 2 4 2 4 3" xfId="2177"/>
    <cellStyle name="Normal 2 4 2 4 3 2" xfId="6658"/>
    <cellStyle name="Normal 2 4 2 4 3 2 2" xfId="15688"/>
    <cellStyle name="Normal 2 4 2 4 3 3" xfId="11206"/>
    <cellStyle name="Normal 2 4 2 4 4" xfId="3671"/>
    <cellStyle name="Normal 2 4 2 4 4 2" xfId="8152"/>
    <cellStyle name="Normal 2 4 2 4 4 2 2" xfId="17182"/>
    <cellStyle name="Normal 2 4 2 4 4 3" xfId="12700"/>
    <cellStyle name="Normal 2 4 2 4 5" xfId="5165"/>
    <cellStyle name="Normal 2 4 2 4 5 2" xfId="14194"/>
    <cellStyle name="Normal 2 4 2 4 6" xfId="9712"/>
    <cellStyle name="Normal 2 4 2 5" xfId="870"/>
    <cellStyle name="Normal 2 4 2 5 2" xfId="2364"/>
    <cellStyle name="Normal 2 4 2 5 2 2" xfId="6845"/>
    <cellStyle name="Normal 2 4 2 5 2 2 2" xfId="15875"/>
    <cellStyle name="Normal 2 4 2 5 2 3" xfId="11393"/>
    <cellStyle name="Normal 2 4 2 5 3" xfId="3858"/>
    <cellStyle name="Normal 2 4 2 5 3 2" xfId="8339"/>
    <cellStyle name="Normal 2 4 2 5 3 2 2" xfId="17369"/>
    <cellStyle name="Normal 2 4 2 5 3 3" xfId="12887"/>
    <cellStyle name="Normal 2 4 2 5 4" xfId="5352"/>
    <cellStyle name="Normal 2 4 2 5 4 2" xfId="14381"/>
    <cellStyle name="Normal 2 4 2 5 5" xfId="9899"/>
    <cellStyle name="Normal 2 4 2 6" xfId="1619"/>
    <cellStyle name="Normal 2 4 2 6 2" xfId="6100"/>
    <cellStyle name="Normal 2 4 2 6 2 2" xfId="15130"/>
    <cellStyle name="Normal 2 4 2 6 3" xfId="10648"/>
    <cellStyle name="Normal 2 4 2 7" xfId="3113"/>
    <cellStyle name="Normal 2 4 2 7 2" xfId="7594"/>
    <cellStyle name="Normal 2 4 2 7 2 2" xfId="16624"/>
    <cellStyle name="Normal 2 4 2 7 3" xfId="12142"/>
    <cellStyle name="Normal 2 4 2 8" xfId="4607"/>
    <cellStyle name="Normal 2 4 2 8 2" xfId="13636"/>
    <cellStyle name="Normal 2 4 2 9" xfId="9154"/>
    <cellStyle name="Normal 2 4 3" xfId="151"/>
    <cellStyle name="Normal 2 4 3 2" xfId="335"/>
    <cellStyle name="Normal 2 4 3 2 2" xfId="1079"/>
    <cellStyle name="Normal 2 4 3 2 2 2" xfId="2573"/>
    <cellStyle name="Normal 2 4 3 2 2 2 2" xfId="7054"/>
    <cellStyle name="Normal 2 4 3 2 2 2 2 2" xfId="16084"/>
    <cellStyle name="Normal 2 4 3 2 2 2 3" xfId="11602"/>
    <cellStyle name="Normal 2 4 3 2 2 3" xfId="4067"/>
    <cellStyle name="Normal 2 4 3 2 2 3 2" xfId="8548"/>
    <cellStyle name="Normal 2 4 3 2 2 3 2 2" xfId="17578"/>
    <cellStyle name="Normal 2 4 3 2 2 3 3" xfId="13096"/>
    <cellStyle name="Normal 2 4 3 2 2 4" xfId="5561"/>
    <cellStyle name="Normal 2 4 3 2 2 4 2" xfId="14590"/>
    <cellStyle name="Normal 2 4 3 2 2 5" xfId="10108"/>
    <cellStyle name="Normal 2 4 3 2 3" xfId="1828"/>
    <cellStyle name="Normal 2 4 3 2 3 2" xfId="6309"/>
    <cellStyle name="Normal 2 4 3 2 3 2 2" xfId="15339"/>
    <cellStyle name="Normal 2 4 3 2 3 3" xfId="10857"/>
    <cellStyle name="Normal 2 4 3 2 4" xfId="3322"/>
    <cellStyle name="Normal 2 4 3 2 4 2" xfId="7803"/>
    <cellStyle name="Normal 2 4 3 2 4 2 2" xfId="16833"/>
    <cellStyle name="Normal 2 4 3 2 4 3" xfId="12351"/>
    <cellStyle name="Normal 2 4 3 2 5" xfId="4816"/>
    <cellStyle name="Normal 2 4 3 2 5 2" xfId="13845"/>
    <cellStyle name="Normal 2 4 3 2 6" xfId="9363"/>
    <cellStyle name="Normal 2 4 3 3" xfId="520"/>
    <cellStyle name="Normal 2 4 3 3 2" xfId="1267"/>
    <cellStyle name="Normal 2 4 3 3 2 2" xfId="2761"/>
    <cellStyle name="Normal 2 4 3 3 2 2 2" xfId="7242"/>
    <cellStyle name="Normal 2 4 3 3 2 2 2 2" xfId="16272"/>
    <cellStyle name="Normal 2 4 3 3 2 2 3" xfId="11790"/>
    <cellStyle name="Normal 2 4 3 3 2 3" xfId="4255"/>
    <cellStyle name="Normal 2 4 3 3 2 3 2" xfId="8736"/>
    <cellStyle name="Normal 2 4 3 3 2 3 2 2" xfId="17766"/>
    <cellStyle name="Normal 2 4 3 3 2 3 3" xfId="13284"/>
    <cellStyle name="Normal 2 4 3 3 2 4" xfId="5748"/>
    <cellStyle name="Normal 2 4 3 3 2 4 2" xfId="14778"/>
    <cellStyle name="Normal 2 4 3 3 2 5" xfId="10296"/>
    <cellStyle name="Normal 2 4 3 3 3" xfId="2014"/>
    <cellStyle name="Normal 2 4 3 3 3 2" xfId="6495"/>
    <cellStyle name="Normal 2 4 3 3 3 2 2" xfId="15525"/>
    <cellStyle name="Normal 2 4 3 3 3 3" xfId="11043"/>
    <cellStyle name="Normal 2 4 3 3 4" xfId="3508"/>
    <cellStyle name="Normal 2 4 3 3 4 2" xfId="7989"/>
    <cellStyle name="Normal 2 4 3 3 4 2 2" xfId="17019"/>
    <cellStyle name="Normal 2 4 3 3 4 3" xfId="12537"/>
    <cellStyle name="Normal 2 4 3 3 5" xfId="5002"/>
    <cellStyle name="Normal 2 4 3 3 5 2" xfId="14031"/>
    <cellStyle name="Normal 2 4 3 3 6" xfId="9549"/>
    <cellStyle name="Normal 2 4 3 4" xfId="706"/>
    <cellStyle name="Normal 2 4 3 4 2" xfId="1453"/>
    <cellStyle name="Normal 2 4 3 4 2 2" xfId="2947"/>
    <cellStyle name="Normal 2 4 3 4 2 2 2" xfId="7428"/>
    <cellStyle name="Normal 2 4 3 4 2 2 2 2" xfId="16458"/>
    <cellStyle name="Normal 2 4 3 4 2 2 3" xfId="11976"/>
    <cellStyle name="Normal 2 4 3 4 2 3" xfId="4441"/>
    <cellStyle name="Normal 2 4 3 4 2 3 2" xfId="8922"/>
    <cellStyle name="Normal 2 4 3 4 2 3 2 2" xfId="17952"/>
    <cellStyle name="Normal 2 4 3 4 2 3 3" xfId="13470"/>
    <cellStyle name="Normal 2 4 3 4 2 4" xfId="5934"/>
    <cellStyle name="Normal 2 4 3 4 2 4 2" xfId="14964"/>
    <cellStyle name="Normal 2 4 3 4 2 5" xfId="10482"/>
    <cellStyle name="Normal 2 4 3 4 3" xfId="2200"/>
    <cellStyle name="Normal 2 4 3 4 3 2" xfId="6681"/>
    <cellStyle name="Normal 2 4 3 4 3 2 2" xfId="15711"/>
    <cellStyle name="Normal 2 4 3 4 3 3" xfId="11229"/>
    <cellStyle name="Normal 2 4 3 4 4" xfId="3694"/>
    <cellStyle name="Normal 2 4 3 4 4 2" xfId="8175"/>
    <cellStyle name="Normal 2 4 3 4 4 2 2" xfId="17205"/>
    <cellStyle name="Normal 2 4 3 4 4 3" xfId="12723"/>
    <cellStyle name="Normal 2 4 3 4 5" xfId="5188"/>
    <cellStyle name="Normal 2 4 3 4 5 2" xfId="14217"/>
    <cellStyle name="Normal 2 4 3 4 6" xfId="9735"/>
    <cellStyle name="Normal 2 4 3 5" xfId="893"/>
    <cellStyle name="Normal 2 4 3 5 2" xfId="2387"/>
    <cellStyle name="Normal 2 4 3 5 2 2" xfId="6868"/>
    <cellStyle name="Normal 2 4 3 5 2 2 2" xfId="15898"/>
    <cellStyle name="Normal 2 4 3 5 2 3" xfId="11416"/>
    <cellStyle name="Normal 2 4 3 5 3" xfId="3881"/>
    <cellStyle name="Normal 2 4 3 5 3 2" xfId="8362"/>
    <cellStyle name="Normal 2 4 3 5 3 2 2" xfId="17392"/>
    <cellStyle name="Normal 2 4 3 5 3 3" xfId="12910"/>
    <cellStyle name="Normal 2 4 3 5 4" xfId="5375"/>
    <cellStyle name="Normal 2 4 3 5 4 2" xfId="14404"/>
    <cellStyle name="Normal 2 4 3 5 5" xfId="9922"/>
    <cellStyle name="Normal 2 4 3 6" xfId="1642"/>
    <cellStyle name="Normal 2 4 3 6 2" xfId="6123"/>
    <cellStyle name="Normal 2 4 3 6 2 2" xfId="15153"/>
    <cellStyle name="Normal 2 4 3 6 3" xfId="10671"/>
    <cellStyle name="Normal 2 4 3 7" xfId="3136"/>
    <cellStyle name="Normal 2 4 3 7 2" xfId="7617"/>
    <cellStyle name="Normal 2 4 3 7 2 2" xfId="16647"/>
    <cellStyle name="Normal 2 4 3 7 3" xfId="12165"/>
    <cellStyle name="Normal 2 4 3 8" xfId="4630"/>
    <cellStyle name="Normal 2 4 3 8 2" xfId="13659"/>
    <cellStyle name="Normal 2 4 3 9" xfId="9177"/>
    <cellStyle name="Normal 2 4 4" xfId="174"/>
    <cellStyle name="Normal 2 4 4 2" xfId="359"/>
    <cellStyle name="Normal 2 4 4 2 2" xfId="1102"/>
    <cellStyle name="Normal 2 4 4 2 2 2" xfId="2596"/>
    <cellStyle name="Normal 2 4 4 2 2 2 2" xfId="7077"/>
    <cellStyle name="Normal 2 4 4 2 2 2 2 2" xfId="16107"/>
    <cellStyle name="Normal 2 4 4 2 2 2 3" xfId="11625"/>
    <cellStyle name="Normal 2 4 4 2 2 3" xfId="4090"/>
    <cellStyle name="Normal 2 4 4 2 2 3 2" xfId="8571"/>
    <cellStyle name="Normal 2 4 4 2 2 3 2 2" xfId="17601"/>
    <cellStyle name="Normal 2 4 4 2 2 3 3" xfId="13119"/>
    <cellStyle name="Normal 2 4 4 2 2 4" xfId="5584"/>
    <cellStyle name="Normal 2 4 4 2 2 4 2" xfId="14613"/>
    <cellStyle name="Normal 2 4 4 2 2 5" xfId="10131"/>
    <cellStyle name="Normal 2 4 4 2 3" xfId="1852"/>
    <cellStyle name="Normal 2 4 4 2 3 2" xfId="6333"/>
    <cellStyle name="Normal 2 4 4 2 3 2 2" xfId="15363"/>
    <cellStyle name="Normal 2 4 4 2 3 3" xfId="10881"/>
    <cellStyle name="Normal 2 4 4 2 4" xfId="3346"/>
    <cellStyle name="Normal 2 4 4 2 4 2" xfId="7827"/>
    <cellStyle name="Normal 2 4 4 2 4 2 2" xfId="16857"/>
    <cellStyle name="Normal 2 4 4 2 4 3" xfId="12375"/>
    <cellStyle name="Normal 2 4 4 2 5" xfId="4840"/>
    <cellStyle name="Normal 2 4 4 2 5 2" xfId="13869"/>
    <cellStyle name="Normal 2 4 4 2 6" xfId="9387"/>
    <cellStyle name="Normal 2 4 4 3" xfId="544"/>
    <cellStyle name="Normal 2 4 4 3 2" xfId="1291"/>
    <cellStyle name="Normal 2 4 4 3 2 2" xfId="2785"/>
    <cellStyle name="Normal 2 4 4 3 2 2 2" xfId="7266"/>
    <cellStyle name="Normal 2 4 4 3 2 2 2 2" xfId="16296"/>
    <cellStyle name="Normal 2 4 4 3 2 2 3" xfId="11814"/>
    <cellStyle name="Normal 2 4 4 3 2 3" xfId="4279"/>
    <cellStyle name="Normal 2 4 4 3 2 3 2" xfId="8760"/>
    <cellStyle name="Normal 2 4 4 3 2 3 2 2" xfId="17790"/>
    <cellStyle name="Normal 2 4 4 3 2 3 3" xfId="13308"/>
    <cellStyle name="Normal 2 4 4 3 2 4" xfId="5772"/>
    <cellStyle name="Normal 2 4 4 3 2 4 2" xfId="14802"/>
    <cellStyle name="Normal 2 4 4 3 2 5" xfId="10320"/>
    <cellStyle name="Normal 2 4 4 3 3" xfId="2038"/>
    <cellStyle name="Normal 2 4 4 3 3 2" xfId="6519"/>
    <cellStyle name="Normal 2 4 4 3 3 2 2" xfId="15549"/>
    <cellStyle name="Normal 2 4 4 3 3 3" xfId="11067"/>
    <cellStyle name="Normal 2 4 4 3 4" xfId="3532"/>
    <cellStyle name="Normal 2 4 4 3 4 2" xfId="8013"/>
    <cellStyle name="Normal 2 4 4 3 4 2 2" xfId="17043"/>
    <cellStyle name="Normal 2 4 4 3 4 3" xfId="12561"/>
    <cellStyle name="Normal 2 4 4 3 5" xfId="5026"/>
    <cellStyle name="Normal 2 4 4 3 5 2" xfId="14055"/>
    <cellStyle name="Normal 2 4 4 3 6" xfId="9573"/>
    <cellStyle name="Normal 2 4 4 4" xfId="730"/>
    <cellStyle name="Normal 2 4 4 4 2" xfId="1477"/>
    <cellStyle name="Normal 2 4 4 4 2 2" xfId="2971"/>
    <cellStyle name="Normal 2 4 4 4 2 2 2" xfId="7452"/>
    <cellStyle name="Normal 2 4 4 4 2 2 2 2" xfId="16482"/>
    <cellStyle name="Normal 2 4 4 4 2 2 3" xfId="12000"/>
    <cellStyle name="Normal 2 4 4 4 2 3" xfId="4465"/>
    <cellStyle name="Normal 2 4 4 4 2 3 2" xfId="8946"/>
    <cellStyle name="Normal 2 4 4 4 2 3 2 2" xfId="17976"/>
    <cellStyle name="Normal 2 4 4 4 2 3 3" xfId="13494"/>
    <cellStyle name="Normal 2 4 4 4 2 4" xfId="5958"/>
    <cellStyle name="Normal 2 4 4 4 2 4 2" xfId="14988"/>
    <cellStyle name="Normal 2 4 4 4 2 5" xfId="10506"/>
    <cellStyle name="Normal 2 4 4 4 3" xfId="2224"/>
    <cellStyle name="Normal 2 4 4 4 3 2" xfId="6705"/>
    <cellStyle name="Normal 2 4 4 4 3 2 2" xfId="15735"/>
    <cellStyle name="Normal 2 4 4 4 3 3" xfId="11253"/>
    <cellStyle name="Normal 2 4 4 4 4" xfId="3718"/>
    <cellStyle name="Normal 2 4 4 4 4 2" xfId="8199"/>
    <cellStyle name="Normal 2 4 4 4 4 2 2" xfId="17229"/>
    <cellStyle name="Normal 2 4 4 4 4 3" xfId="12747"/>
    <cellStyle name="Normal 2 4 4 4 5" xfId="5212"/>
    <cellStyle name="Normal 2 4 4 4 5 2" xfId="14241"/>
    <cellStyle name="Normal 2 4 4 4 6" xfId="9759"/>
    <cellStyle name="Normal 2 4 4 5" xfId="917"/>
    <cellStyle name="Normal 2 4 4 5 2" xfId="2411"/>
    <cellStyle name="Normal 2 4 4 5 2 2" xfId="6892"/>
    <cellStyle name="Normal 2 4 4 5 2 2 2" xfId="15922"/>
    <cellStyle name="Normal 2 4 4 5 2 3" xfId="11440"/>
    <cellStyle name="Normal 2 4 4 5 3" xfId="3905"/>
    <cellStyle name="Normal 2 4 4 5 3 2" xfId="8386"/>
    <cellStyle name="Normal 2 4 4 5 3 2 2" xfId="17416"/>
    <cellStyle name="Normal 2 4 4 5 3 3" xfId="12934"/>
    <cellStyle name="Normal 2 4 4 5 4" xfId="5399"/>
    <cellStyle name="Normal 2 4 4 5 4 2" xfId="14428"/>
    <cellStyle name="Normal 2 4 4 5 5" xfId="9946"/>
    <cellStyle name="Normal 2 4 4 6" xfId="1666"/>
    <cellStyle name="Normal 2 4 4 6 2" xfId="6147"/>
    <cellStyle name="Normal 2 4 4 6 2 2" xfId="15177"/>
    <cellStyle name="Normal 2 4 4 6 3" xfId="10695"/>
    <cellStyle name="Normal 2 4 4 7" xfId="3160"/>
    <cellStyle name="Normal 2 4 4 7 2" xfId="7641"/>
    <cellStyle name="Normal 2 4 4 7 2 2" xfId="16671"/>
    <cellStyle name="Normal 2 4 4 7 3" xfId="12189"/>
    <cellStyle name="Normal 2 4 4 8" xfId="4654"/>
    <cellStyle name="Normal 2 4 4 8 2" xfId="13683"/>
    <cellStyle name="Normal 2 4 4 9" xfId="9201"/>
    <cellStyle name="Normal 2 4 5" xfId="195"/>
    <cellStyle name="Normal 2 4 5 2" xfId="380"/>
    <cellStyle name="Normal 2 4 5 2 2" xfId="1122"/>
    <cellStyle name="Normal 2 4 5 2 2 2" xfId="2616"/>
    <cellStyle name="Normal 2 4 5 2 2 2 2" xfId="7097"/>
    <cellStyle name="Normal 2 4 5 2 2 2 2 2" xfId="16127"/>
    <cellStyle name="Normal 2 4 5 2 2 2 3" xfId="11645"/>
    <cellStyle name="Normal 2 4 5 2 2 3" xfId="4110"/>
    <cellStyle name="Normal 2 4 5 2 2 3 2" xfId="8591"/>
    <cellStyle name="Normal 2 4 5 2 2 3 2 2" xfId="17621"/>
    <cellStyle name="Normal 2 4 5 2 2 3 3" xfId="13139"/>
    <cellStyle name="Normal 2 4 5 2 2 4" xfId="5604"/>
    <cellStyle name="Normal 2 4 5 2 2 4 2" xfId="14633"/>
    <cellStyle name="Normal 2 4 5 2 2 5" xfId="10151"/>
    <cellStyle name="Normal 2 4 5 2 3" xfId="1873"/>
    <cellStyle name="Normal 2 4 5 2 3 2" xfId="6354"/>
    <cellStyle name="Normal 2 4 5 2 3 2 2" xfId="15384"/>
    <cellStyle name="Normal 2 4 5 2 3 3" xfId="10902"/>
    <cellStyle name="Normal 2 4 5 2 4" xfId="3367"/>
    <cellStyle name="Normal 2 4 5 2 4 2" xfId="7848"/>
    <cellStyle name="Normal 2 4 5 2 4 2 2" xfId="16878"/>
    <cellStyle name="Normal 2 4 5 2 4 3" xfId="12396"/>
    <cellStyle name="Normal 2 4 5 2 5" xfId="4861"/>
    <cellStyle name="Normal 2 4 5 2 5 2" xfId="13890"/>
    <cellStyle name="Normal 2 4 5 2 6" xfId="9408"/>
    <cellStyle name="Normal 2 4 5 3" xfId="565"/>
    <cellStyle name="Normal 2 4 5 3 2" xfId="1312"/>
    <cellStyle name="Normal 2 4 5 3 2 2" xfId="2806"/>
    <cellStyle name="Normal 2 4 5 3 2 2 2" xfId="7287"/>
    <cellStyle name="Normal 2 4 5 3 2 2 2 2" xfId="16317"/>
    <cellStyle name="Normal 2 4 5 3 2 2 3" xfId="11835"/>
    <cellStyle name="Normal 2 4 5 3 2 3" xfId="4300"/>
    <cellStyle name="Normal 2 4 5 3 2 3 2" xfId="8781"/>
    <cellStyle name="Normal 2 4 5 3 2 3 2 2" xfId="17811"/>
    <cellStyle name="Normal 2 4 5 3 2 3 3" xfId="13329"/>
    <cellStyle name="Normal 2 4 5 3 2 4" xfId="5793"/>
    <cellStyle name="Normal 2 4 5 3 2 4 2" xfId="14823"/>
    <cellStyle name="Normal 2 4 5 3 2 5" xfId="10341"/>
    <cellStyle name="Normal 2 4 5 3 3" xfId="2059"/>
    <cellStyle name="Normal 2 4 5 3 3 2" xfId="6540"/>
    <cellStyle name="Normal 2 4 5 3 3 2 2" xfId="15570"/>
    <cellStyle name="Normal 2 4 5 3 3 3" xfId="11088"/>
    <cellStyle name="Normal 2 4 5 3 4" xfId="3553"/>
    <cellStyle name="Normal 2 4 5 3 4 2" xfId="8034"/>
    <cellStyle name="Normal 2 4 5 3 4 2 2" xfId="17064"/>
    <cellStyle name="Normal 2 4 5 3 4 3" xfId="12582"/>
    <cellStyle name="Normal 2 4 5 3 5" xfId="5047"/>
    <cellStyle name="Normal 2 4 5 3 5 2" xfId="14076"/>
    <cellStyle name="Normal 2 4 5 3 6" xfId="9594"/>
    <cellStyle name="Normal 2 4 5 4" xfId="751"/>
    <cellStyle name="Normal 2 4 5 4 2" xfId="1498"/>
    <cellStyle name="Normal 2 4 5 4 2 2" xfId="2992"/>
    <cellStyle name="Normal 2 4 5 4 2 2 2" xfId="7473"/>
    <cellStyle name="Normal 2 4 5 4 2 2 2 2" xfId="16503"/>
    <cellStyle name="Normal 2 4 5 4 2 2 3" xfId="12021"/>
    <cellStyle name="Normal 2 4 5 4 2 3" xfId="4486"/>
    <cellStyle name="Normal 2 4 5 4 2 3 2" xfId="8967"/>
    <cellStyle name="Normal 2 4 5 4 2 3 2 2" xfId="17997"/>
    <cellStyle name="Normal 2 4 5 4 2 3 3" xfId="13515"/>
    <cellStyle name="Normal 2 4 5 4 2 4" xfId="5979"/>
    <cellStyle name="Normal 2 4 5 4 2 4 2" xfId="15009"/>
    <cellStyle name="Normal 2 4 5 4 2 5" xfId="10527"/>
    <cellStyle name="Normal 2 4 5 4 3" xfId="2245"/>
    <cellStyle name="Normal 2 4 5 4 3 2" xfId="6726"/>
    <cellStyle name="Normal 2 4 5 4 3 2 2" xfId="15756"/>
    <cellStyle name="Normal 2 4 5 4 3 3" xfId="11274"/>
    <cellStyle name="Normal 2 4 5 4 4" xfId="3739"/>
    <cellStyle name="Normal 2 4 5 4 4 2" xfId="8220"/>
    <cellStyle name="Normal 2 4 5 4 4 2 2" xfId="17250"/>
    <cellStyle name="Normal 2 4 5 4 4 3" xfId="12768"/>
    <cellStyle name="Normal 2 4 5 4 5" xfId="5233"/>
    <cellStyle name="Normal 2 4 5 4 5 2" xfId="14262"/>
    <cellStyle name="Normal 2 4 5 4 6" xfId="9780"/>
    <cellStyle name="Normal 2 4 5 5" xfId="938"/>
    <cellStyle name="Normal 2 4 5 5 2" xfId="2432"/>
    <cellStyle name="Normal 2 4 5 5 2 2" xfId="6913"/>
    <cellStyle name="Normal 2 4 5 5 2 2 2" xfId="15943"/>
    <cellStyle name="Normal 2 4 5 5 2 3" xfId="11461"/>
    <cellStyle name="Normal 2 4 5 5 3" xfId="3926"/>
    <cellStyle name="Normal 2 4 5 5 3 2" xfId="8407"/>
    <cellStyle name="Normal 2 4 5 5 3 2 2" xfId="17437"/>
    <cellStyle name="Normal 2 4 5 5 3 3" xfId="12955"/>
    <cellStyle name="Normal 2 4 5 5 4" xfId="5420"/>
    <cellStyle name="Normal 2 4 5 5 4 2" xfId="14449"/>
    <cellStyle name="Normal 2 4 5 5 5" xfId="9967"/>
    <cellStyle name="Normal 2 4 5 6" xfId="1687"/>
    <cellStyle name="Normal 2 4 5 6 2" xfId="6168"/>
    <cellStyle name="Normal 2 4 5 6 2 2" xfId="15198"/>
    <cellStyle name="Normal 2 4 5 6 3" xfId="10716"/>
    <cellStyle name="Normal 2 4 5 7" xfId="3181"/>
    <cellStyle name="Normal 2 4 5 7 2" xfId="7662"/>
    <cellStyle name="Normal 2 4 5 7 2 2" xfId="16692"/>
    <cellStyle name="Normal 2 4 5 7 3" xfId="12210"/>
    <cellStyle name="Normal 2 4 5 8" xfId="4675"/>
    <cellStyle name="Normal 2 4 5 8 2" xfId="13704"/>
    <cellStyle name="Normal 2 4 5 9" xfId="9222"/>
    <cellStyle name="Normal 2 4 6" xfId="221"/>
    <cellStyle name="Normal 2 4 6 2" xfId="406"/>
    <cellStyle name="Normal 2 4 6 2 2" xfId="1148"/>
    <cellStyle name="Normal 2 4 6 2 2 2" xfId="2642"/>
    <cellStyle name="Normal 2 4 6 2 2 2 2" xfId="7123"/>
    <cellStyle name="Normal 2 4 6 2 2 2 2 2" xfId="16153"/>
    <cellStyle name="Normal 2 4 6 2 2 2 3" xfId="11671"/>
    <cellStyle name="Normal 2 4 6 2 2 3" xfId="4136"/>
    <cellStyle name="Normal 2 4 6 2 2 3 2" xfId="8617"/>
    <cellStyle name="Normal 2 4 6 2 2 3 2 2" xfId="17647"/>
    <cellStyle name="Normal 2 4 6 2 2 3 3" xfId="13165"/>
    <cellStyle name="Normal 2 4 6 2 2 4" xfId="5630"/>
    <cellStyle name="Normal 2 4 6 2 2 4 2" xfId="14659"/>
    <cellStyle name="Normal 2 4 6 2 2 5" xfId="10177"/>
    <cellStyle name="Normal 2 4 6 2 3" xfId="1899"/>
    <cellStyle name="Normal 2 4 6 2 3 2" xfId="6380"/>
    <cellStyle name="Normal 2 4 6 2 3 2 2" xfId="15410"/>
    <cellStyle name="Normal 2 4 6 2 3 3" xfId="10928"/>
    <cellStyle name="Normal 2 4 6 2 4" xfId="3393"/>
    <cellStyle name="Normal 2 4 6 2 4 2" xfId="7874"/>
    <cellStyle name="Normal 2 4 6 2 4 2 2" xfId="16904"/>
    <cellStyle name="Normal 2 4 6 2 4 3" xfId="12422"/>
    <cellStyle name="Normal 2 4 6 2 5" xfId="4887"/>
    <cellStyle name="Normal 2 4 6 2 5 2" xfId="13916"/>
    <cellStyle name="Normal 2 4 6 2 6" xfId="9434"/>
    <cellStyle name="Normal 2 4 6 3" xfId="591"/>
    <cellStyle name="Normal 2 4 6 3 2" xfId="1338"/>
    <cellStyle name="Normal 2 4 6 3 2 2" xfId="2832"/>
    <cellStyle name="Normal 2 4 6 3 2 2 2" xfId="7313"/>
    <cellStyle name="Normal 2 4 6 3 2 2 2 2" xfId="16343"/>
    <cellStyle name="Normal 2 4 6 3 2 2 3" xfId="11861"/>
    <cellStyle name="Normal 2 4 6 3 2 3" xfId="4326"/>
    <cellStyle name="Normal 2 4 6 3 2 3 2" xfId="8807"/>
    <cellStyle name="Normal 2 4 6 3 2 3 2 2" xfId="17837"/>
    <cellStyle name="Normal 2 4 6 3 2 3 3" xfId="13355"/>
    <cellStyle name="Normal 2 4 6 3 2 4" xfId="5819"/>
    <cellStyle name="Normal 2 4 6 3 2 4 2" xfId="14849"/>
    <cellStyle name="Normal 2 4 6 3 2 5" xfId="10367"/>
    <cellStyle name="Normal 2 4 6 3 3" xfId="2085"/>
    <cellStyle name="Normal 2 4 6 3 3 2" xfId="6566"/>
    <cellStyle name="Normal 2 4 6 3 3 2 2" xfId="15596"/>
    <cellStyle name="Normal 2 4 6 3 3 3" xfId="11114"/>
    <cellStyle name="Normal 2 4 6 3 4" xfId="3579"/>
    <cellStyle name="Normal 2 4 6 3 4 2" xfId="8060"/>
    <cellStyle name="Normal 2 4 6 3 4 2 2" xfId="17090"/>
    <cellStyle name="Normal 2 4 6 3 4 3" xfId="12608"/>
    <cellStyle name="Normal 2 4 6 3 5" xfId="5073"/>
    <cellStyle name="Normal 2 4 6 3 5 2" xfId="14102"/>
    <cellStyle name="Normal 2 4 6 3 6" xfId="9620"/>
    <cellStyle name="Normal 2 4 6 4" xfId="777"/>
    <cellStyle name="Normal 2 4 6 4 2" xfId="1524"/>
    <cellStyle name="Normal 2 4 6 4 2 2" xfId="3018"/>
    <cellStyle name="Normal 2 4 6 4 2 2 2" xfId="7499"/>
    <cellStyle name="Normal 2 4 6 4 2 2 2 2" xfId="16529"/>
    <cellStyle name="Normal 2 4 6 4 2 2 3" xfId="12047"/>
    <cellStyle name="Normal 2 4 6 4 2 3" xfId="4512"/>
    <cellStyle name="Normal 2 4 6 4 2 3 2" xfId="8993"/>
    <cellStyle name="Normal 2 4 6 4 2 3 2 2" xfId="18023"/>
    <cellStyle name="Normal 2 4 6 4 2 3 3" xfId="13541"/>
    <cellStyle name="Normal 2 4 6 4 2 4" xfId="6005"/>
    <cellStyle name="Normal 2 4 6 4 2 4 2" xfId="15035"/>
    <cellStyle name="Normal 2 4 6 4 2 5" xfId="10553"/>
    <cellStyle name="Normal 2 4 6 4 3" xfId="2271"/>
    <cellStyle name="Normal 2 4 6 4 3 2" xfId="6752"/>
    <cellStyle name="Normal 2 4 6 4 3 2 2" xfId="15782"/>
    <cellStyle name="Normal 2 4 6 4 3 3" xfId="11300"/>
    <cellStyle name="Normal 2 4 6 4 4" xfId="3765"/>
    <cellStyle name="Normal 2 4 6 4 4 2" xfId="8246"/>
    <cellStyle name="Normal 2 4 6 4 4 2 2" xfId="17276"/>
    <cellStyle name="Normal 2 4 6 4 4 3" xfId="12794"/>
    <cellStyle name="Normal 2 4 6 4 5" xfId="5259"/>
    <cellStyle name="Normal 2 4 6 4 5 2" xfId="14288"/>
    <cellStyle name="Normal 2 4 6 4 6" xfId="9806"/>
    <cellStyle name="Normal 2 4 6 5" xfId="964"/>
    <cellStyle name="Normal 2 4 6 5 2" xfId="2458"/>
    <cellStyle name="Normal 2 4 6 5 2 2" xfId="6939"/>
    <cellStyle name="Normal 2 4 6 5 2 2 2" xfId="15969"/>
    <cellStyle name="Normal 2 4 6 5 2 3" xfId="11487"/>
    <cellStyle name="Normal 2 4 6 5 3" xfId="3952"/>
    <cellStyle name="Normal 2 4 6 5 3 2" xfId="8433"/>
    <cellStyle name="Normal 2 4 6 5 3 2 2" xfId="17463"/>
    <cellStyle name="Normal 2 4 6 5 3 3" xfId="12981"/>
    <cellStyle name="Normal 2 4 6 5 4" xfId="5446"/>
    <cellStyle name="Normal 2 4 6 5 4 2" xfId="14475"/>
    <cellStyle name="Normal 2 4 6 5 5" xfId="9993"/>
    <cellStyle name="Normal 2 4 6 6" xfId="1713"/>
    <cellStyle name="Normal 2 4 6 6 2" xfId="6194"/>
    <cellStyle name="Normal 2 4 6 6 2 2" xfId="15224"/>
    <cellStyle name="Normal 2 4 6 6 3" xfId="10742"/>
    <cellStyle name="Normal 2 4 6 7" xfId="3207"/>
    <cellStyle name="Normal 2 4 6 7 2" xfId="7688"/>
    <cellStyle name="Normal 2 4 6 7 2 2" xfId="16718"/>
    <cellStyle name="Normal 2 4 6 7 3" xfId="12236"/>
    <cellStyle name="Normal 2 4 6 8" xfId="4701"/>
    <cellStyle name="Normal 2 4 6 8 2" xfId="13730"/>
    <cellStyle name="Normal 2 4 6 9" xfId="9248"/>
    <cellStyle name="Normal 2 4 7" xfId="243"/>
    <cellStyle name="Normal 2 4 7 2" xfId="429"/>
    <cellStyle name="Normal 2 4 7 2 2" xfId="1171"/>
    <cellStyle name="Normal 2 4 7 2 2 2" xfId="2665"/>
    <cellStyle name="Normal 2 4 7 2 2 2 2" xfId="7146"/>
    <cellStyle name="Normal 2 4 7 2 2 2 2 2" xfId="16176"/>
    <cellStyle name="Normal 2 4 7 2 2 2 3" xfId="11694"/>
    <cellStyle name="Normal 2 4 7 2 2 3" xfId="4159"/>
    <cellStyle name="Normal 2 4 7 2 2 3 2" xfId="8640"/>
    <cellStyle name="Normal 2 4 7 2 2 3 2 2" xfId="17670"/>
    <cellStyle name="Normal 2 4 7 2 2 3 3" xfId="13188"/>
    <cellStyle name="Normal 2 4 7 2 2 4" xfId="5652"/>
    <cellStyle name="Normal 2 4 7 2 2 4 2" xfId="14682"/>
    <cellStyle name="Normal 2 4 7 2 2 5" xfId="10200"/>
    <cellStyle name="Normal 2 4 7 2 3" xfId="1922"/>
    <cellStyle name="Normal 2 4 7 2 3 2" xfId="6403"/>
    <cellStyle name="Normal 2 4 7 2 3 2 2" xfId="15433"/>
    <cellStyle name="Normal 2 4 7 2 3 3" xfId="10951"/>
    <cellStyle name="Normal 2 4 7 2 4" xfId="3416"/>
    <cellStyle name="Normal 2 4 7 2 4 2" xfId="7897"/>
    <cellStyle name="Normal 2 4 7 2 4 2 2" xfId="16927"/>
    <cellStyle name="Normal 2 4 7 2 4 3" xfId="12445"/>
    <cellStyle name="Normal 2 4 7 2 5" xfId="4910"/>
    <cellStyle name="Normal 2 4 7 2 5 2" xfId="13939"/>
    <cellStyle name="Normal 2 4 7 2 6" xfId="9457"/>
    <cellStyle name="Normal 2 4 7 3" xfId="614"/>
    <cellStyle name="Normal 2 4 7 3 2" xfId="1361"/>
    <cellStyle name="Normal 2 4 7 3 2 2" xfId="2855"/>
    <cellStyle name="Normal 2 4 7 3 2 2 2" xfId="7336"/>
    <cellStyle name="Normal 2 4 7 3 2 2 2 2" xfId="16366"/>
    <cellStyle name="Normal 2 4 7 3 2 2 3" xfId="11884"/>
    <cellStyle name="Normal 2 4 7 3 2 3" xfId="4349"/>
    <cellStyle name="Normal 2 4 7 3 2 3 2" xfId="8830"/>
    <cellStyle name="Normal 2 4 7 3 2 3 2 2" xfId="17860"/>
    <cellStyle name="Normal 2 4 7 3 2 3 3" xfId="13378"/>
    <cellStyle name="Normal 2 4 7 3 2 4" xfId="5842"/>
    <cellStyle name="Normal 2 4 7 3 2 4 2" xfId="14872"/>
    <cellStyle name="Normal 2 4 7 3 2 5" xfId="10390"/>
    <cellStyle name="Normal 2 4 7 3 3" xfId="2108"/>
    <cellStyle name="Normal 2 4 7 3 3 2" xfId="6589"/>
    <cellStyle name="Normal 2 4 7 3 3 2 2" xfId="15619"/>
    <cellStyle name="Normal 2 4 7 3 3 3" xfId="11137"/>
    <cellStyle name="Normal 2 4 7 3 4" xfId="3602"/>
    <cellStyle name="Normal 2 4 7 3 4 2" xfId="8083"/>
    <cellStyle name="Normal 2 4 7 3 4 2 2" xfId="17113"/>
    <cellStyle name="Normal 2 4 7 3 4 3" xfId="12631"/>
    <cellStyle name="Normal 2 4 7 3 5" xfId="5096"/>
    <cellStyle name="Normal 2 4 7 3 5 2" xfId="14125"/>
    <cellStyle name="Normal 2 4 7 3 6" xfId="9643"/>
    <cellStyle name="Normal 2 4 7 4" xfId="800"/>
    <cellStyle name="Normal 2 4 7 4 2" xfId="1547"/>
    <cellStyle name="Normal 2 4 7 4 2 2" xfId="3041"/>
    <cellStyle name="Normal 2 4 7 4 2 2 2" xfId="7522"/>
    <cellStyle name="Normal 2 4 7 4 2 2 2 2" xfId="16552"/>
    <cellStyle name="Normal 2 4 7 4 2 2 3" xfId="12070"/>
    <cellStyle name="Normal 2 4 7 4 2 3" xfId="4535"/>
    <cellStyle name="Normal 2 4 7 4 2 3 2" xfId="9016"/>
    <cellStyle name="Normal 2 4 7 4 2 3 2 2" xfId="18046"/>
    <cellStyle name="Normal 2 4 7 4 2 3 3" xfId="13564"/>
    <cellStyle name="Normal 2 4 7 4 2 4" xfId="6028"/>
    <cellStyle name="Normal 2 4 7 4 2 4 2" xfId="15058"/>
    <cellStyle name="Normal 2 4 7 4 2 5" xfId="10576"/>
    <cellStyle name="Normal 2 4 7 4 3" xfId="2294"/>
    <cellStyle name="Normal 2 4 7 4 3 2" xfId="6775"/>
    <cellStyle name="Normal 2 4 7 4 3 2 2" xfId="15805"/>
    <cellStyle name="Normal 2 4 7 4 3 3" xfId="11323"/>
    <cellStyle name="Normal 2 4 7 4 4" xfId="3788"/>
    <cellStyle name="Normal 2 4 7 4 4 2" xfId="8269"/>
    <cellStyle name="Normal 2 4 7 4 4 2 2" xfId="17299"/>
    <cellStyle name="Normal 2 4 7 4 4 3" xfId="12817"/>
    <cellStyle name="Normal 2 4 7 4 5" xfId="5282"/>
    <cellStyle name="Normal 2 4 7 4 5 2" xfId="14311"/>
    <cellStyle name="Normal 2 4 7 4 6" xfId="9829"/>
    <cellStyle name="Normal 2 4 7 5" xfId="987"/>
    <cellStyle name="Normal 2 4 7 5 2" xfId="2481"/>
    <cellStyle name="Normal 2 4 7 5 2 2" xfId="6962"/>
    <cellStyle name="Normal 2 4 7 5 2 2 2" xfId="15992"/>
    <cellStyle name="Normal 2 4 7 5 2 3" xfId="11510"/>
    <cellStyle name="Normal 2 4 7 5 3" xfId="3975"/>
    <cellStyle name="Normal 2 4 7 5 3 2" xfId="8456"/>
    <cellStyle name="Normal 2 4 7 5 3 2 2" xfId="17486"/>
    <cellStyle name="Normal 2 4 7 5 3 3" xfId="13004"/>
    <cellStyle name="Normal 2 4 7 5 4" xfId="5469"/>
    <cellStyle name="Normal 2 4 7 5 4 2" xfId="14498"/>
    <cellStyle name="Normal 2 4 7 5 5" xfId="10016"/>
    <cellStyle name="Normal 2 4 7 6" xfId="1736"/>
    <cellStyle name="Normal 2 4 7 6 2" xfId="6217"/>
    <cellStyle name="Normal 2 4 7 6 2 2" xfId="15247"/>
    <cellStyle name="Normal 2 4 7 6 3" xfId="10765"/>
    <cellStyle name="Normal 2 4 7 7" xfId="3230"/>
    <cellStyle name="Normal 2 4 7 7 2" xfId="7711"/>
    <cellStyle name="Normal 2 4 7 7 2 2" xfId="16741"/>
    <cellStyle name="Normal 2 4 7 7 3" xfId="12259"/>
    <cellStyle name="Normal 2 4 7 8" xfId="4724"/>
    <cellStyle name="Normal 2 4 7 8 2" xfId="13753"/>
    <cellStyle name="Normal 2 4 7 9" xfId="9271"/>
    <cellStyle name="Normal 2 4 8" xfId="266"/>
    <cellStyle name="Normal 2 4 8 2" xfId="452"/>
    <cellStyle name="Normal 2 4 8 2 2" xfId="1194"/>
    <cellStyle name="Normal 2 4 8 2 2 2" xfId="2688"/>
    <cellStyle name="Normal 2 4 8 2 2 2 2" xfId="7169"/>
    <cellStyle name="Normal 2 4 8 2 2 2 2 2" xfId="16199"/>
    <cellStyle name="Normal 2 4 8 2 2 2 3" xfId="11717"/>
    <cellStyle name="Normal 2 4 8 2 2 3" xfId="4182"/>
    <cellStyle name="Normal 2 4 8 2 2 3 2" xfId="8663"/>
    <cellStyle name="Normal 2 4 8 2 2 3 2 2" xfId="17693"/>
    <cellStyle name="Normal 2 4 8 2 2 3 3" xfId="13211"/>
    <cellStyle name="Normal 2 4 8 2 2 4" xfId="5675"/>
    <cellStyle name="Normal 2 4 8 2 2 4 2" xfId="14705"/>
    <cellStyle name="Normal 2 4 8 2 2 5" xfId="10223"/>
    <cellStyle name="Normal 2 4 8 2 3" xfId="1945"/>
    <cellStyle name="Normal 2 4 8 2 3 2" xfId="6426"/>
    <cellStyle name="Normal 2 4 8 2 3 2 2" xfId="15456"/>
    <cellStyle name="Normal 2 4 8 2 3 3" xfId="10974"/>
    <cellStyle name="Normal 2 4 8 2 4" xfId="3439"/>
    <cellStyle name="Normal 2 4 8 2 4 2" xfId="7920"/>
    <cellStyle name="Normal 2 4 8 2 4 2 2" xfId="16950"/>
    <cellStyle name="Normal 2 4 8 2 4 3" xfId="12468"/>
    <cellStyle name="Normal 2 4 8 2 5" xfId="4933"/>
    <cellStyle name="Normal 2 4 8 2 5 2" xfId="13962"/>
    <cellStyle name="Normal 2 4 8 2 6" xfId="9480"/>
    <cellStyle name="Normal 2 4 8 3" xfId="637"/>
    <cellStyle name="Normal 2 4 8 3 2" xfId="1384"/>
    <cellStyle name="Normal 2 4 8 3 2 2" xfId="2878"/>
    <cellStyle name="Normal 2 4 8 3 2 2 2" xfId="7359"/>
    <cellStyle name="Normal 2 4 8 3 2 2 2 2" xfId="16389"/>
    <cellStyle name="Normal 2 4 8 3 2 2 3" xfId="11907"/>
    <cellStyle name="Normal 2 4 8 3 2 3" xfId="4372"/>
    <cellStyle name="Normal 2 4 8 3 2 3 2" xfId="8853"/>
    <cellStyle name="Normal 2 4 8 3 2 3 2 2" xfId="17883"/>
    <cellStyle name="Normal 2 4 8 3 2 3 3" xfId="13401"/>
    <cellStyle name="Normal 2 4 8 3 2 4" xfId="5865"/>
    <cellStyle name="Normal 2 4 8 3 2 4 2" xfId="14895"/>
    <cellStyle name="Normal 2 4 8 3 2 5" xfId="10413"/>
    <cellStyle name="Normal 2 4 8 3 3" xfId="2131"/>
    <cellStyle name="Normal 2 4 8 3 3 2" xfId="6612"/>
    <cellStyle name="Normal 2 4 8 3 3 2 2" xfId="15642"/>
    <cellStyle name="Normal 2 4 8 3 3 3" xfId="11160"/>
    <cellStyle name="Normal 2 4 8 3 4" xfId="3625"/>
    <cellStyle name="Normal 2 4 8 3 4 2" xfId="8106"/>
    <cellStyle name="Normal 2 4 8 3 4 2 2" xfId="17136"/>
    <cellStyle name="Normal 2 4 8 3 4 3" xfId="12654"/>
    <cellStyle name="Normal 2 4 8 3 5" xfId="5119"/>
    <cellStyle name="Normal 2 4 8 3 5 2" xfId="14148"/>
    <cellStyle name="Normal 2 4 8 3 6" xfId="9666"/>
    <cellStyle name="Normal 2 4 8 4" xfId="823"/>
    <cellStyle name="Normal 2 4 8 4 2" xfId="1570"/>
    <cellStyle name="Normal 2 4 8 4 2 2" xfId="3064"/>
    <cellStyle name="Normal 2 4 8 4 2 2 2" xfId="7545"/>
    <cellStyle name="Normal 2 4 8 4 2 2 2 2" xfId="16575"/>
    <cellStyle name="Normal 2 4 8 4 2 2 3" xfId="12093"/>
    <cellStyle name="Normal 2 4 8 4 2 3" xfId="4558"/>
    <cellStyle name="Normal 2 4 8 4 2 3 2" xfId="9039"/>
    <cellStyle name="Normal 2 4 8 4 2 3 2 2" xfId="18069"/>
    <cellStyle name="Normal 2 4 8 4 2 3 3" xfId="13587"/>
    <cellStyle name="Normal 2 4 8 4 2 4" xfId="6051"/>
    <cellStyle name="Normal 2 4 8 4 2 4 2" xfId="15081"/>
    <cellStyle name="Normal 2 4 8 4 2 5" xfId="10599"/>
    <cellStyle name="Normal 2 4 8 4 3" xfId="2317"/>
    <cellStyle name="Normal 2 4 8 4 3 2" xfId="6798"/>
    <cellStyle name="Normal 2 4 8 4 3 2 2" xfId="15828"/>
    <cellStyle name="Normal 2 4 8 4 3 3" xfId="11346"/>
    <cellStyle name="Normal 2 4 8 4 4" xfId="3811"/>
    <cellStyle name="Normal 2 4 8 4 4 2" xfId="8292"/>
    <cellStyle name="Normal 2 4 8 4 4 2 2" xfId="17322"/>
    <cellStyle name="Normal 2 4 8 4 4 3" xfId="12840"/>
    <cellStyle name="Normal 2 4 8 4 5" xfId="5305"/>
    <cellStyle name="Normal 2 4 8 4 5 2" xfId="14334"/>
    <cellStyle name="Normal 2 4 8 4 6" xfId="9852"/>
    <cellStyle name="Normal 2 4 8 5" xfId="1010"/>
    <cellStyle name="Normal 2 4 8 5 2" xfId="2504"/>
    <cellStyle name="Normal 2 4 8 5 2 2" xfId="6985"/>
    <cellStyle name="Normal 2 4 8 5 2 2 2" xfId="16015"/>
    <cellStyle name="Normal 2 4 8 5 2 3" xfId="11533"/>
    <cellStyle name="Normal 2 4 8 5 3" xfId="3998"/>
    <cellStyle name="Normal 2 4 8 5 3 2" xfId="8479"/>
    <cellStyle name="Normal 2 4 8 5 3 2 2" xfId="17509"/>
    <cellStyle name="Normal 2 4 8 5 3 3" xfId="13027"/>
    <cellStyle name="Normal 2 4 8 5 4" xfId="5492"/>
    <cellStyle name="Normal 2 4 8 5 4 2" xfId="14521"/>
    <cellStyle name="Normal 2 4 8 5 5" xfId="10039"/>
    <cellStyle name="Normal 2 4 8 6" xfId="1759"/>
    <cellStyle name="Normal 2 4 8 6 2" xfId="6240"/>
    <cellStyle name="Normal 2 4 8 6 2 2" xfId="15270"/>
    <cellStyle name="Normal 2 4 8 6 3" xfId="10788"/>
    <cellStyle name="Normal 2 4 8 7" xfId="3253"/>
    <cellStyle name="Normal 2 4 8 7 2" xfId="7734"/>
    <cellStyle name="Normal 2 4 8 7 2 2" xfId="16764"/>
    <cellStyle name="Normal 2 4 8 7 3" xfId="12282"/>
    <cellStyle name="Normal 2 4 8 8" xfId="4747"/>
    <cellStyle name="Normal 2 4 8 8 2" xfId="13776"/>
    <cellStyle name="Normal 2 4 8 9" xfId="9294"/>
    <cellStyle name="Normal 2 4 9" xfId="289"/>
    <cellStyle name="Normal 2 4 9 2" xfId="1033"/>
    <cellStyle name="Normal 2 4 9 2 2" xfId="2527"/>
    <cellStyle name="Normal 2 4 9 2 2 2" xfId="7008"/>
    <cellStyle name="Normal 2 4 9 2 2 2 2" xfId="16038"/>
    <cellStyle name="Normal 2 4 9 2 2 3" xfId="11556"/>
    <cellStyle name="Normal 2 4 9 2 3" xfId="4021"/>
    <cellStyle name="Normal 2 4 9 2 3 2" xfId="8502"/>
    <cellStyle name="Normal 2 4 9 2 3 2 2" xfId="17532"/>
    <cellStyle name="Normal 2 4 9 2 3 3" xfId="13050"/>
    <cellStyle name="Normal 2 4 9 2 4" xfId="5515"/>
    <cellStyle name="Normal 2 4 9 2 4 2" xfId="14544"/>
    <cellStyle name="Normal 2 4 9 2 5" xfId="10062"/>
    <cellStyle name="Normal 2 4 9 3" xfId="1782"/>
    <cellStyle name="Normal 2 4 9 3 2" xfId="6263"/>
    <cellStyle name="Normal 2 4 9 3 2 2" xfId="15293"/>
    <cellStyle name="Normal 2 4 9 3 3" xfId="10811"/>
    <cellStyle name="Normal 2 4 9 4" xfId="3276"/>
    <cellStyle name="Normal 2 4 9 4 2" xfId="7757"/>
    <cellStyle name="Normal 2 4 9 4 2 2" xfId="16787"/>
    <cellStyle name="Normal 2 4 9 4 3" xfId="12305"/>
    <cellStyle name="Normal 2 4 9 5" xfId="4770"/>
    <cellStyle name="Normal 2 4 9 5 2" xfId="13799"/>
    <cellStyle name="Normal 2 4 9 6" xfId="9317"/>
    <cellStyle name="Normal 2 5" xfId="31"/>
    <cellStyle name="Normal 2 5 10" xfId="482"/>
    <cellStyle name="Normal 2 5 10 2" xfId="1229"/>
    <cellStyle name="Normal 2 5 10 2 2" xfId="2723"/>
    <cellStyle name="Normal 2 5 10 2 2 2" xfId="7204"/>
    <cellStyle name="Normal 2 5 10 2 2 2 2" xfId="16234"/>
    <cellStyle name="Normal 2 5 10 2 2 3" xfId="11752"/>
    <cellStyle name="Normal 2 5 10 2 3" xfId="4217"/>
    <cellStyle name="Normal 2 5 10 2 3 2" xfId="8698"/>
    <cellStyle name="Normal 2 5 10 2 3 2 2" xfId="17728"/>
    <cellStyle name="Normal 2 5 10 2 3 3" xfId="13246"/>
    <cellStyle name="Normal 2 5 10 2 4" xfId="5710"/>
    <cellStyle name="Normal 2 5 10 2 4 2" xfId="14740"/>
    <cellStyle name="Normal 2 5 10 2 5" xfId="10258"/>
    <cellStyle name="Normal 2 5 10 3" xfId="1976"/>
    <cellStyle name="Normal 2 5 10 3 2" xfId="6457"/>
    <cellStyle name="Normal 2 5 10 3 2 2" xfId="15487"/>
    <cellStyle name="Normal 2 5 10 3 3" xfId="11005"/>
    <cellStyle name="Normal 2 5 10 4" xfId="3470"/>
    <cellStyle name="Normal 2 5 10 4 2" xfId="7951"/>
    <cellStyle name="Normal 2 5 10 4 2 2" xfId="16981"/>
    <cellStyle name="Normal 2 5 10 4 3" xfId="12499"/>
    <cellStyle name="Normal 2 5 10 5" xfId="4964"/>
    <cellStyle name="Normal 2 5 10 5 2" xfId="13993"/>
    <cellStyle name="Normal 2 5 10 6" xfId="9511"/>
    <cellStyle name="Normal 2 5 11" xfId="668"/>
    <cellStyle name="Normal 2 5 11 2" xfId="1415"/>
    <cellStyle name="Normal 2 5 11 2 2" xfId="2909"/>
    <cellStyle name="Normal 2 5 11 2 2 2" xfId="7390"/>
    <cellStyle name="Normal 2 5 11 2 2 2 2" xfId="16420"/>
    <cellStyle name="Normal 2 5 11 2 2 3" xfId="11938"/>
    <cellStyle name="Normal 2 5 11 2 3" xfId="4403"/>
    <cellStyle name="Normal 2 5 11 2 3 2" xfId="8884"/>
    <cellStyle name="Normal 2 5 11 2 3 2 2" xfId="17914"/>
    <cellStyle name="Normal 2 5 11 2 3 3" xfId="13432"/>
    <cellStyle name="Normal 2 5 11 2 4" xfId="5896"/>
    <cellStyle name="Normal 2 5 11 2 4 2" xfId="14926"/>
    <cellStyle name="Normal 2 5 11 2 5" xfId="10444"/>
    <cellStyle name="Normal 2 5 11 3" xfId="2162"/>
    <cellStyle name="Normal 2 5 11 3 2" xfId="6643"/>
    <cellStyle name="Normal 2 5 11 3 2 2" xfId="15673"/>
    <cellStyle name="Normal 2 5 11 3 3" xfId="11191"/>
    <cellStyle name="Normal 2 5 11 4" xfId="3656"/>
    <cellStyle name="Normal 2 5 11 4 2" xfId="8137"/>
    <cellStyle name="Normal 2 5 11 4 2 2" xfId="17167"/>
    <cellStyle name="Normal 2 5 11 4 3" xfId="12685"/>
    <cellStyle name="Normal 2 5 11 5" xfId="5150"/>
    <cellStyle name="Normal 2 5 11 5 2" xfId="14179"/>
    <cellStyle name="Normal 2 5 11 6" xfId="9697"/>
    <cellStyle name="Normal 2 5 12" xfId="855"/>
    <cellStyle name="Normal 2 5 12 2" xfId="2349"/>
    <cellStyle name="Normal 2 5 12 2 2" xfId="6830"/>
    <cellStyle name="Normal 2 5 12 2 2 2" xfId="15860"/>
    <cellStyle name="Normal 2 5 12 2 3" xfId="11378"/>
    <cellStyle name="Normal 2 5 12 3" xfId="3843"/>
    <cellStyle name="Normal 2 5 12 3 2" xfId="8324"/>
    <cellStyle name="Normal 2 5 12 3 2 2" xfId="17354"/>
    <cellStyle name="Normal 2 5 12 3 3" xfId="12872"/>
    <cellStyle name="Normal 2 5 12 4" xfId="5337"/>
    <cellStyle name="Normal 2 5 12 4 2" xfId="14366"/>
    <cellStyle name="Normal 2 5 12 5" xfId="9884"/>
    <cellStyle name="Normal 2 5 13" xfId="1604"/>
    <cellStyle name="Normal 2 5 13 2" xfId="6085"/>
    <cellStyle name="Normal 2 5 13 2 2" xfId="15115"/>
    <cellStyle name="Normal 2 5 13 3" xfId="10633"/>
    <cellStyle name="Normal 2 5 14" xfId="3098"/>
    <cellStyle name="Normal 2 5 14 2" xfId="7579"/>
    <cellStyle name="Normal 2 5 14 2 2" xfId="16609"/>
    <cellStyle name="Normal 2 5 14 3" xfId="12127"/>
    <cellStyle name="Normal 2 5 15" xfId="4592"/>
    <cellStyle name="Normal 2 5 15 2" xfId="13621"/>
    <cellStyle name="Normal 2 5 16" xfId="9139"/>
    <cellStyle name="Normal 2 5 17" xfId="113"/>
    <cellStyle name="Normal 2 5 2" xfId="136"/>
    <cellStyle name="Normal 2 5 2 2" xfId="320"/>
    <cellStyle name="Normal 2 5 2 2 2" xfId="1064"/>
    <cellStyle name="Normal 2 5 2 2 2 2" xfId="2558"/>
    <cellStyle name="Normal 2 5 2 2 2 2 2" xfId="7039"/>
    <cellStyle name="Normal 2 5 2 2 2 2 2 2" xfId="16069"/>
    <cellStyle name="Normal 2 5 2 2 2 2 3" xfId="11587"/>
    <cellStyle name="Normal 2 5 2 2 2 3" xfId="4052"/>
    <cellStyle name="Normal 2 5 2 2 2 3 2" xfId="8533"/>
    <cellStyle name="Normal 2 5 2 2 2 3 2 2" xfId="17563"/>
    <cellStyle name="Normal 2 5 2 2 2 3 3" xfId="13081"/>
    <cellStyle name="Normal 2 5 2 2 2 4" xfId="5546"/>
    <cellStyle name="Normal 2 5 2 2 2 4 2" xfId="14575"/>
    <cellStyle name="Normal 2 5 2 2 2 5" xfId="10093"/>
    <cellStyle name="Normal 2 5 2 2 3" xfId="1813"/>
    <cellStyle name="Normal 2 5 2 2 3 2" xfId="6294"/>
    <cellStyle name="Normal 2 5 2 2 3 2 2" xfId="15324"/>
    <cellStyle name="Normal 2 5 2 2 3 3" xfId="10842"/>
    <cellStyle name="Normal 2 5 2 2 4" xfId="3307"/>
    <cellStyle name="Normal 2 5 2 2 4 2" xfId="7788"/>
    <cellStyle name="Normal 2 5 2 2 4 2 2" xfId="16818"/>
    <cellStyle name="Normal 2 5 2 2 4 3" xfId="12336"/>
    <cellStyle name="Normal 2 5 2 2 5" xfId="4801"/>
    <cellStyle name="Normal 2 5 2 2 5 2" xfId="13830"/>
    <cellStyle name="Normal 2 5 2 2 6" xfId="9348"/>
    <cellStyle name="Normal 2 5 2 3" xfId="505"/>
    <cellStyle name="Normal 2 5 2 3 2" xfId="1252"/>
    <cellStyle name="Normal 2 5 2 3 2 2" xfId="2746"/>
    <cellStyle name="Normal 2 5 2 3 2 2 2" xfId="7227"/>
    <cellStyle name="Normal 2 5 2 3 2 2 2 2" xfId="16257"/>
    <cellStyle name="Normal 2 5 2 3 2 2 3" xfId="11775"/>
    <cellStyle name="Normal 2 5 2 3 2 3" xfId="4240"/>
    <cellStyle name="Normal 2 5 2 3 2 3 2" xfId="8721"/>
    <cellStyle name="Normal 2 5 2 3 2 3 2 2" xfId="17751"/>
    <cellStyle name="Normal 2 5 2 3 2 3 3" xfId="13269"/>
    <cellStyle name="Normal 2 5 2 3 2 4" xfId="5733"/>
    <cellStyle name="Normal 2 5 2 3 2 4 2" xfId="14763"/>
    <cellStyle name="Normal 2 5 2 3 2 5" xfId="10281"/>
    <cellStyle name="Normal 2 5 2 3 3" xfId="1999"/>
    <cellStyle name="Normal 2 5 2 3 3 2" xfId="6480"/>
    <cellStyle name="Normal 2 5 2 3 3 2 2" xfId="15510"/>
    <cellStyle name="Normal 2 5 2 3 3 3" xfId="11028"/>
    <cellStyle name="Normal 2 5 2 3 4" xfId="3493"/>
    <cellStyle name="Normal 2 5 2 3 4 2" xfId="7974"/>
    <cellStyle name="Normal 2 5 2 3 4 2 2" xfId="17004"/>
    <cellStyle name="Normal 2 5 2 3 4 3" xfId="12522"/>
    <cellStyle name="Normal 2 5 2 3 5" xfId="4987"/>
    <cellStyle name="Normal 2 5 2 3 5 2" xfId="14016"/>
    <cellStyle name="Normal 2 5 2 3 6" xfId="9534"/>
    <cellStyle name="Normal 2 5 2 4" xfId="691"/>
    <cellStyle name="Normal 2 5 2 4 2" xfId="1438"/>
    <cellStyle name="Normal 2 5 2 4 2 2" xfId="2932"/>
    <cellStyle name="Normal 2 5 2 4 2 2 2" xfId="7413"/>
    <cellStyle name="Normal 2 5 2 4 2 2 2 2" xfId="16443"/>
    <cellStyle name="Normal 2 5 2 4 2 2 3" xfId="11961"/>
    <cellStyle name="Normal 2 5 2 4 2 3" xfId="4426"/>
    <cellStyle name="Normal 2 5 2 4 2 3 2" xfId="8907"/>
    <cellStyle name="Normal 2 5 2 4 2 3 2 2" xfId="17937"/>
    <cellStyle name="Normal 2 5 2 4 2 3 3" xfId="13455"/>
    <cellStyle name="Normal 2 5 2 4 2 4" xfId="5919"/>
    <cellStyle name="Normal 2 5 2 4 2 4 2" xfId="14949"/>
    <cellStyle name="Normal 2 5 2 4 2 5" xfId="10467"/>
    <cellStyle name="Normal 2 5 2 4 3" xfId="2185"/>
    <cellStyle name="Normal 2 5 2 4 3 2" xfId="6666"/>
    <cellStyle name="Normal 2 5 2 4 3 2 2" xfId="15696"/>
    <cellStyle name="Normal 2 5 2 4 3 3" xfId="11214"/>
    <cellStyle name="Normal 2 5 2 4 4" xfId="3679"/>
    <cellStyle name="Normal 2 5 2 4 4 2" xfId="8160"/>
    <cellStyle name="Normal 2 5 2 4 4 2 2" xfId="17190"/>
    <cellStyle name="Normal 2 5 2 4 4 3" xfId="12708"/>
    <cellStyle name="Normal 2 5 2 4 5" xfId="5173"/>
    <cellStyle name="Normal 2 5 2 4 5 2" xfId="14202"/>
    <cellStyle name="Normal 2 5 2 4 6" xfId="9720"/>
    <cellStyle name="Normal 2 5 2 5" xfId="878"/>
    <cellStyle name="Normal 2 5 2 5 2" xfId="2372"/>
    <cellStyle name="Normal 2 5 2 5 2 2" xfId="6853"/>
    <cellStyle name="Normal 2 5 2 5 2 2 2" xfId="15883"/>
    <cellStyle name="Normal 2 5 2 5 2 3" xfId="11401"/>
    <cellStyle name="Normal 2 5 2 5 3" xfId="3866"/>
    <cellStyle name="Normal 2 5 2 5 3 2" xfId="8347"/>
    <cellStyle name="Normal 2 5 2 5 3 2 2" xfId="17377"/>
    <cellStyle name="Normal 2 5 2 5 3 3" xfId="12895"/>
    <cellStyle name="Normal 2 5 2 5 4" xfId="5360"/>
    <cellStyle name="Normal 2 5 2 5 4 2" xfId="14389"/>
    <cellStyle name="Normal 2 5 2 5 5" xfId="9907"/>
    <cellStyle name="Normal 2 5 2 6" xfId="1627"/>
    <cellStyle name="Normal 2 5 2 6 2" xfId="6108"/>
    <cellStyle name="Normal 2 5 2 6 2 2" xfId="15138"/>
    <cellStyle name="Normal 2 5 2 6 3" xfId="10656"/>
    <cellStyle name="Normal 2 5 2 7" xfId="3121"/>
    <cellStyle name="Normal 2 5 2 7 2" xfId="7602"/>
    <cellStyle name="Normal 2 5 2 7 2 2" xfId="16632"/>
    <cellStyle name="Normal 2 5 2 7 3" xfId="12150"/>
    <cellStyle name="Normal 2 5 2 8" xfId="4615"/>
    <cellStyle name="Normal 2 5 2 8 2" xfId="13644"/>
    <cellStyle name="Normal 2 5 2 9" xfId="9162"/>
    <cellStyle name="Normal 2 5 3" xfId="159"/>
    <cellStyle name="Normal 2 5 3 2" xfId="343"/>
    <cellStyle name="Normal 2 5 3 2 2" xfId="1087"/>
    <cellStyle name="Normal 2 5 3 2 2 2" xfId="2581"/>
    <cellStyle name="Normal 2 5 3 2 2 2 2" xfId="7062"/>
    <cellStyle name="Normal 2 5 3 2 2 2 2 2" xfId="16092"/>
    <cellStyle name="Normal 2 5 3 2 2 2 3" xfId="11610"/>
    <cellStyle name="Normal 2 5 3 2 2 3" xfId="4075"/>
    <cellStyle name="Normal 2 5 3 2 2 3 2" xfId="8556"/>
    <cellStyle name="Normal 2 5 3 2 2 3 2 2" xfId="17586"/>
    <cellStyle name="Normal 2 5 3 2 2 3 3" xfId="13104"/>
    <cellStyle name="Normal 2 5 3 2 2 4" xfId="5569"/>
    <cellStyle name="Normal 2 5 3 2 2 4 2" xfId="14598"/>
    <cellStyle name="Normal 2 5 3 2 2 5" xfId="10116"/>
    <cellStyle name="Normal 2 5 3 2 3" xfId="1836"/>
    <cellStyle name="Normal 2 5 3 2 3 2" xfId="6317"/>
    <cellStyle name="Normal 2 5 3 2 3 2 2" xfId="15347"/>
    <cellStyle name="Normal 2 5 3 2 3 3" xfId="10865"/>
    <cellStyle name="Normal 2 5 3 2 4" xfId="3330"/>
    <cellStyle name="Normal 2 5 3 2 4 2" xfId="7811"/>
    <cellStyle name="Normal 2 5 3 2 4 2 2" xfId="16841"/>
    <cellStyle name="Normal 2 5 3 2 4 3" xfId="12359"/>
    <cellStyle name="Normal 2 5 3 2 5" xfId="4824"/>
    <cellStyle name="Normal 2 5 3 2 5 2" xfId="13853"/>
    <cellStyle name="Normal 2 5 3 2 6" xfId="9371"/>
    <cellStyle name="Normal 2 5 3 3" xfId="528"/>
    <cellStyle name="Normal 2 5 3 3 2" xfId="1275"/>
    <cellStyle name="Normal 2 5 3 3 2 2" xfId="2769"/>
    <cellStyle name="Normal 2 5 3 3 2 2 2" xfId="7250"/>
    <cellStyle name="Normal 2 5 3 3 2 2 2 2" xfId="16280"/>
    <cellStyle name="Normal 2 5 3 3 2 2 3" xfId="11798"/>
    <cellStyle name="Normal 2 5 3 3 2 3" xfId="4263"/>
    <cellStyle name="Normal 2 5 3 3 2 3 2" xfId="8744"/>
    <cellStyle name="Normal 2 5 3 3 2 3 2 2" xfId="17774"/>
    <cellStyle name="Normal 2 5 3 3 2 3 3" xfId="13292"/>
    <cellStyle name="Normal 2 5 3 3 2 4" xfId="5756"/>
    <cellStyle name="Normal 2 5 3 3 2 4 2" xfId="14786"/>
    <cellStyle name="Normal 2 5 3 3 2 5" xfId="10304"/>
    <cellStyle name="Normal 2 5 3 3 3" xfId="2022"/>
    <cellStyle name="Normal 2 5 3 3 3 2" xfId="6503"/>
    <cellStyle name="Normal 2 5 3 3 3 2 2" xfId="15533"/>
    <cellStyle name="Normal 2 5 3 3 3 3" xfId="11051"/>
    <cellStyle name="Normal 2 5 3 3 4" xfId="3516"/>
    <cellStyle name="Normal 2 5 3 3 4 2" xfId="7997"/>
    <cellStyle name="Normal 2 5 3 3 4 2 2" xfId="17027"/>
    <cellStyle name="Normal 2 5 3 3 4 3" xfId="12545"/>
    <cellStyle name="Normal 2 5 3 3 5" xfId="5010"/>
    <cellStyle name="Normal 2 5 3 3 5 2" xfId="14039"/>
    <cellStyle name="Normal 2 5 3 3 6" xfId="9557"/>
    <cellStyle name="Normal 2 5 3 4" xfId="714"/>
    <cellStyle name="Normal 2 5 3 4 2" xfId="1461"/>
    <cellStyle name="Normal 2 5 3 4 2 2" xfId="2955"/>
    <cellStyle name="Normal 2 5 3 4 2 2 2" xfId="7436"/>
    <cellStyle name="Normal 2 5 3 4 2 2 2 2" xfId="16466"/>
    <cellStyle name="Normal 2 5 3 4 2 2 3" xfId="11984"/>
    <cellStyle name="Normal 2 5 3 4 2 3" xfId="4449"/>
    <cellStyle name="Normal 2 5 3 4 2 3 2" xfId="8930"/>
    <cellStyle name="Normal 2 5 3 4 2 3 2 2" xfId="17960"/>
    <cellStyle name="Normal 2 5 3 4 2 3 3" xfId="13478"/>
    <cellStyle name="Normal 2 5 3 4 2 4" xfId="5942"/>
    <cellStyle name="Normal 2 5 3 4 2 4 2" xfId="14972"/>
    <cellStyle name="Normal 2 5 3 4 2 5" xfId="10490"/>
    <cellStyle name="Normal 2 5 3 4 3" xfId="2208"/>
    <cellStyle name="Normal 2 5 3 4 3 2" xfId="6689"/>
    <cellStyle name="Normal 2 5 3 4 3 2 2" xfId="15719"/>
    <cellStyle name="Normal 2 5 3 4 3 3" xfId="11237"/>
    <cellStyle name="Normal 2 5 3 4 4" xfId="3702"/>
    <cellStyle name="Normal 2 5 3 4 4 2" xfId="8183"/>
    <cellStyle name="Normal 2 5 3 4 4 2 2" xfId="17213"/>
    <cellStyle name="Normal 2 5 3 4 4 3" xfId="12731"/>
    <cellStyle name="Normal 2 5 3 4 5" xfId="5196"/>
    <cellStyle name="Normal 2 5 3 4 5 2" xfId="14225"/>
    <cellStyle name="Normal 2 5 3 4 6" xfId="9743"/>
    <cellStyle name="Normal 2 5 3 5" xfId="901"/>
    <cellStyle name="Normal 2 5 3 5 2" xfId="2395"/>
    <cellStyle name="Normal 2 5 3 5 2 2" xfId="6876"/>
    <cellStyle name="Normal 2 5 3 5 2 2 2" xfId="15906"/>
    <cellStyle name="Normal 2 5 3 5 2 3" xfId="11424"/>
    <cellStyle name="Normal 2 5 3 5 3" xfId="3889"/>
    <cellStyle name="Normal 2 5 3 5 3 2" xfId="8370"/>
    <cellStyle name="Normal 2 5 3 5 3 2 2" xfId="17400"/>
    <cellStyle name="Normal 2 5 3 5 3 3" xfId="12918"/>
    <cellStyle name="Normal 2 5 3 5 4" xfId="5383"/>
    <cellStyle name="Normal 2 5 3 5 4 2" xfId="14412"/>
    <cellStyle name="Normal 2 5 3 5 5" xfId="9930"/>
    <cellStyle name="Normal 2 5 3 6" xfId="1650"/>
    <cellStyle name="Normal 2 5 3 6 2" xfId="6131"/>
    <cellStyle name="Normal 2 5 3 6 2 2" xfId="15161"/>
    <cellStyle name="Normal 2 5 3 6 3" xfId="10679"/>
    <cellStyle name="Normal 2 5 3 7" xfId="3144"/>
    <cellStyle name="Normal 2 5 3 7 2" xfId="7625"/>
    <cellStyle name="Normal 2 5 3 7 2 2" xfId="16655"/>
    <cellStyle name="Normal 2 5 3 7 3" xfId="12173"/>
    <cellStyle name="Normal 2 5 3 8" xfId="4638"/>
    <cellStyle name="Normal 2 5 3 8 2" xfId="13667"/>
    <cellStyle name="Normal 2 5 3 9" xfId="9185"/>
    <cellStyle name="Normal 2 5 4" xfId="182"/>
    <cellStyle name="Normal 2 5 4 2" xfId="367"/>
    <cellStyle name="Normal 2 5 4 2 2" xfId="1110"/>
    <cellStyle name="Normal 2 5 4 2 2 2" xfId="2604"/>
    <cellStyle name="Normal 2 5 4 2 2 2 2" xfId="7085"/>
    <cellStyle name="Normal 2 5 4 2 2 2 2 2" xfId="16115"/>
    <cellStyle name="Normal 2 5 4 2 2 2 3" xfId="11633"/>
    <cellStyle name="Normal 2 5 4 2 2 3" xfId="4098"/>
    <cellStyle name="Normal 2 5 4 2 2 3 2" xfId="8579"/>
    <cellStyle name="Normal 2 5 4 2 2 3 2 2" xfId="17609"/>
    <cellStyle name="Normal 2 5 4 2 2 3 3" xfId="13127"/>
    <cellStyle name="Normal 2 5 4 2 2 4" xfId="5592"/>
    <cellStyle name="Normal 2 5 4 2 2 4 2" xfId="14621"/>
    <cellStyle name="Normal 2 5 4 2 2 5" xfId="10139"/>
    <cellStyle name="Normal 2 5 4 2 3" xfId="1860"/>
    <cellStyle name="Normal 2 5 4 2 3 2" xfId="6341"/>
    <cellStyle name="Normal 2 5 4 2 3 2 2" xfId="15371"/>
    <cellStyle name="Normal 2 5 4 2 3 3" xfId="10889"/>
    <cellStyle name="Normal 2 5 4 2 4" xfId="3354"/>
    <cellStyle name="Normal 2 5 4 2 4 2" xfId="7835"/>
    <cellStyle name="Normal 2 5 4 2 4 2 2" xfId="16865"/>
    <cellStyle name="Normal 2 5 4 2 4 3" xfId="12383"/>
    <cellStyle name="Normal 2 5 4 2 5" xfId="4848"/>
    <cellStyle name="Normal 2 5 4 2 5 2" xfId="13877"/>
    <cellStyle name="Normal 2 5 4 2 6" xfId="9395"/>
    <cellStyle name="Normal 2 5 4 3" xfId="552"/>
    <cellStyle name="Normal 2 5 4 3 2" xfId="1299"/>
    <cellStyle name="Normal 2 5 4 3 2 2" xfId="2793"/>
    <cellStyle name="Normal 2 5 4 3 2 2 2" xfId="7274"/>
    <cellStyle name="Normal 2 5 4 3 2 2 2 2" xfId="16304"/>
    <cellStyle name="Normal 2 5 4 3 2 2 3" xfId="11822"/>
    <cellStyle name="Normal 2 5 4 3 2 3" xfId="4287"/>
    <cellStyle name="Normal 2 5 4 3 2 3 2" xfId="8768"/>
    <cellStyle name="Normal 2 5 4 3 2 3 2 2" xfId="17798"/>
    <cellStyle name="Normal 2 5 4 3 2 3 3" xfId="13316"/>
    <cellStyle name="Normal 2 5 4 3 2 4" xfId="5780"/>
    <cellStyle name="Normal 2 5 4 3 2 4 2" xfId="14810"/>
    <cellStyle name="Normal 2 5 4 3 2 5" xfId="10328"/>
    <cellStyle name="Normal 2 5 4 3 3" xfId="2046"/>
    <cellStyle name="Normal 2 5 4 3 3 2" xfId="6527"/>
    <cellStyle name="Normal 2 5 4 3 3 2 2" xfId="15557"/>
    <cellStyle name="Normal 2 5 4 3 3 3" xfId="11075"/>
    <cellStyle name="Normal 2 5 4 3 4" xfId="3540"/>
    <cellStyle name="Normal 2 5 4 3 4 2" xfId="8021"/>
    <cellStyle name="Normal 2 5 4 3 4 2 2" xfId="17051"/>
    <cellStyle name="Normal 2 5 4 3 4 3" xfId="12569"/>
    <cellStyle name="Normal 2 5 4 3 5" xfId="5034"/>
    <cellStyle name="Normal 2 5 4 3 5 2" xfId="14063"/>
    <cellStyle name="Normal 2 5 4 3 6" xfId="9581"/>
    <cellStyle name="Normal 2 5 4 4" xfId="738"/>
    <cellStyle name="Normal 2 5 4 4 2" xfId="1485"/>
    <cellStyle name="Normal 2 5 4 4 2 2" xfId="2979"/>
    <cellStyle name="Normal 2 5 4 4 2 2 2" xfId="7460"/>
    <cellStyle name="Normal 2 5 4 4 2 2 2 2" xfId="16490"/>
    <cellStyle name="Normal 2 5 4 4 2 2 3" xfId="12008"/>
    <cellStyle name="Normal 2 5 4 4 2 3" xfId="4473"/>
    <cellStyle name="Normal 2 5 4 4 2 3 2" xfId="8954"/>
    <cellStyle name="Normal 2 5 4 4 2 3 2 2" xfId="17984"/>
    <cellStyle name="Normal 2 5 4 4 2 3 3" xfId="13502"/>
    <cellStyle name="Normal 2 5 4 4 2 4" xfId="5966"/>
    <cellStyle name="Normal 2 5 4 4 2 4 2" xfId="14996"/>
    <cellStyle name="Normal 2 5 4 4 2 5" xfId="10514"/>
    <cellStyle name="Normal 2 5 4 4 3" xfId="2232"/>
    <cellStyle name="Normal 2 5 4 4 3 2" xfId="6713"/>
    <cellStyle name="Normal 2 5 4 4 3 2 2" xfId="15743"/>
    <cellStyle name="Normal 2 5 4 4 3 3" xfId="11261"/>
    <cellStyle name="Normal 2 5 4 4 4" xfId="3726"/>
    <cellStyle name="Normal 2 5 4 4 4 2" xfId="8207"/>
    <cellStyle name="Normal 2 5 4 4 4 2 2" xfId="17237"/>
    <cellStyle name="Normal 2 5 4 4 4 3" xfId="12755"/>
    <cellStyle name="Normal 2 5 4 4 5" xfId="5220"/>
    <cellStyle name="Normal 2 5 4 4 5 2" xfId="14249"/>
    <cellStyle name="Normal 2 5 4 4 6" xfId="9767"/>
    <cellStyle name="Normal 2 5 4 5" xfId="925"/>
    <cellStyle name="Normal 2 5 4 5 2" xfId="2419"/>
    <cellStyle name="Normal 2 5 4 5 2 2" xfId="6900"/>
    <cellStyle name="Normal 2 5 4 5 2 2 2" xfId="15930"/>
    <cellStyle name="Normal 2 5 4 5 2 3" xfId="11448"/>
    <cellStyle name="Normal 2 5 4 5 3" xfId="3913"/>
    <cellStyle name="Normal 2 5 4 5 3 2" xfId="8394"/>
    <cellStyle name="Normal 2 5 4 5 3 2 2" xfId="17424"/>
    <cellStyle name="Normal 2 5 4 5 3 3" xfId="12942"/>
    <cellStyle name="Normal 2 5 4 5 4" xfId="5407"/>
    <cellStyle name="Normal 2 5 4 5 4 2" xfId="14436"/>
    <cellStyle name="Normal 2 5 4 5 5" xfId="9954"/>
    <cellStyle name="Normal 2 5 4 6" xfId="1674"/>
    <cellStyle name="Normal 2 5 4 6 2" xfId="6155"/>
    <cellStyle name="Normal 2 5 4 6 2 2" xfId="15185"/>
    <cellStyle name="Normal 2 5 4 6 3" xfId="10703"/>
    <cellStyle name="Normal 2 5 4 7" xfId="3168"/>
    <cellStyle name="Normal 2 5 4 7 2" xfId="7649"/>
    <cellStyle name="Normal 2 5 4 7 2 2" xfId="16679"/>
    <cellStyle name="Normal 2 5 4 7 3" xfId="12197"/>
    <cellStyle name="Normal 2 5 4 8" xfId="4662"/>
    <cellStyle name="Normal 2 5 4 8 2" xfId="13691"/>
    <cellStyle name="Normal 2 5 4 9" xfId="9209"/>
    <cellStyle name="Normal 2 5 5" xfId="196"/>
    <cellStyle name="Normal 2 5 5 2" xfId="381"/>
    <cellStyle name="Normal 2 5 5 2 2" xfId="1123"/>
    <cellStyle name="Normal 2 5 5 2 2 2" xfId="2617"/>
    <cellStyle name="Normal 2 5 5 2 2 2 2" xfId="7098"/>
    <cellStyle name="Normal 2 5 5 2 2 2 2 2" xfId="16128"/>
    <cellStyle name="Normal 2 5 5 2 2 2 3" xfId="11646"/>
    <cellStyle name="Normal 2 5 5 2 2 3" xfId="4111"/>
    <cellStyle name="Normal 2 5 5 2 2 3 2" xfId="8592"/>
    <cellStyle name="Normal 2 5 5 2 2 3 2 2" xfId="17622"/>
    <cellStyle name="Normal 2 5 5 2 2 3 3" xfId="13140"/>
    <cellStyle name="Normal 2 5 5 2 2 4" xfId="5605"/>
    <cellStyle name="Normal 2 5 5 2 2 4 2" xfId="14634"/>
    <cellStyle name="Normal 2 5 5 2 2 5" xfId="10152"/>
    <cellStyle name="Normal 2 5 5 2 3" xfId="1874"/>
    <cellStyle name="Normal 2 5 5 2 3 2" xfId="6355"/>
    <cellStyle name="Normal 2 5 5 2 3 2 2" xfId="15385"/>
    <cellStyle name="Normal 2 5 5 2 3 3" xfId="10903"/>
    <cellStyle name="Normal 2 5 5 2 4" xfId="3368"/>
    <cellStyle name="Normal 2 5 5 2 4 2" xfId="7849"/>
    <cellStyle name="Normal 2 5 5 2 4 2 2" xfId="16879"/>
    <cellStyle name="Normal 2 5 5 2 4 3" xfId="12397"/>
    <cellStyle name="Normal 2 5 5 2 5" xfId="4862"/>
    <cellStyle name="Normal 2 5 5 2 5 2" xfId="13891"/>
    <cellStyle name="Normal 2 5 5 2 6" xfId="9409"/>
    <cellStyle name="Normal 2 5 5 3" xfId="566"/>
    <cellStyle name="Normal 2 5 5 3 2" xfId="1313"/>
    <cellStyle name="Normal 2 5 5 3 2 2" xfId="2807"/>
    <cellStyle name="Normal 2 5 5 3 2 2 2" xfId="7288"/>
    <cellStyle name="Normal 2 5 5 3 2 2 2 2" xfId="16318"/>
    <cellStyle name="Normal 2 5 5 3 2 2 3" xfId="11836"/>
    <cellStyle name="Normal 2 5 5 3 2 3" xfId="4301"/>
    <cellStyle name="Normal 2 5 5 3 2 3 2" xfId="8782"/>
    <cellStyle name="Normal 2 5 5 3 2 3 2 2" xfId="17812"/>
    <cellStyle name="Normal 2 5 5 3 2 3 3" xfId="13330"/>
    <cellStyle name="Normal 2 5 5 3 2 4" xfId="5794"/>
    <cellStyle name="Normal 2 5 5 3 2 4 2" xfId="14824"/>
    <cellStyle name="Normal 2 5 5 3 2 5" xfId="10342"/>
    <cellStyle name="Normal 2 5 5 3 3" xfId="2060"/>
    <cellStyle name="Normal 2 5 5 3 3 2" xfId="6541"/>
    <cellStyle name="Normal 2 5 5 3 3 2 2" xfId="15571"/>
    <cellStyle name="Normal 2 5 5 3 3 3" xfId="11089"/>
    <cellStyle name="Normal 2 5 5 3 4" xfId="3554"/>
    <cellStyle name="Normal 2 5 5 3 4 2" xfId="8035"/>
    <cellStyle name="Normal 2 5 5 3 4 2 2" xfId="17065"/>
    <cellStyle name="Normal 2 5 5 3 4 3" xfId="12583"/>
    <cellStyle name="Normal 2 5 5 3 5" xfId="5048"/>
    <cellStyle name="Normal 2 5 5 3 5 2" xfId="14077"/>
    <cellStyle name="Normal 2 5 5 3 6" xfId="9595"/>
    <cellStyle name="Normal 2 5 5 4" xfId="752"/>
    <cellStyle name="Normal 2 5 5 4 2" xfId="1499"/>
    <cellStyle name="Normal 2 5 5 4 2 2" xfId="2993"/>
    <cellStyle name="Normal 2 5 5 4 2 2 2" xfId="7474"/>
    <cellStyle name="Normal 2 5 5 4 2 2 2 2" xfId="16504"/>
    <cellStyle name="Normal 2 5 5 4 2 2 3" xfId="12022"/>
    <cellStyle name="Normal 2 5 5 4 2 3" xfId="4487"/>
    <cellStyle name="Normal 2 5 5 4 2 3 2" xfId="8968"/>
    <cellStyle name="Normal 2 5 5 4 2 3 2 2" xfId="17998"/>
    <cellStyle name="Normal 2 5 5 4 2 3 3" xfId="13516"/>
    <cellStyle name="Normal 2 5 5 4 2 4" xfId="5980"/>
    <cellStyle name="Normal 2 5 5 4 2 4 2" xfId="15010"/>
    <cellStyle name="Normal 2 5 5 4 2 5" xfId="10528"/>
    <cellStyle name="Normal 2 5 5 4 3" xfId="2246"/>
    <cellStyle name="Normal 2 5 5 4 3 2" xfId="6727"/>
    <cellStyle name="Normal 2 5 5 4 3 2 2" xfId="15757"/>
    <cellStyle name="Normal 2 5 5 4 3 3" xfId="11275"/>
    <cellStyle name="Normal 2 5 5 4 4" xfId="3740"/>
    <cellStyle name="Normal 2 5 5 4 4 2" xfId="8221"/>
    <cellStyle name="Normal 2 5 5 4 4 2 2" xfId="17251"/>
    <cellStyle name="Normal 2 5 5 4 4 3" xfId="12769"/>
    <cellStyle name="Normal 2 5 5 4 5" xfId="5234"/>
    <cellStyle name="Normal 2 5 5 4 5 2" xfId="14263"/>
    <cellStyle name="Normal 2 5 5 4 6" xfId="9781"/>
    <cellStyle name="Normal 2 5 5 5" xfId="939"/>
    <cellStyle name="Normal 2 5 5 5 2" xfId="2433"/>
    <cellStyle name="Normal 2 5 5 5 2 2" xfId="6914"/>
    <cellStyle name="Normal 2 5 5 5 2 2 2" xfId="15944"/>
    <cellStyle name="Normal 2 5 5 5 2 3" xfId="11462"/>
    <cellStyle name="Normal 2 5 5 5 3" xfId="3927"/>
    <cellStyle name="Normal 2 5 5 5 3 2" xfId="8408"/>
    <cellStyle name="Normal 2 5 5 5 3 2 2" xfId="17438"/>
    <cellStyle name="Normal 2 5 5 5 3 3" xfId="12956"/>
    <cellStyle name="Normal 2 5 5 5 4" xfId="5421"/>
    <cellStyle name="Normal 2 5 5 5 4 2" xfId="14450"/>
    <cellStyle name="Normal 2 5 5 5 5" xfId="9968"/>
    <cellStyle name="Normal 2 5 5 6" xfId="1688"/>
    <cellStyle name="Normal 2 5 5 6 2" xfId="6169"/>
    <cellStyle name="Normal 2 5 5 6 2 2" xfId="15199"/>
    <cellStyle name="Normal 2 5 5 6 3" xfId="10717"/>
    <cellStyle name="Normal 2 5 5 7" xfId="3182"/>
    <cellStyle name="Normal 2 5 5 7 2" xfId="7663"/>
    <cellStyle name="Normal 2 5 5 7 2 2" xfId="16693"/>
    <cellStyle name="Normal 2 5 5 7 3" xfId="12211"/>
    <cellStyle name="Normal 2 5 5 8" xfId="4676"/>
    <cellStyle name="Normal 2 5 5 8 2" xfId="13705"/>
    <cellStyle name="Normal 2 5 5 9" xfId="9223"/>
    <cellStyle name="Normal 2 5 6" xfId="229"/>
    <cellStyle name="Normal 2 5 6 2" xfId="414"/>
    <cellStyle name="Normal 2 5 6 2 2" xfId="1156"/>
    <cellStyle name="Normal 2 5 6 2 2 2" xfId="2650"/>
    <cellStyle name="Normal 2 5 6 2 2 2 2" xfId="7131"/>
    <cellStyle name="Normal 2 5 6 2 2 2 2 2" xfId="16161"/>
    <cellStyle name="Normal 2 5 6 2 2 2 3" xfId="11679"/>
    <cellStyle name="Normal 2 5 6 2 2 3" xfId="4144"/>
    <cellStyle name="Normal 2 5 6 2 2 3 2" xfId="8625"/>
    <cellStyle name="Normal 2 5 6 2 2 3 2 2" xfId="17655"/>
    <cellStyle name="Normal 2 5 6 2 2 3 3" xfId="13173"/>
    <cellStyle name="Normal 2 5 6 2 2 4" xfId="5638"/>
    <cellStyle name="Normal 2 5 6 2 2 4 2" xfId="14667"/>
    <cellStyle name="Normal 2 5 6 2 2 5" xfId="10185"/>
    <cellStyle name="Normal 2 5 6 2 3" xfId="1907"/>
    <cellStyle name="Normal 2 5 6 2 3 2" xfId="6388"/>
    <cellStyle name="Normal 2 5 6 2 3 2 2" xfId="15418"/>
    <cellStyle name="Normal 2 5 6 2 3 3" xfId="10936"/>
    <cellStyle name="Normal 2 5 6 2 4" xfId="3401"/>
    <cellStyle name="Normal 2 5 6 2 4 2" xfId="7882"/>
    <cellStyle name="Normal 2 5 6 2 4 2 2" xfId="16912"/>
    <cellStyle name="Normal 2 5 6 2 4 3" xfId="12430"/>
    <cellStyle name="Normal 2 5 6 2 5" xfId="4895"/>
    <cellStyle name="Normal 2 5 6 2 5 2" xfId="13924"/>
    <cellStyle name="Normal 2 5 6 2 6" xfId="9442"/>
    <cellStyle name="Normal 2 5 6 3" xfId="599"/>
    <cellStyle name="Normal 2 5 6 3 2" xfId="1346"/>
    <cellStyle name="Normal 2 5 6 3 2 2" xfId="2840"/>
    <cellStyle name="Normal 2 5 6 3 2 2 2" xfId="7321"/>
    <cellStyle name="Normal 2 5 6 3 2 2 2 2" xfId="16351"/>
    <cellStyle name="Normal 2 5 6 3 2 2 3" xfId="11869"/>
    <cellStyle name="Normal 2 5 6 3 2 3" xfId="4334"/>
    <cellStyle name="Normal 2 5 6 3 2 3 2" xfId="8815"/>
    <cellStyle name="Normal 2 5 6 3 2 3 2 2" xfId="17845"/>
    <cellStyle name="Normal 2 5 6 3 2 3 3" xfId="13363"/>
    <cellStyle name="Normal 2 5 6 3 2 4" xfId="5827"/>
    <cellStyle name="Normal 2 5 6 3 2 4 2" xfId="14857"/>
    <cellStyle name="Normal 2 5 6 3 2 5" xfId="10375"/>
    <cellStyle name="Normal 2 5 6 3 3" xfId="2093"/>
    <cellStyle name="Normal 2 5 6 3 3 2" xfId="6574"/>
    <cellStyle name="Normal 2 5 6 3 3 2 2" xfId="15604"/>
    <cellStyle name="Normal 2 5 6 3 3 3" xfId="11122"/>
    <cellStyle name="Normal 2 5 6 3 4" xfId="3587"/>
    <cellStyle name="Normal 2 5 6 3 4 2" xfId="8068"/>
    <cellStyle name="Normal 2 5 6 3 4 2 2" xfId="17098"/>
    <cellStyle name="Normal 2 5 6 3 4 3" xfId="12616"/>
    <cellStyle name="Normal 2 5 6 3 5" xfId="5081"/>
    <cellStyle name="Normal 2 5 6 3 5 2" xfId="14110"/>
    <cellStyle name="Normal 2 5 6 3 6" xfId="9628"/>
    <cellStyle name="Normal 2 5 6 4" xfId="785"/>
    <cellStyle name="Normal 2 5 6 4 2" xfId="1532"/>
    <cellStyle name="Normal 2 5 6 4 2 2" xfId="3026"/>
    <cellStyle name="Normal 2 5 6 4 2 2 2" xfId="7507"/>
    <cellStyle name="Normal 2 5 6 4 2 2 2 2" xfId="16537"/>
    <cellStyle name="Normal 2 5 6 4 2 2 3" xfId="12055"/>
    <cellStyle name="Normal 2 5 6 4 2 3" xfId="4520"/>
    <cellStyle name="Normal 2 5 6 4 2 3 2" xfId="9001"/>
    <cellStyle name="Normal 2 5 6 4 2 3 2 2" xfId="18031"/>
    <cellStyle name="Normal 2 5 6 4 2 3 3" xfId="13549"/>
    <cellStyle name="Normal 2 5 6 4 2 4" xfId="6013"/>
    <cellStyle name="Normal 2 5 6 4 2 4 2" xfId="15043"/>
    <cellStyle name="Normal 2 5 6 4 2 5" xfId="10561"/>
    <cellStyle name="Normal 2 5 6 4 3" xfId="2279"/>
    <cellStyle name="Normal 2 5 6 4 3 2" xfId="6760"/>
    <cellStyle name="Normal 2 5 6 4 3 2 2" xfId="15790"/>
    <cellStyle name="Normal 2 5 6 4 3 3" xfId="11308"/>
    <cellStyle name="Normal 2 5 6 4 4" xfId="3773"/>
    <cellStyle name="Normal 2 5 6 4 4 2" xfId="8254"/>
    <cellStyle name="Normal 2 5 6 4 4 2 2" xfId="17284"/>
    <cellStyle name="Normal 2 5 6 4 4 3" xfId="12802"/>
    <cellStyle name="Normal 2 5 6 4 5" xfId="5267"/>
    <cellStyle name="Normal 2 5 6 4 5 2" xfId="14296"/>
    <cellStyle name="Normal 2 5 6 4 6" xfId="9814"/>
    <cellStyle name="Normal 2 5 6 5" xfId="972"/>
    <cellStyle name="Normal 2 5 6 5 2" xfId="2466"/>
    <cellStyle name="Normal 2 5 6 5 2 2" xfId="6947"/>
    <cellStyle name="Normal 2 5 6 5 2 2 2" xfId="15977"/>
    <cellStyle name="Normal 2 5 6 5 2 3" xfId="11495"/>
    <cellStyle name="Normal 2 5 6 5 3" xfId="3960"/>
    <cellStyle name="Normal 2 5 6 5 3 2" xfId="8441"/>
    <cellStyle name="Normal 2 5 6 5 3 2 2" xfId="17471"/>
    <cellStyle name="Normal 2 5 6 5 3 3" xfId="12989"/>
    <cellStyle name="Normal 2 5 6 5 4" xfId="5454"/>
    <cellStyle name="Normal 2 5 6 5 4 2" xfId="14483"/>
    <cellStyle name="Normal 2 5 6 5 5" xfId="10001"/>
    <cellStyle name="Normal 2 5 6 6" xfId="1721"/>
    <cellStyle name="Normal 2 5 6 6 2" xfId="6202"/>
    <cellStyle name="Normal 2 5 6 6 2 2" xfId="15232"/>
    <cellStyle name="Normal 2 5 6 6 3" xfId="10750"/>
    <cellStyle name="Normal 2 5 6 7" xfId="3215"/>
    <cellStyle name="Normal 2 5 6 7 2" xfId="7696"/>
    <cellStyle name="Normal 2 5 6 7 2 2" xfId="16726"/>
    <cellStyle name="Normal 2 5 6 7 3" xfId="12244"/>
    <cellStyle name="Normal 2 5 6 8" xfId="4709"/>
    <cellStyle name="Normal 2 5 6 8 2" xfId="13738"/>
    <cellStyle name="Normal 2 5 6 9" xfId="9256"/>
    <cellStyle name="Normal 2 5 7" xfId="251"/>
    <cellStyle name="Normal 2 5 7 2" xfId="437"/>
    <cellStyle name="Normal 2 5 7 2 2" xfId="1179"/>
    <cellStyle name="Normal 2 5 7 2 2 2" xfId="2673"/>
    <cellStyle name="Normal 2 5 7 2 2 2 2" xfId="7154"/>
    <cellStyle name="Normal 2 5 7 2 2 2 2 2" xfId="16184"/>
    <cellStyle name="Normal 2 5 7 2 2 2 3" xfId="11702"/>
    <cellStyle name="Normal 2 5 7 2 2 3" xfId="4167"/>
    <cellStyle name="Normal 2 5 7 2 2 3 2" xfId="8648"/>
    <cellStyle name="Normal 2 5 7 2 2 3 2 2" xfId="17678"/>
    <cellStyle name="Normal 2 5 7 2 2 3 3" xfId="13196"/>
    <cellStyle name="Normal 2 5 7 2 2 4" xfId="5660"/>
    <cellStyle name="Normal 2 5 7 2 2 4 2" xfId="14690"/>
    <cellStyle name="Normal 2 5 7 2 2 5" xfId="10208"/>
    <cellStyle name="Normal 2 5 7 2 3" xfId="1930"/>
    <cellStyle name="Normal 2 5 7 2 3 2" xfId="6411"/>
    <cellStyle name="Normal 2 5 7 2 3 2 2" xfId="15441"/>
    <cellStyle name="Normal 2 5 7 2 3 3" xfId="10959"/>
    <cellStyle name="Normal 2 5 7 2 4" xfId="3424"/>
    <cellStyle name="Normal 2 5 7 2 4 2" xfId="7905"/>
    <cellStyle name="Normal 2 5 7 2 4 2 2" xfId="16935"/>
    <cellStyle name="Normal 2 5 7 2 4 3" xfId="12453"/>
    <cellStyle name="Normal 2 5 7 2 5" xfId="4918"/>
    <cellStyle name="Normal 2 5 7 2 5 2" xfId="13947"/>
    <cellStyle name="Normal 2 5 7 2 6" xfId="9465"/>
    <cellStyle name="Normal 2 5 7 3" xfId="622"/>
    <cellStyle name="Normal 2 5 7 3 2" xfId="1369"/>
    <cellStyle name="Normal 2 5 7 3 2 2" xfId="2863"/>
    <cellStyle name="Normal 2 5 7 3 2 2 2" xfId="7344"/>
    <cellStyle name="Normal 2 5 7 3 2 2 2 2" xfId="16374"/>
    <cellStyle name="Normal 2 5 7 3 2 2 3" xfId="11892"/>
    <cellStyle name="Normal 2 5 7 3 2 3" xfId="4357"/>
    <cellStyle name="Normal 2 5 7 3 2 3 2" xfId="8838"/>
    <cellStyle name="Normal 2 5 7 3 2 3 2 2" xfId="17868"/>
    <cellStyle name="Normal 2 5 7 3 2 3 3" xfId="13386"/>
    <cellStyle name="Normal 2 5 7 3 2 4" xfId="5850"/>
    <cellStyle name="Normal 2 5 7 3 2 4 2" xfId="14880"/>
    <cellStyle name="Normal 2 5 7 3 2 5" xfId="10398"/>
    <cellStyle name="Normal 2 5 7 3 3" xfId="2116"/>
    <cellStyle name="Normal 2 5 7 3 3 2" xfId="6597"/>
    <cellStyle name="Normal 2 5 7 3 3 2 2" xfId="15627"/>
    <cellStyle name="Normal 2 5 7 3 3 3" xfId="11145"/>
    <cellStyle name="Normal 2 5 7 3 4" xfId="3610"/>
    <cellStyle name="Normal 2 5 7 3 4 2" xfId="8091"/>
    <cellStyle name="Normal 2 5 7 3 4 2 2" xfId="17121"/>
    <cellStyle name="Normal 2 5 7 3 4 3" xfId="12639"/>
    <cellStyle name="Normal 2 5 7 3 5" xfId="5104"/>
    <cellStyle name="Normal 2 5 7 3 5 2" xfId="14133"/>
    <cellStyle name="Normal 2 5 7 3 6" xfId="9651"/>
    <cellStyle name="Normal 2 5 7 4" xfId="808"/>
    <cellStyle name="Normal 2 5 7 4 2" xfId="1555"/>
    <cellStyle name="Normal 2 5 7 4 2 2" xfId="3049"/>
    <cellStyle name="Normal 2 5 7 4 2 2 2" xfId="7530"/>
    <cellStyle name="Normal 2 5 7 4 2 2 2 2" xfId="16560"/>
    <cellStyle name="Normal 2 5 7 4 2 2 3" xfId="12078"/>
    <cellStyle name="Normal 2 5 7 4 2 3" xfId="4543"/>
    <cellStyle name="Normal 2 5 7 4 2 3 2" xfId="9024"/>
    <cellStyle name="Normal 2 5 7 4 2 3 2 2" xfId="18054"/>
    <cellStyle name="Normal 2 5 7 4 2 3 3" xfId="13572"/>
    <cellStyle name="Normal 2 5 7 4 2 4" xfId="6036"/>
    <cellStyle name="Normal 2 5 7 4 2 4 2" xfId="15066"/>
    <cellStyle name="Normal 2 5 7 4 2 5" xfId="10584"/>
    <cellStyle name="Normal 2 5 7 4 3" xfId="2302"/>
    <cellStyle name="Normal 2 5 7 4 3 2" xfId="6783"/>
    <cellStyle name="Normal 2 5 7 4 3 2 2" xfId="15813"/>
    <cellStyle name="Normal 2 5 7 4 3 3" xfId="11331"/>
    <cellStyle name="Normal 2 5 7 4 4" xfId="3796"/>
    <cellStyle name="Normal 2 5 7 4 4 2" xfId="8277"/>
    <cellStyle name="Normal 2 5 7 4 4 2 2" xfId="17307"/>
    <cellStyle name="Normal 2 5 7 4 4 3" xfId="12825"/>
    <cellStyle name="Normal 2 5 7 4 5" xfId="5290"/>
    <cellStyle name="Normal 2 5 7 4 5 2" xfId="14319"/>
    <cellStyle name="Normal 2 5 7 4 6" xfId="9837"/>
    <cellStyle name="Normal 2 5 7 5" xfId="995"/>
    <cellStyle name="Normal 2 5 7 5 2" xfId="2489"/>
    <cellStyle name="Normal 2 5 7 5 2 2" xfId="6970"/>
    <cellStyle name="Normal 2 5 7 5 2 2 2" xfId="16000"/>
    <cellStyle name="Normal 2 5 7 5 2 3" xfId="11518"/>
    <cellStyle name="Normal 2 5 7 5 3" xfId="3983"/>
    <cellStyle name="Normal 2 5 7 5 3 2" xfId="8464"/>
    <cellStyle name="Normal 2 5 7 5 3 2 2" xfId="17494"/>
    <cellStyle name="Normal 2 5 7 5 3 3" xfId="13012"/>
    <cellStyle name="Normal 2 5 7 5 4" xfId="5477"/>
    <cellStyle name="Normal 2 5 7 5 4 2" xfId="14506"/>
    <cellStyle name="Normal 2 5 7 5 5" xfId="10024"/>
    <cellStyle name="Normal 2 5 7 6" xfId="1744"/>
    <cellStyle name="Normal 2 5 7 6 2" xfId="6225"/>
    <cellStyle name="Normal 2 5 7 6 2 2" xfId="15255"/>
    <cellStyle name="Normal 2 5 7 6 3" xfId="10773"/>
    <cellStyle name="Normal 2 5 7 7" xfId="3238"/>
    <cellStyle name="Normal 2 5 7 7 2" xfId="7719"/>
    <cellStyle name="Normal 2 5 7 7 2 2" xfId="16749"/>
    <cellStyle name="Normal 2 5 7 7 3" xfId="12267"/>
    <cellStyle name="Normal 2 5 7 8" xfId="4732"/>
    <cellStyle name="Normal 2 5 7 8 2" xfId="13761"/>
    <cellStyle name="Normal 2 5 7 9" xfId="9279"/>
    <cellStyle name="Normal 2 5 8" xfId="274"/>
    <cellStyle name="Normal 2 5 8 2" xfId="460"/>
    <cellStyle name="Normal 2 5 8 2 2" xfId="1202"/>
    <cellStyle name="Normal 2 5 8 2 2 2" xfId="2696"/>
    <cellStyle name="Normal 2 5 8 2 2 2 2" xfId="7177"/>
    <cellStyle name="Normal 2 5 8 2 2 2 2 2" xfId="16207"/>
    <cellStyle name="Normal 2 5 8 2 2 2 3" xfId="11725"/>
    <cellStyle name="Normal 2 5 8 2 2 3" xfId="4190"/>
    <cellStyle name="Normal 2 5 8 2 2 3 2" xfId="8671"/>
    <cellStyle name="Normal 2 5 8 2 2 3 2 2" xfId="17701"/>
    <cellStyle name="Normal 2 5 8 2 2 3 3" xfId="13219"/>
    <cellStyle name="Normal 2 5 8 2 2 4" xfId="5683"/>
    <cellStyle name="Normal 2 5 8 2 2 4 2" xfId="14713"/>
    <cellStyle name="Normal 2 5 8 2 2 5" xfId="10231"/>
    <cellStyle name="Normal 2 5 8 2 3" xfId="1953"/>
    <cellStyle name="Normal 2 5 8 2 3 2" xfId="6434"/>
    <cellStyle name="Normal 2 5 8 2 3 2 2" xfId="15464"/>
    <cellStyle name="Normal 2 5 8 2 3 3" xfId="10982"/>
    <cellStyle name="Normal 2 5 8 2 4" xfId="3447"/>
    <cellStyle name="Normal 2 5 8 2 4 2" xfId="7928"/>
    <cellStyle name="Normal 2 5 8 2 4 2 2" xfId="16958"/>
    <cellStyle name="Normal 2 5 8 2 4 3" xfId="12476"/>
    <cellStyle name="Normal 2 5 8 2 5" xfId="4941"/>
    <cellStyle name="Normal 2 5 8 2 5 2" xfId="13970"/>
    <cellStyle name="Normal 2 5 8 2 6" xfId="9488"/>
    <cellStyle name="Normal 2 5 8 3" xfId="645"/>
    <cellStyle name="Normal 2 5 8 3 2" xfId="1392"/>
    <cellStyle name="Normal 2 5 8 3 2 2" xfId="2886"/>
    <cellStyle name="Normal 2 5 8 3 2 2 2" xfId="7367"/>
    <cellStyle name="Normal 2 5 8 3 2 2 2 2" xfId="16397"/>
    <cellStyle name="Normal 2 5 8 3 2 2 3" xfId="11915"/>
    <cellStyle name="Normal 2 5 8 3 2 3" xfId="4380"/>
    <cellStyle name="Normal 2 5 8 3 2 3 2" xfId="8861"/>
    <cellStyle name="Normal 2 5 8 3 2 3 2 2" xfId="17891"/>
    <cellStyle name="Normal 2 5 8 3 2 3 3" xfId="13409"/>
    <cellStyle name="Normal 2 5 8 3 2 4" xfId="5873"/>
    <cellStyle name="Normal 2 5 8 3 2 4 2" xfId="14903"/>
    <cellStyle name="Normal 2 5 8 3 2 5" xfId="10421"/>
    <cellStyle name="Normal 2 5 8 3 3" xfId="2139"/>
    <cellStyle name="Normal 2 5 8 3 3 2" xfId="6620"/>
    <cellStyle name="Normal 2 5 8 3 3 2 2" xfId="15650"/>
    <cellStyle name="Normal 2 5 8 3 3 3" xfId="11168"/>
    <cellStyle name="Normal 2 5 8 3 4" xfId="3633"/>
    <cellStyle name="Normal 2 5 8 3 4 2" xfId="8114"/>
    <cellStyle name="Normal 2 5 8 3 4 2 2" xfId="17144"/>
    <cellStyle name="Normal 2 5 8 3 4 3" xfId="12662"/>
    <cellStyle name="Normal 2 5 8 3 5" xfId="5127"/>
    <cellStyle name="Normal 2 5 8 3 5 2" xfId="14156"/>
    <cellStyle name="Normal 2 5 8 3 6" xfId="9674"/>
    <cellStyle name="Normal 2 5 8 4" xfId="831"/>
    <cellStyle name="Normal 2 5 8 4 2" xfId="1578"/>
    <cellStyle name="Normal 2 5 8 4 2 2" xfId="3072"/>
    <cellStyle name="Normal 2 5 8 4 2 2 2" xfId="7553"/>
    <cellStyle name="Normal 2 5 8 4 2 2 2 2" xfId="16583"/>
    <cellStyle name="Normal 2 5 8 4 2 2 3" xfId="12101"/>
    <cellStyle name="Normal 2 5 8 4 2 3" xfId="4566"/>
    <cellStyle name="Normal 2 5 8 4 2 3 2" xfId="9047"/>
    <cellStyle name="Normal 2 5 8 4 2 3 2 2" xfId="18077"/>
    <cellStyle name="Normal 2 5 8 4 2 3 3" xfId="13595"/>
    <cellStyle name="Normal 2 5 8 4 2 4" xfId="6059"/>
    <cellStyle name="Normal 2 5 8 4 2 4 2" xfId="15089"/>
    <cellStyle name="Normal 2 5 8 4 2 5" xfId="10607"/>
    <cellStyle name="Normal 2 5 8 4 3" xfId="2325"/>
    <cellStyle name="Normal 2 5 8 4 3 2" xfId="6806"/>
    <cellStyle name="Normal 2 5 8 4 3 2 2" xfId="15836"/>
    <cellStyle name="Normal 2 5 8 4 3 3" xfId="11354"/>
    <cellStyle name="Normal 2 5 8 4 4" xfId="3819"/>
    <cellStyle name="Normal 2 5 8 4 4 2" xfId="8300"/>
    <cellStyle name="Normal 2 5 8 4 4 2 2" xfId="17330"/>
    <cellStyle name="Normal 2 5 8 4 4 3" xfId="12848"/>
    <cellStyle name="Normal 2 5 8 4 5" xfId="5313"/>
    <cellStyle name="Normal 2 5 8 4 5 2" xfId="14342"/>
    <cellStyle name="Normal 2 5 8 4 6" xfId="9860"/>
    <cellStyle name="Normal 2 5 8 5" xfId="1018"/>
    <cellStyle name="Normal 2 5 8 5 2" xfId="2512"/>
    <cellStyle name="Normal 2 5 8 5 2 2" xfId="6993"/>
    <cellStyle name="Normal 2 5 8 5 2 2 2" xfId="16023"/>
    <cellStyle name="Normal 2 5 8 5 2 3" xfId="11541"/>
    <cellStyle name="Normal 2 5 8 5 3" xfId="4006"/>
    <cellStyle name="Normal 2 5 8 5 3 2" xfId="8487"/>
    <cellStyle name="Normal 2 5 8 5 3 2 2" xfId="17517"/>
    <cellStyle name="Normal 2 5 8 5 3 3" xfId="13035"/>
    <cellStyle name="Normal 2 5 8 5 4" xfId="5500"/>
    <cellStyle name="Normal 2 5 8 5 4 2" xfId="14529"/>
    <cellStyle name="Normal 2 5 8 5 5" xfId="10047"/>
    <cellStyle name="Normal 2 5 8 6" xfId="1767"/>
    <cellStyle name="Normal 2 5 8 6 2" xfId="6248"/>
    <cellStyle name="Normal 2 5 8 6 2 2" xfId="15278"/>
    <cellStyle name="Normal 2 5 8 6 3" xfId="10796"/>
    <cellStyle name="Normal 2 5 8 7" xfId="3261"/>
    <cellStyle name="Normal 2 5 8 7 2" xfId="7742"/>
    <cellStyle name="Normal 2 5 8 7 2 2" xfId="16772"/>
    <cellStyle name="Normal 2 5 8 7 3" xfId="12290"/>
    <cellStyle name="Normal 2 5 8 8" xfId="4755"/>
    <cellStyle name="Normal 2 5 8 8 2" xfId="13784"/>
    <cellStyle name="Normal 2 5 8 9" xfId="9302"/>
    <cellStyle name="Normal 2 5 9" xfId="297"/>
    <cellStyle name="Normal 2 5 9 2" xfId="1041"/>
    <cellStyle name="Normal 2 5 9 2 2" xfId="2535"/>
    <cellStyle name="Normal 2 5 9 2 2 2" xfId="7016"/>
    <cellStyle name="Normal 2 5 9 2 2 2 2" xfId="16046"/>
    <cellStyle name="Normal 2 5 9 2 2 3" xfId="11564"/>
    <cellStyle name="Normal 2 5 9 2 3" xfId="4029"/>
    <cellStyle name="Normal 2 5 9 2 3 2" xfId="8510"/>
    <cellStyle name="Normal 2 5 9 2 3 2 2" xfId="17540"/>
    <cellStyle name="Normal 2 5 9 2 3 3" xfId="13058"/>
    <cellStyle name="Normal 2 5 9 2 4" xfId="5523"/>
    <cellStyle name="Normal 2 5 9 2 4 2" xfId="14552"/>
    <cellStyle name="Normal 2 5 9 2 5" xfId="10070"/>
    <cellStyle name="Normal 2 5 9 3" xfId="1790"/>
    <cellStyle name="Normal 2 5 9 3 2" xfId="6271"/>
    <cellStyle name="Normal 2 5 9 3 2 2" xfId="15301"/>
    <cellStyle name="Normal 2 5 9 3 3" xfId="10819"/>
    <cellStyle name="Normal 2 5 9 4" xfId="3284"/>
    <cellStyle name="Normal 2 5 9 4 2" xfId="7765"/>
    <cellStyle name="Normal 2 5 9 4 2 2" xfId="16795"/>
    <cellStyle name="Normal 2 5 9 4 3" xfId="12313"/>
    <cellStyle name="Normal 2 5 9 5" xfId="4778"/>
    <cellStyle name="Normal 2 5 9 5 2" xfId="13807"/>
    <cellStyle name="Normal 2 5 9 6" xfId="9325"/>
    <cellStyle name="Normal 2 6" xfId="51"/>
    <cellStyle name="Normal 2 6 10" xfId="118"/>
    <cellStyle name="Normal 2 6 2" xfId="302"/>
    <cellStyle name="Normal 2 6 2 2" xfId="1046"/>
    <cellStyle name="Normal 2 6 2 2 2" xfId="2540"/>
    <cellStyle name="Normal 2 6 2 2 2 2" xfId="7021"/>
    <cellStyle name="Normal 2 6 2 2 2 2 2" xfId="16051"/>
    <cellStyle name="Normal 2 6 2 2 2 3" xfId="11569"/>
    <cellStyle name="Normal 2 6 2 2 3" xfId="4034"/>
    <cellStyle name="Normal 2 6 2 2 3 2" xfId="8515"/>
    <cellStyle name="Normal 2 6 2 2 3 2 2" xfId="17545"/>
    <cellStyle name="Normal 2 6 2 2 3 3" xfId="13063"/>
    <cellStyle name="Normal 2 6 2 2 4" xfId="5528"/>
    <cellStyle name="Normal 2 6 2 2 4 2" xfId="14557"/>
    <cellStyle name="Normal 2 6 2 2 5" xfId="10075"/>
    <cellStyle name="Normal 2 6 2 3" xfId="1795"/>
    <cellStyle name="Normal 2 6 2 3 2" xfId="6276"/>
    <cellStyle name="Normal 2 6 2 3 2 2" xfId="15306"/>
    <cellStyle name="Normal 2 6 2 3 3" xfId="10824"/>
    <cellStyle name="Normal 2 6 2 4" xfId="3289"/>
    <cellStyle name="Normal 2 6 2 4 2" xfId="7770"/>
    <cellStyle name="Normal 2 6 2 4 2 2" xfId="16800"/>
    <cellStyle name="Normal 2 6 2 4 3" xfId="12318"/>
    <cellStyle name="Normal 2 6 2 5" xfId="4783"/>
    <cellStyle name="Normal 2 6 2 5 2" xfId="13812"/>
    <cellStyle name="Normal 2 6 2 6" xfId="9330"/>
    <cellStyle name="Normal 2 6 3" xfId="487"/>
    <cellStyle name="Normal 2 6 3 2" xfId="1234"/>
    <cellStyle name="Normal 2 6 3 2 2" xfId="2728"/>
    <cellStyle name="Normal 2 6 3 2 2 2" xfId="7209"/>
    <cellStyle name="Normal 2 6 3 2 2 2 2" xfId="16239"/>
    <cellStyle name="Normal 2 6 3 2 2 3" xfId="11757"/>
    <cellStyle name="Normal 2 6 3 2 3" xfId="4222"/>
    <cellStyle name="Normal 2 6 3 2 3 2" xfId="8703"/>
    <cellStyle name="Normal 2 6 3 2 3 2 2" xfId="17733"/>
    <cellStyle name="Normal 2 6 3 2 3 3" xfId="13251"/>
    <cellStyle name="Normal 2 6 3 2 4" xfId="5715"/>
    <cellStyle name="Normal 2 6 3 2 4 2" xfId="14745"/>
    <cellStyle name="Normal 2 6 3 2 5" xfId="10263"/>
    <cellStyle name="Normal 2 6 3 3" xfId="1981"/>
    <cellStyle name="Normal 2 6 3 3 2" xfId="6462"/>
    <cellStyle name="Normal 2 6 3 3 2 2" xfId="15492"/>
    <cellStyle name="Normal 2 6 3 3 3" xfId="11010"/>
    <cellStyle name="Normal 2 6 3 4" xfId="3475"/>
    <cellStyle name="Normal 2 6 3 4 2" xfId="7956"/>
    <cellStyle name="Normal 2 6 3 4 2 2" xfId="16986"/>
    <cellStyle name="Normal 2 6 3 4 3" xfId="12504"/>
    <cellStyle name="Normal 2 6 3 5" xfId="4969"/>
    <cellStyle name="Normal 2 6 3 5 2" xfId="13998"/>
    <cellStyle name="Normal 2 6 3 6" xfId="9516"/>
    <cellStyle name="Normal 2 6 4" xfId="673"/>
    <cellStyle name="Normal 2 6 4 2" xfId="1420"/>
    <cellStyle name="Normal 2 6 4 2 2" xfId="2914"/>
    <cellStyle name="Normal 2 6 4 2 2 2" xfId="7395"/>
    <cellStyle name="Normal 2 6 4 2 2 2 2" xfId="16425"/>
    <cellStyle name="Normal 2 6 4 2 2 3" xfId="11943"/>
    <cellStyle name="Normal 2 6 4 2 3" xfId="4408"/>
    <cellStyle name="Normal 2 6 4 2 3 2" xfId="8889"/>
    <cellStyle name="Normal 2 6 4 2 3 2 2" xfId="17919"/>
    <cellStyle name="Normal 2 6 4 2 3 3" xfId="13437"/>
    <cellStyle name="Normal 2 6 4 2 4" xfId="5901"/>
    <cellStyle name="Normal 2 6 4 2 4 2" xfId="14931"/>
    <cellStyle name="Normal 2 6 4 2 5" xfId="10449"/>
    <cellStyle name="Normal 2 6 4 3" xfId="2167"/>
    <cellStyle name="Normal 2 6 4 3 2" xfId="6648"/>
    <cellStyle name="Normal 2 6 4 3 2 2" xfId="15678"/>
    <cellStyle name="Normal 2 6 4 3 3" xfId="11196"/>
    <cellStyle name="Normal 2 6 4 4" xfId="3661"/>
    <cellStyle name="Normal 2 6 4 4 2" xfId="8142"/>
    <cellStyle name="Normal 2 6 4 4 2 2" xfId="17172"/>
    <cellStyle name="Normal 2 6 4 4 3" xfId="12690"/>
    <cellStyle name="Normal 2 6 4 5" xfId="5155"/>
    <cellStyle name="Normal 2 6 4 5 2" xfId="14184"/>
    <cellStyle name="Normal 2 6 4 6" xfId="9702"/>
    <cellStyle name="Normal 2 6 5" xfId="860"/>
    <cellStyle name="Normal 2 6 5 2" xfId="2354"/>
    <cellStyle name="Normal 2 6 5 2 2" xfId="6835"/>
    <cellStyle name="Normal 2 6 5 2 2 2" xfId="15865"/>
    <cellStyle name="Normal 2 6 5 2 3" xfId="11383"/>
    <cellStyle name="Normal 2 6 5 3" xfId="3848"/>
    <cellStyle name="Normal 2 6 5 3 2" xfId="8329"/>
    <cellStyle name="Normal 2 6 5 3 2 2" xfId="17359"/>
    <cellStyle name="Normal 2 6 5 3 3" xfId="12877"/>
    <cellStyle name="Normal 2 6 5 4" xfId="5342"/>
    <cellStyle name="Normal 2 6 5 4 2" xfId="14371"/>
    <cellStyle name="Normal 2 6 5 5" xfId="9889"/>
    <cellStyle name="Normal 2 6 6" xfId="1609"/>
    <cellStyle name="Normal 2 6 6 2" xfId="6090"/>
    <cellStyle name="Normal 2 6 6 2 2" xfId="15120"/>
    <cellStyle name="Normal 2 6 6 3" xfId="10638"/>
    <cellStyle name="Normal 2 6 7" xfId="3103"/>
    <cellStyle name="Normal 2 6 7 2" xfId="7584"/>
    <cellStyle name="Normal 2 6 7 2 2" xfId="16614"/>
    <cellStyle name="Normal 2 6 7 3" xfId="12132"/>
    <cellStyle name="Normal 2 6 8" xfId="4597"/>
    <cellStyle name="Normal 2 6 8 2" xfId="13626"/>
    <cellStyle name="Normal 2 6 9" xfId="9144"/>
    <cellStyle name="Normal 2 7" xfId="29"/>
    <cellStyle name="Normal 2 7 10" xfId="141"/>
    <cellStyle name="Normal 2 7 2" xfId="325"/>
    <cellStyle name="Normal 2 7 2 2" xfId="1069"/>
    <cellStyle name="Normal 2 7 2 2 2" xfId="2563"/>
    <cellStyle name="Normal 2 7 2 2 2 2" xfId="7044"/>
    <cellStyle name="Normal 2 7 2 2 2 2 2" xfId="16074"/>
    <cellStyle name="Normal 2 7 2 2 2 3" xfId="11592"/>
    <cellStyle name="Normal 2 7 2 2 3" xfId="4057"/>
    <cellStyle name="Normal 2 7 2 2 3 2" xfId="8538"/>
    <cellStyle name="Normal 2 7 2 2 3 2 2" xfId="17568"/>
    <cellStyle name="Normal 2 7 2 2 3 3" xfId="13086"/>
    <cellStyle name="Normal 2 7 2 2 4" xfId="5551"/>
    <cellStyle name="Normal 2 7 2 2 4 2" xfId="14580"/>
    <cellStyle name="Normal 2 7 2 2 5" xfId="10098"/>
    <cellStyle name="Normal 2 7 2 3" xfId="1818"/>
    <cellStyle name="Normal 2 7 2 3 2" xfId="6299"/>
    <cellStyle name="Normal 2 7 2 3 2 2" xfId="15329"/>
    <cellStyle name="Normal 2 7 2 3 3" xfId="10847"/>
    <cellStyle name="Normal 2 7 2 4" xfId="3312"/>
    <cellStyle name="Normal 2 7 2 4 2" xfId="7793"/>
    <cellStyle name="Normal 2 7 2 4 2 2" xfId="16823"/>
    <cellStyle name="Normal 2 7 2 4 3" xfId="12341"/>
    <cellStyle name="Normal 2 7 2 5" xfId="4806"/>
    <cellStyle name="Normal 2 7 2 5 2" xfId="13835"/>
    <cellStyle name="Normal 2 7 2 6" xfId="9353"/>
    <cellStyle name="Normal 2 7 3" xfId="510"/>
    <cellStyle name="Normal 2 7 3 2" xfId="1257"/>
    <cellStyle name="Normal 2 7 3 2 2" xfId="2751"/>
    <cellStyle name="Normal 2 7 3 2 2 2" xfId="7232"/>
    <cellStyle name="Normal 2 7 3 2 2 2 2" xfId="16262"/>
    <cellStyle name="Normal 2 7 3 2 2 3" xfId="11780"/>
    <cellStyle name="Normal 2 7 3 2 3" xfId="4245"/>
    <cellStyle name="Normal 2 7 3 2 3 2" xfId="8726"/>
    <cellStyle name="Normal 2 7 3 2 3 2 2" xfId="17756"/>
    <cellStyle name="Normal 2 7 3 2 3 3" xfId="13274"/>
    <cellStyle name="Normal 2 7 3 2 4" xfId="5738"/>
    <cellStyle name="Normal 2 7 3 2 4 2" xfId="14768"/>
    <cellStyle name="Normal 2 7 3 2 5" xfId="10286"/>
    <cellStyle name="Normal 2 7 3 3" xfId="2004"/>
    <cellStyle name="Normal 2 7 3 3 2" xfId="6485"/>
    <cellStyle name="Normal 2 7 3 3 2 2" xfId="15515"/>
    <cellStyle name="Normal 2 7 3 3 3" xfId="11033"/>
    <cellStyle name="Normal 2 7 3 4" xfId="3498"/>
    <cellStyle name="Normal 2 7 3 4 2" xfId="7979"/>
    <cellStyle name="Normal 2 7 3 4 2 2" xfId="17009"/>
    <cellStyle name="Normal 2 7 3 4 3" xfId="12527"/>
    <cellStyle name="Normal 2 7 3 5" xfId="4992"/>
    <cellStyle name="Normal 2 7 3 5 2" xfId="14021"/>
    <cellStyle name="Normal 2 7 3 6" xfId="9539"/>
    <cellStyle name="Normal 2 7 4" xfId="696"/>
    <cellStyle name="Normal 2 7 4 2" xfId="1443"/>
    <cellStyle name="Normal 2 7 4 2 2" xfId="2937"/>
    <cellStyle name="Normal 2 7 4 2 2 2" xfId="7418"/>
    <cellStyle name="Normal 2 7 4 2 2 2 2" xfId="16448"/>
    <cellStyle name="Normal 2 7 4 2 2 3" xfId="11966"/>
    <cellStyle name="Normal 2 7 4 2 3" xfId="4431"/>
    <cellStyle name="Normal 2 7 4 2 3 2" xfId="8912"/>
    <cellStyle name="Normal 2 7 4 2 3 2 2" xfId="17942"/>
    <cellStyle name="Normal 2 7 4 2 3 3" xfId="13460"/>
    <cellStyle name="Normal 2 7 4 2 4" xfId="5924"/>
    <cellStyle name="Normal 2 7 4 2 4 2" xfId="14954"/>
    <cellStyle name="Normal 2 7 4 2 5" xfId="10472"/>
    <cellStyle name="Normal 2 7 4 3" xfId="2190"/>
    <cellStyle name="Normal 2 7 4 3 2" xfId="6671"/>
    <cellStyle name="Normal 2 7 4 3 2 2" xfId="15701"/>
    <cellStyle name="Normal 2 7 4 3 3" xfId="11219"/>
    <cellStyle name="Normal 2 7 4 4" xfId="3684"/>
    <cellStyle name="Normal 2 7 4 4 2" xfId="8165"/>
    <cellStyle name="Normal 2 7 4 4 2 2" xfId="17195"/>
    <cellStyle name="Normal 2 7 4 4 3" xfId="12713"/>
    <cellStyle name="Normal 2 7 4 5" xfId="5178"/>
    <cellStyle name="Normal 2 7 4 5 2" xfId="14207"/>
    <cellStyle name="Normal 2 7 4 6" xfId="9725"/>
    <cellStyle name="Normal 2 7 5" xfId="883"/>
    <cellStyle name="Normal 2 7 5 2" xfId="2377"/>
    <cellStyle name="Normal 2 7 5 2 2" xfId="6858"/>
    <cellStyle name="Normal 2 7 5 2 2 2" xfId="15888"/>
    <cellStyle name="Normal 2 7 5 2 3" xfId="11406"/>
    <cellStyle name="Normal 2 7 5 3" xfId="3871"/>
    <cellStyle name="Normal 2 7 5 3 2" xfId="8352"/>
    <cellStyle name="Normal 2 7 5 3 2 2" xfId="17382"/>
    <cellStyle name="Normal 2 7 5 3 3" xfId="12900"/>
    <cellStyle name="Normal 2 7 5 4" xfId="5365"/>
    <cellStyle name="Normal 2 7 5 4 2" xfId="14394"/>
    <cellStyle name="Normal 2 7 5 5" xfId="9912"/>
    <cellStyle name="Normal 2 7 6" xfId="1632"/>
    <cellStyle name="Normal 2 7 6 2" xfId="6113"/>
    <cellStyle name="Normal 2 7 6 2 2" xfId="15143"/>
    <cellStyle name="Normal 2 7 6 3" xfId="10661"/>
    <cellStyle name="Normal 2 7 7" xfId="3126"/>
    <cellStyle name="Normal 2 7 7 2" xfId="7607"/>
    <cellStyle name="Normal 2 7 7 2 2" xfId="16637"/>
    <cellStyle name="Normal 2 7 7 3" xfId="12155"/>
    <cellStyle name="Normal 2 7 8" xfId="4620"/>
    <cellStyle name="Normal 2 7 8 2" xfId="13649"/>
    <cellStyle name="Normal 2 7 9" xfId="9167"/>
    <cellStyle name="Normal 2 8" xfId="30"/>
    <cellStyle name="Normal 2 8 10" xfId="164"/>
    <cellStyle name="Normal 2 8 2" xfId="349"/>
    <cellStyle name="Normal 2 8 2 2" xfId="1092"/>
    <cellStyle name="Normal 2 8 2 2 2" xfId="2586"/>
    <cellStyle name="Normal 2 8 2 2 2 2" xfId="7067"/>
    <cellStyle name="Normal 2 8 2 2 2 2 2" xfId="16097"/>
    <cellStyle name="Normal 2 8 2 2 2 3" xfId="11615"/>
    <cellStyle name="Normal 2 8 2 2 3" xfId="4080"/>
    <cellStyle name="Normal 2 8 2 2 3 2" xfId="8561"/>
    <cellStyle name="Normal 2 8 2 2 3 2 2" xfId="17591"/>
    <cellStyle name="Normal 2 8 2 2 3 3" xfId="13109"/>
    <cellStyle name="Normal 2 8 2 2 4" xfId="5574"/>
    <cellStyle name="Normal 2 8 2 2 4 2" xfId="14603"/>
    <cellStyle name="Normal 2 8 2 2 5" xfId="10121"/>
    <cellStyle name="Normal 2 8 2 3" xfId="1842"/>
    <cellStyle name="Normal 2 8 2 3 2" xfId="6323"/>
    <cellStyle name="Normal 2 8 2 3 2 2" xfId="15353"/>
    <cellStyle name="Normal 2 8 2 3 3" xfId="10871"/>
    <cellStyle name="Normal 2 8 2 4" xfId="3336"/>
    <cellStyle name="Normal 2 8 2 4 2" xfId="7817"/>
    <cellStyle name="Normal 2 8 2 4 2 2" xfId="16847"/>
    <cellStyle name="Normal 2 8 2 4 3" xfId="12365"/>
    <cellStyle name="Normal 2 8 2 5" xfId="4830"/>
    <cellStyle name="Normal 2 8 2 5 2" xfId="13859"/>
    <cellStyle name="Normal 2 8 2 6" xfId="9377"/>
    <cellStyle name="Normal 2 8 3" xfId="534"/>
    <cellStyle name="Normal 2 8 3 2" xfId="1281"/>
    <cellStyle name="Normal 2 8 3 2 2" xfId="2775"/>
    <cellStyle name="Normal 2 8 3 2 2 2" xfId="7256"/>
    <cellStyle name="Normal 2 8 3 2 2 2 2" xfId="16286"/>
    <cellStyle name="Normal 2 8 3 2 2 3" xfId="11804"/>
    <cellStyle name="Normal 2 8 3 2 3" xfId="4269"/>
    <cellStyle name="Normal 2 8 3 2 3 2" xfId="8750"/>
    <cellStyle name="Normal 2 8 3 2 3 2 2" xfId="17780"/>
    <cellStyle name="Normal 2 8 3 2 3 3" xfId="13298"/>
    <cellStyle name="Normal 2 8 3 2 4" xfId="5762"/>
    <cellStyle name="Normal 2 8 3 2 4 2" xfId="14792"/>
    <cellStyle name="Normal 2 8 3 2 5" xfId="10310"/>
    <cellStyle name="Normal 2 8 3 3" xfId="2028"/>
    <cellStyle name="Normal 2 8 3 3 2" xfId="6509"/>
    <cellStyle name="Normal 2 8 3 3 2 2" xfId="15539"/>
    <cellStyle name="Normal 2 8 3 3 3" xfId="11057"/>
    <cellStyle name="Normal 2 8 3 4" xfId="3522"/>
    <cellStyle name="Normal 2 8 3 4 2" xfId="8003"/>
    <cellStyle name="Normal 2 8 3 4 2 2" xfId="17033"/>
    <cellStyle name="Normal 2 8 3 4 3" xfId="12551"/>
    <cellStyle name="Normal 2 8 3 5" xfId="5016"/>
    <cellStyle name="Normal 2 8 3 5 2" xfId="14045"/>
    <cellStyle name="Normal 2 8 3 6" xfId="9563"/>
    <cellStyle name="Normal 2 8 4" xfId="720"/>
    <cellStyle name="Normal 2 8 4 2" xfId="1467"/>
    <cellStyle name="Normal 2 8 4 2 2" xfId="2961"/>
    <cellStyle name="Normal 2 8 4 2 2 2" xfId="7442"/>
    <cellStyle name="Normal 2 8 4 2 2 2 2" xfId="16472"/>
    <cellStyle name="Normal 2 8 4 2 2 3" xfId="11990"/>
    <cellStyle name="Normal 2 8 4 2 3" xfId="4455"/>
    <cellStyle name="Normal 2 8 4 2 3 2" xfId="8936"/>
    <cellStyle name="Normal 2 8 4 2 3 2 2" xfId="17966"/>
    <cellStyle name="Normal 2 8 4 2 3 3" xfId="13484"/>
    <cellStyle name="Normal 2 8 4 2 4" xfId="5948"/>
    <cellStyle name="Normal 2 8 4 2 4 2" xfId="14978"/>
    <cellStyle name="Normal 2 8 4 2 5" xfId="10496"/>
    <cellStyle name="Normal 2 8 4 3" xfId="2214"/>
    <cellStyle name="Normal 2 8 4 3 2" xfId="6695"/>
    <cellStyle name="Normal 2 8 4 3 2 2" xfId="15725"/>
    <cellStyle name="Normal 2 8 4 3 3" xfId="11243"/>
    <cellStyle name="Normal 2 8 4 4" xfId="3708"/>
    <cellStyle name="Normal 2 8 4 4 2" xfId="8189"/>
    <cellStyle name="Normal 2 8 4 4 2 2" xfId="17219"/>
    <cellStyle name="Normal 2 8 4 4 3" xfId="12737"/>
    <cellStyle name="Normal 2 8 4 5" xfId="5202"/>
    <cellStyle name="Normal 2 8 4 5 2" xfId="14231"/>
    <cellStyle name="Normal 2 8 4 6" xfId="9749"/>
    <cellStyle name="Normal 2 8 5" xfId="907"/>
    <cellStyle name="Normal 2 8 5 2" xfId="2401"/>
    <cellStyle name="Normal 2 8 5 2 2" xfId="6882"/>
    <cellStyle name="Normal 2 8 5 2 2 2" xfId="15912"/>
    <cellStyle name="Normal 2 8 5 2 3" xfId="11430"/>
    <cellStyle name="Normal 2 8 5 3" xfId="3895"/>
    <cellStyle name="Normal 2 8 5 3 2" xfId="8376"/>
    <cellStyle name="Normal 2 8 5 3 2 2" xfId="17406"/>
    <cellStyle name="Normal 2 8 5 3 3" xfId="12924"/>
    <cellStyle name="Normal 2 8 5 4" xfId="5389"/>
    <cellStyle name="Normal 2 8 5 4 2" xfId="14418"/>
    <cellStyle name="Normal 2 8 5 5" xfId="9936"/>
    <cellStyle name="Normal 2 8 6" xfId="1656"/>
    <cellStyle name="Normal 2 8 6 2" xfId="6137"/>
    <cellStyle name="Normal 2 8 6 2 2" xfId="15167"/>
    <cellStyle name="Normal 2 8 6 3" xfId="10685"/>
    <cellStyle name="Normal 2 8 7" xfId="3150"/>
    <cellStyle name="Normal 2 8 7 2" xfId="7631"/>
    <cellStyle name="Normal 2 8 7 2 2" xfId="16661"/>
    <cellStyle name="Normal 2 8 7 3" xfId="12179"/>
    <cellStyle name="Normal 2 8 8" xfId="4644"/>
    <cellStyle name="Normal 2 8 8 2" xfId="13673"/>
    <cellStyle name="Normal 2 8 9" xfId="9191"/>
    <cellStyle name="Normal 2 9" xfId="26"/>
    <cellStyle name="Normal 2 9 10" xfId="186"/>
    <cellStyle name="Normal 2 9 2" xfId="371"/>
    <cellStyle name="Normal 2 9 2 2" xfId="1113"/>
    <cellStyle name="Normal 2 9 2 2 2" xfId="2607"/>
    <cellStyle name="Normal 2 9 2 2 2 2" xfId="7088"/>
    <cellStyle name="Normal 2 9 2 2 2 2 2" xfId="16118"/>
    <cellStyle name="Normal 2 9 2 2 2 3" xfId="11636"/>
    <cellStyle name="Normal 2 9 2 2 3" xfId="4101"/>
    <cellStyle name="Normal 2 9 2 2 3 2" xfId="8582"/>
    <cellStyle name="Normal 2 9 2 2 3 2 2" xfId="17612"/>
    <cellStyle name="Normal 2 9 2 2 3 3" xfId="13130"/>
    <cellStyle name="Normal 2 9 2 2 4" xfId="5595"/>
    <cellStyle name="Normal 2 9 2 2 4 2" xfId="14624"/>
    <cellStyle name="Normal 2 9 2 2 5" xfId="10142"/>
    <cellStyle name="Normal 2 9 2 3" xfId="1864"/>
    <cellStyle name="Normal 2 9 2 3 2" xfId="6345"/>
    <cellStyle name="Normal 2 9 2 3 2 2" xfId="15375"/>
    <cellStyle name="Normal 2 9 2 3 3" xfId="10893"/>
    <cellStyle name="Normal 2 9 2 4" xfId="3358"/>
    <cellStyle name="Normal 2 9 2 4 2" xfId="7839"/>
    <cellStyle name="Normal 2 9 2 4 2 2" xfId="16869"/>
    <cellStyle name="Normal 2 9 2 4 3" xfId="12387"/>
    <cellStyle name="Normal 2 9 2 5" xfId="4852"/>
    <cellStyle name="Normal 2 9 2 5 2" xfId="13881"/>
    <cellStyle name="Normal 2 9 2 6" xfId="9399"/>
    <cellStyle name="Normal 2 9 3" xfId="556"/>
    <cellStyle name="Normal 2 9 3 2" xfId="1303"/>
    <cellStyle name="Normal 2 9 3 2 2" xfId="2797"/>
    <cellStyle name="Normal 2 9 3 2 2 2" xfId="7278"/>
    <cellStyle name="Normal 2 9 3 2 2 2 2" xfId="16308"/>
    <cellStyle name="Normal 2 9 3 2 2 3" xfId="11826"/>
    <cellStyle name="Normal 2 9 3 2 3" xfId="4291"/>
    <cellStyle name="Normal 2 9 3 2 3 2" xfId="8772"/>
    <cellStyle name="Normal 2 9 3 2 3 2 2" xfId="17802"/>
    <cellStyle name="Normal 2 9 3 2 3 3" xfId="13320"/>
    <cellStyle name="Normal 2 9 3 2 4" xfId="5784"/>
    <cellStyle name="Normal 2 9 3 2 4 2" xfId="14814"/>
    <cellStyle name="Normal 2 9 3 2 5" xfId="10332"/>
    <cellStyle name="Normal 2 9 3 3" xfId="2050"/>
    <cellStyle name="Normal 2 9 3 3 2" xfId="6531"/>
    <cellStyle name="Normal 2 9 3 3 2 2" xfId="15561"/>
    <cellStyle name="Normal 2 9 3 3 3" xfId="11079"/>
    <cellStyle name="Normal 2 9 3 4" xfId="3544"/>
    <cellStyle name="Normal 2 9 3 4 2" xfId="8025"/>
    <cellStyle name="Normal 2 9 3 4 2 2" xfId="17055"/>
    <cellStyle name="Normal 2 9 3 4 3" xfId="12573"/>
    <cellStyle name="Normal 2 9 3 5" xfId="5038"/>
    <cellStyle name="Normal 2 9 3 5 2" xfId="14067"/>
    <cellStyle name="Normal 2 9 3 6" xfId="9585"/>
    <cellStyle name="Normal 2 9 4" xfId="742"/>
    <cellStyle name="Normal 2 9 4 2" xfId="1489"/>
    <cellStyle name="Normal 2 9 4 2 2" xfId="2983"/>
    <cellStyle name="Normal 2 9 4 2 2 2" xfId="7464"/>
    <cellStyle name="Normal 2 9 4 2 2 2 2" xfId="16494"/>
    <cellStyle name="Normal 2 9 4 2 2 3" xfId="12012"/>
    <cellStyle name="Normal 2 9 4 2 3" xfId="4477"/>
    <cellStyle name="Normal 2 9 4 2 3 2" xfId="8958"/>
    <cellStyle name="Normal 2 9 4 2 3 2 2" xfId="17988"/>
    <cellStyle name="Normal 2 9 4 2 3 3" xfId="13506"/>
    <cellStyle name="Normal 2 9 4 2 4" xfId="5970"/>
    <cellStyle name="Normal 2 9 4 2 4 2" xfId="15000"/>
    <cellStyle name="Normal 2 9 4 2 5" xfId="10518"/>
    <cellStyle name="Normal 2 9 4 3" xfId="2236"/>
    <cellStyle name="Normal 2 9 4 3 2" xfId="6717"/>
    <cellStyle name="Normal 2 9 4 3 2 2" xfId="15747"/>
    <cellStyle name="Normal 2 9 4 3 3" xfId="11265"/>
    <cellStyle name="Normal 2 9 4 4" xfId="3730"/>
    <cellStyle name="Normal 2 9 4 4 2" xfId="8211"/>
    <cellStyle name="Normal 2 9 4 4 2 2" xfId="17241"/>
    <cellStyle name="Normal 2 9 4 4 3" xfId="12759"/>
    <cellStyle name="Normal 2 9 4 5" xfId="5224"/>
    <cellStyle name="Normal 2 9 4 5 2" xfId="14253"/>
    <cellStyle name="Normal 2 9 4 6" xfId="9771"/>
    <cellStyle name="Normal 2 9 5" xfId="929"/>
    <cellStyle name="Normal 2 9 5 2" xfId="2423"/>
    <cellStyle name="Normal 2 9 5 2 2" xfId="6904"/>
    <cellStyle name="Normal 2 9 5 2 2 2" xfId="15934"/>
    <cellStyle name="Normal 2 9 5 2 3" xfId="11452"/>
    <cellStyle name="Normal 2 9 5 3" xfId="3917"/>
    <cellStyle name="Normal 2 9 5 3 2" xfId="8398"/>
    <cellStyle name="Normal 2 9 5 3 2 2" xfId="17428"/>
    <cellStyle name="Normal 2 9 5 3 3" xfId="12946"/>
    <cellStyle name="Normal 2 9 5 4" xfId="5411"/>
    <cellStyle name="Normal 2 9 5 4 2" xfId="14440"/>
    <cellStyle name="Normal 2 9 5 5" xfId="9958"/>
    <cellStyle name="Normal 2 9 6" xfId="1678"/>
    <cellStyle name="Normal 2 9 6 2" xfId="6159"/>
    <cellStyle name="Normal 2 9 6 2 2" xfId="15189"/>
    <cellStyle name="Normal 2 9 6 3" xfId="10707"/>
    <cellStyle name="Normal 2 9 7" xfId="3172"/>
    <cellStyle name="Normal 2 9 7 2" xfId="7653"/>
    <cellStyle name="Normal 2 9 7 2 2" xfId="16683"/>
    <cellStyle name="Normal 2 9 7 3" xfId="12201"/>
    <cellStyle name="Normal 2 9 8" xfId="4666"/>
    <cellStyle name="Normal 2 9 8 2" xfId="13695"/>
    <cellStyle name="Normal 2 9 9" xfId="9213"/>
    <cellStyle name="Normal 3" xfId="1"/>
    <cellStyle name="Normal 3 2" xfId="12"/>
    <cellStyle name="Normal 3 2 2" xfId="3"/>
    <cellStyle name="Normal 3 2 3" xfId="98"/>
    <cellStyle name="Normal 3 3" xfId="96"/>
    <cellStyle name="Normal 3 3 2" xfId="20167"/>
    <cellStyle name="Normal 4" xfId="13"/>
    <cellStyle name="Normal 4 10" xfId="254"/>
    <cellStyle name="Normal 4 10 2" xfId="440"/>
    <cellStyle name="Normal 4 10 2 2" xfId="1182"/>
    <cellStyle name="Normal 4 10 2 2 2" xfId="2676"/>
    <cellStyle name="Normal 4 10 2 2 2 2" xfId="7157"/>
    <cellStyle name="Normal 4 10 2 2 2 2 2" xfId="16187"/>
    <cellStyle name="Normal 4 10 2 2 2 3" xfId="11705"/>
    <cellStyle name="Normal 4 10 2 2 3" xfId="4170"/>
    <cellStyle name="Normal 4 10 2 2 3 2" xfId="8651"/>
    <cellStyle name="Normal 4 10 2 2 3 2 2" xfId="17681"/>
    <cellStyle name="Normal 4 10 2 2 3 3" xfId="13199"/>
    <cellStyle name="Normal 4 10 2 2 4" xfId="5663"/>
    <cellStyle name="Normal 4 10 2 2 4 2" xfId="14693"/>
    <cellStyle name="Normal 4 10 2 2 5" xfId="10211"/>
    <cellStyle name="Normal 4 10 2 3" xfId="1933"/>
    <cellStyle name="Normal 4 10 2 3 2" xfId="6414"/>
    <cellStyle name="Normal 4 10 2 3 2 2" xfId="15444"/>
    <cellStyle name="Normal 4 10 2 3 3" xfId="10962"/>
    <cellStyle name="Normal 4 10 2 4" xfId="3427"/>
    <cellStyle name="Normal 4 10 2 4 2" xfId="7908"/>
    <cellStyle name="Normal 4 10 2 4 2 2" xfId="16938"/>
    <cellStyle name="Normal 4 10 2 4 3" xfId="12456"/>
    <cellStyle name="Normal 4 10 2 5" xfId="4921"/>
    <cellStyle name="Normal 4 10 2 5 2" xfId="13950"/>
    <cellStyle name="Normal 4 10 2 6" xfId="9468"/>
    <cellStyle name="Normal 4 10 3" xfId="625"/>
    <cellStyle name="Normal 4 10 3 2" xfId="1372"/>
    <cellStyle name="Normal 4 10 3 2 2" xfId="2866"/>
    <cellStyle name="Normal 4 10 3 2 2 2" xfId="7347"/>
    <cellStyle name="Normal 4 10 3 2 2 2 2" xfId="16377"/>
    <cellStyle name="Normal 4 10 3 2 2 3" xfId="11895"/>
    <cellStyle name="Normal 4 10 3 2 3" xfId="4360"/>
    <cellStyle name="Normal 4 10 3 2 3 2" xfId="8841"/>
    <cellStyle name="Normal 4 10 3 2 3 2 2" xfId="17871"/>
    <cellStyle name="Normal 4 10 3 2 3 3" xfId="13389"/>
    <cellStyle name="Normal 4 10 3 2 4" xfId="5853"/>
    <cellStyle name="Normal 4 10 3 2 4 2" xfId="14883"/>
    <cellStyle name="Normal 4 10 3 2 5" xfId="10401"/>
    <cellStyle name="Normal 4 10 3 3" xfId="2119"/>
    <cellStyle name="Normal 4 10 3 3 2" xfId="6600"/>
    <cellStyle name="Normal 4 10 3 3 2 2" xfId="15630"/>
    <cellStyle name="Normal 4 10 3 3 3" xfId="11148"/>
    <cellStyle name="Normal 4 10 3 4" xfId="3613"/>
    <cellStyle name="Normal 4 10 3 4 2" xfId="8094"/>
    <cellStyle name="Normal 4 10 3 4 2 2" xfId="17124"/>
    <cellStyle name="Normal 4 10 3 4 3" xfId="12642"/>
    <cellStyle name="Normal 4 10 3 5" xfId="5107"/>
    <cellStyle name="Normal 4 10 3 5 2" xfId="14136"/>
    <cellStyle name="Normal 4 10 3 6" xfId="9654"/>
    <cellStyle name="Normal 4 10 4" xfId="811"/>
    <cellStyle name="Normal 4 10 4 2" xfId="1558"/>
    <cellStyle name="Normal 4 10 4 2 2" xfId="3052"/>
    <cellStyle name="Normal 4 10 4 2 2 2" xfId="7533"/>
    <cellStyle name="Normal 4 10 4 2 2 2 2" xfId="16563"/>
    <cellStyle name="Normal 4 10 4 2 2 3" xfId="12081"/>
    <cellStyle name="Normal 4 10 4 2 3" xfId="4546"/>
    <cellStyle name="Normal 4 10 4 2 3 2" xfId="9027"/>
    <cellStyle name="Normal 4 10 4 2 3 2 2" xfId="18057"/>
    <cellStyle name="Normal 4 10 4 2 3 3" xfId="13575"/>
    <cellStyle name="Normal 4 10 4 2 4" xfId="6039"/>
    <cellStyle name="Normal 4 10 4 2 4 2" xfId="15069"/>
    <cellStyle name="Normal 4 10 4 2 5" xfId="10587"/>
    <cellStyle name="Normal 4 10 4 3" xfId="2305"/>
    <cellStyle name="Normal 4 10 4 3 2" xfId="6786"/>
    <cellStyle name="Normal 4 10 4 3 2 2" xfId="15816"/>
    <cellStyle name="Normal 4 10 4 3 3" xfId="11334"/>
    <cellStyle name="Normal 4 10 4 4" xfId="3799"/>
    <cellStyle name="Normal 4 10 4 4 2" xfId="8280"/>
    <cellStyle name="Normal 4 10 4 4 2 2" xfId="17310"/>
    <cellStyle name="Normal 4 10 4 4 3" xfId="12828"/>
    <cellStyle name="Normal 4 10 4 5" xfId="5293"/>
    <cellStyle name="Normal 4 10 4 5 2" xfId="14322"/>
    <cellStyle name="Normal 4 10 4 6" xfId="9840"/>
    <cellStyle name="Normal 4 10 5" xfId="998"/>
    <cellStyle name="Normal 4 10 5 2" xfId="2492"/>
    <cellStyle name="Normal 4 10 5 2 2" xfId="6973"/>
    <cellStyle name="Normal 4 10 5 2 2 2" xfId="16003"/>
    <cellStyle name="Normal 4 10 5 2 3" xfId="11521"/>
    <cellStyle name="Normal 4 10 5 3" xfId="3986"/>
    <cellStyle name="Normal 4 10 5 3 2" xfId="8467"/>
    <cellStyle name="Normal 4 10 5 3 2 2" xfId="17497"/>
    <cellStyle name="Normal 4 10 5 3 3" xfId="13015"/>
    <cellStyle name="Normal 4 10 5 4" xfId="5480"/>
    <cellStyle name="Normal 4 10 5 4 2" xfId="14509"/>
    <cellStyle name="Normal 4 10 5 5" xfId="10027"/>
    <cellStyle name="Normal 4 10 6" xfId="1747"/>
    <cellStyle name="Normal 4 10 6 2" xfId="6228"/>
    <cellStyle name="Normal 4 10 6 2 2" xfId="15258"/>
    <cellStyle name="Normal 4 10 6 3" xfId="10776"/>
    <cellStyle name="Normal 4 10 7" xfId="3241"/>
    <cellStyle name="Normal 4 10 7 2" xfId="7722"/>
    <cellStyle name="Normal 4 10 7 2 2" xfId="16752"/>
    <cellStyle name="Normal 4 10 7 3" xfId="12270"/>
    <cellStyle name="Normal 4 10 8" xfId="4735"/>
    <cellStyle name="Normal 4 10 8 2" xfId="13764"/>
    <cellStyle name="Normal 4 10 9" xfId="9282"/>
    <cellStyle name="Normal 4 11" xfId="277"/>
    <cellStyle name="Normal 4 11 2" xfId="1021"/>
    <cellStyle name="Normal 4 11 2 2" xfId="2515"/>
    <cellStyle name="Normal 4 11 2 2 2" xfId="6996"/>
    <cellStyle name="Normal 4 11 2 2 2 2" xfId="16026"/>
    <cellStyle name="Normal 4 11 2 2 3" xfId="11544"/>
    <cellStyle name="Normal 4 11 2 3" xfId="4009"/>
    <cellStyle name="Normal 4 11 2 3 2" xfId="8490"/>
    <cellStyle name="Normal 4 11 2 3 2 2" xfId="17520"/>
    <cellStyle name="Normal 4 11 2 3 3" xfId="13038"/>
    <cellStyle name="Normal 4 11 2 4" xfId="5503"/>
    <cellStyle name="Normal 4 11 2 4 2" xfId="14532"/>
    <cellStyle name="Normal 4 11 2 5" xfId="10050"/>
    <cellStyle name="Normal 4 11 3" xfId="1770"/>
    <cellStyle name="Normal 4 11 3 2" xfId="6251"/>
    <cellStyle name="Normal 4 11 3 2 2" xfId="15281"/>
    <cellStyle name="Normal 4 11 3 3" xfId="10799"/>
    <cellStyle name="Normal 4 11 4" xfId="3264"/>
    <cellStyle name="Normal 4 11 4 2" xfId="7745"/>
    <cellStyle name="Normal 4 11 4 2 2" xfId="16775"/>
    <cellStyle name="Normal 4 11 4 3" xfId="12293"/>
    <cellStyle name="Normal 4 11 5" xfId="4758"/>
    <cellStyle name="Normal 4 11 5 2" xfId="13787"/>
    <cellStyle name="Normal 4 11 6" xfId="9305"/>
    <cellStyle name="Normal 4 12" xfId="463"/>
    <cellStyle name="Normal 4 12 2" xfId="1209"/>
    <cellStyle name="Normal 4 12 2 2" xfId="2703"/>
    <cellStyle name="Normal 4 12 2 2 2" xfId="7184"/>
    <cellStyle name="Normal 4 12 2 2 2 2" xfId="16214"/>
    <cellStyle name="Normal 4 12 2 2 3" xfId="11732"/>
    <cellStyle name="Normal 4 12 2 3" xfId="4197"/>
    <cellStyle name="Normal 4 12 2 3 2" xfId="8678"/>
    <cellStyle name="Normal 4 12 2 3 2 2" xfId="17708"/>
    <cellStyle name="Normal 4 12 2 3 3" xfId="13226"/>
    <cellStyle name="Normal 4 12 2 4" xfId="5690"/>
    <cellStyle name="Normal 4 12 2 4 2" xfId="14720"/>
    <cellStyle name="Normal 4 12 2 5" xfId="10238"/>
    <cellStyle name="Normal 4 12 3" xfId="1956"/>
    <cellStyle name="Normal 4 12 3 2" xfId="6437"/>
    <cellStyle name="Normal 4 12 3 2 2" xfId="15467"/>
    <cellStyle name="Normal 4 12 3 3" xfId="10985"/>
    <cellStyle name="Normal 4 12 4" xfId="3450"/>
    <cellStyle name="Normal 4 12 4 2" xfId="7931"/>
    <cellStyle name="Normal 4 12 4 2 2" xfId="16961"/>
    <cellStyle name="Normal 4 12 4 3" xfId="12479"/>
    <cellStyle name="Normal 4 12 5" xfId="4944"/>
    <cellStyle name="Normal 4 12 5 2" xfId="13973"/>
    <cellStyle name="Normal 4 12 6" xfId="9491"/>
    <cellStyle name="Normal 4 13" xfId="648"/>
    <cellStyle name="Normal 4 13 2" xfId="1395"/>
    <cellStyle name="Normal 4 13 2 2" xfId="2889"/>
    <cellStyle name="Normal 4 13 2 2 2" xfId="7370"/>
    <cellStyle name="Normal 4 13 2 2 2 2" xfId="16400"/>
    <cellStyle name="Normal 4 13 2 2 3" xfId="11918"/>
    <cellStyle name="Normal 4 13 2 3" xfId="4383"/>
    <cellStyle name="Normal 4 13 2 3 2" xfId="8864"/>
    <cellStyle name="Normal 4 13 2 3 2 2" xfId="17894"/>
    <cellStyle name="Normal 4 13 2 3 3" xfId="13412"/>
    <cellStyle name="Normal 4 13 2 4" xfId="5876"/>
    <cellStyle name="Normal 4 13 2 4 2" xfId="14906"/>
    <cellStyle name="Normal 4 13 2 5" xfId="10424"/>
    <cellStyle name="Normal 4 13 3" xfId="2142"/>
    <cellStyle name="Normal 4 13 3 2" xfId="6623"/>
    <cellStyle name="Normal 4 13 3 2 2" xfId="15653"/>
    <cellStyle name="Normal 4 13 3 3" xfId="11171"/>
    <cellStyle name="Normal 4 13 4" xfId="3636"/>
    <cellStyle name="Normal 4 13 4 2" xfId="8117"/>
    <cellStyle name="Normal 4 13 4 2 2" xfId="17147"/>
    <cellStyle name="Normal 4 13 4 3" xfId="12665"/>
    <cellStyle name="Normal 4 13 5" xfId="5130"/>
    <cellStyle name="Normal 4 13 5 2" xfId="14159"/>
    <cellStyle name="Normal 4 13 6" xfId="9677"/>
    <cellStyle name="Normal 4 14" xfId="835"/>
    <cellStyle name="Normal 4 14 2" xfId="2329"/>
    <cellStyle name="Normal 4 14 2 2" xfId="6810"/>
    <cellStyle name="Normal 4 14 2 2 2" xfId="15840"/>
    <cellStyle name="Normal 4 14 2 3" xfId="11358"/>
    <cellStyle name="Normal 4 14 3" xfId="3823"/>
    <cellStyle name="Normal 4 14 3 2" xfId="8304"/>
    <cellStyle name="Normal 4 14 3 2 2" xfId="17334"/>
    <cellStyle name="Normal 4 14 3 3" xfId="12852"/>
    <cellStyle name="Normal 4 14 4" xfId="5317"/>
    <cellStyle name="Normal 4 14 4 2" xfId="14346"/>
    <cellStyle name="Normal 4 14 5" xfId="9864"/>
    <cellStyle name="Normal 4 15" xfId="1584"/>
    <cellStyle name="Normal 4 15 2" xfId="6065"/>
    <cellStyle name="Normal 4 15 2 2" xfId="15095"/>
    <cellStyle name="Normal 4 15 3" xfId="10613"/>
    <cellStyle name="Normal 4 16" xfId="3078"/>
    <cellStyle name="Normal 4 16 2" xfId="7559"/>
    <cellStyle name="Normal 4 16 2 2" xfId="16589"/>
    <cellStyle name="Normal 4 16 3" xfId="12107"/>
    <cellStyle name="Normal 4 17" xfId="4572"/>
    <cellStyle name="Normal 4 17 2" xfId="13601"/>
    <cellStyle name="Normal 4 18" xfId="9119"/>
    <cellStyle name="Normal 4 19" xfId="22549"/>
    <cellStyle name="Normal 4 2" xfId="39"/>
    <cellStyle name="Normal 4 2 10" xfId="282"/>
    <cellStyle name="Normal 4 2 10 2" xfId="1026"/>
    <cellStyle name="Normal 4 2 10 2 2" xfId="2520"/>
    <cellStyle name="Normal 4 2 10 2 2 2" xfId="7001"/>
    <cellStyle name="Normal 4 2 10 2 2 2 2" xfId="16031"/>
    <cellStyle name="Normal 4 2 10 2 2 3" xfId="11549"/>
    <cellStyle name="Normal 4 2 10 2 3" xfId="4014"/>
    <cellStyle name="Normal 4 2 10 2 3 2" xfId="8495"/>
    <cellStyle name="Normal 4 2 10 2 3 2 2" xfId="17525"/>
    <cellStyle name="Normal 4 2 10 2 3 3" xfId="13043"/>
    <cellStyle name="Normal 4 2 10 2 4" xfId="5508"/>
    <cellStyle name="Normal 4 2 10 2 4 2" xfId="14537"/>
    <cellStyle name="Normal 4 2 10 2 5" xfId="10055"/>
    <cellStyle name="Normal 4 2 10 3" xfId="1775"/>
    <cellStyle name="Normal 4 2 10 3 2" xfId="6256"/>
    <cellStyle name="Normal 4 2 10 3 2 2" xfId="15286"/>
    <cellStyle name="Normal 4 2 10 3 3" xfId="10804"/>
    <cellStyle name="Normal 4 2 10 4" xfId="3269"/>
    <cellStyle name="Normal 4 2 10 4 2" xfId="7750"/>
    <cellStyle name="Normal 4 2 10 4 2 2" xfId="16780"/>
    <cellStyle name="Normal 4 2 10 4 3" xfId="12298"/>
    <cellStyle name="Normal 4 2 10 5" xfId="4763"/>
    <cellStyle name="Normal 4 2 10 5 2" xfId="13792"/>
    <cellStyle name="Normal 4 2 10 6" xfId="9310"/>
    <cellStyle name="Normal 4 2 11" xfId="467"/>
    <cellStyle name="Normal 4 2 11 2" xfId="1214"/>
    <cellStyle name="Normal 4 2 11 2 2" xfId="2708"/>
    <cellStyle name="Normal 4 2 11 2 2 2" xfId="7189"/>
    <cellStyle name="Normal 4 2 11 2 2 2 2" xfId="16219"/>
    <cellStyle name="Normal 4 2 11 2 2 3" xfId="11737"/>
    <cellStyle name="Normal 4 2 11 2 3" xfId="4202"/>
    <cellStyle name="Normal 4 2 11 2 3 2" xfId="8683"/>
    <cellStyle name="Normal 4 2 11 2 3 2 2" xfId="17713"/>
    <cellStyle name="Normal 4 2 11 2 3 3" xfId="13231"/>
    <cellStyle name="Normal 4 2 11 2 4" xfId="5695"/>
    <cellStyle name="Normal 4 2 11 2 4 2" xfId="14725"/>
    <cellStyle name="Normal 4 2 11 2 5" xfId="10243"/>
    <cellStyle name="Normal 4 2 11 3" xfId="1961"/>
    <cellStyle name="Normal 4 2 11 3 2" xfId="6442"/>
    <cellStyle name="Normal 4 2 11 3 2 2" xfId="15472"/>
    <cellStyle name="Normal 4 2 11 3 3" xfId="10990"/>
    <cellStyle name="Normal 4 2 11 4" xfId="3455"/>
    <cellStyle name="Normal 4 2 11 4 2" xfId="7936"/>
    <cellStyle name="Normal 4 2 11 4 2 2" xfId="16966"/>
    <cellStyle name="Normal 4 2 11 4 3" xfId="12484"/>
    <cellStyle name="Normal 4 2 11 5" xfId="4949"/>
    <cellStyle name="Normal 4 2 11 5 2" xfId="13978"/>
    <cellStyle name="Normal 4 2 11 6" xfId="9496"/>
    <cellStyle name="Normal 4 2 12" xfId="653"/>
    <cellStyle name="Normal 4 2 12 2" xfId="1400"/>
    <cellStyle name="Normal 4 2 12 2 2" xfId="2894"/>
    <cellStyle name="Normal 4 2 12 2 2 2" xfId="7375"/>
    <cellStyle name="Normal 4 2 12 2 2 2 2" xfId="16405"/>
    <cellStyle name="Normal 4 2 12 2 2 3" xfId="11923"/>
    <cellStyle name="Normal 4 2 12 2 3" xfId="4388"/>
    <cellStyle name="Normal 4 2 12 2 3 2" xfId="8869"/>
    <cellStyle name="Normal 4 2 12 2 3 2 2" xfId="17899"/>
    <cellStyle name="Normal 4 2 12 2 3 3" xfId="13417"/>
    <cellStyle name="Normal 4 2 12 2 4" xfId="5881"/>
    <cellStyle name="Normal 4 2 12 2 4 2" xfId="14911"/>
    <cellStyle name="Normal 4 2 12 2 5" xfId="10429"/>
    <cellStyle name="Normal 4 2 12 3" xfId="2147"/>
    <cellStyle name="Normal 4 2 12 3 2" xfId="6628"/>
    <cellStyle name="Normal 4 2 12 3 2 2" xfId="15658"/>
    <cellStyle name="Normal 4 2 12 3 3" xfId="11176"/>
    <cellStyle name="Normal 4 2 12 4" xfId="3641"/>
    <cellStyle name="Normal 4 2 12 4 2" xfId="8122"/>
    <cellStyle name="Normal 4 2 12 4 2 2" xfId="17152"/>
    <cellStyle name="Normal 4 2 12 4 3" xfId="12670"/>
    <cellStyle name="Normal 4 2 12 5" xfId="5135"/>
    <cellStyle name="Normal 4 2 12 5 2" xfId="14164"/>
    <cellStyle name="Normal 4 2 12 6" xfId="9682"/>
    <cellStyle name="Normal 4 2 13" xfId="840"/>
    <cellStyle name="Normal 4 2 13 2" xfId="2334"/>
    <cellStyle name="Normal 4 2 13 2 2" xfId="6815"/>
    <cellStyle name="Normal 4 2 13 2 2 2" xfId="15845"/>
    <cellStyle name="Normal 4 2 13 2 3" xfId="11363"/>
    <cellStyle name="Normal 4 2 13 3" xfId="3828"/>
    <cellStyle name="Normal 4 2 13 3 2" xfId="8309"/>
    <cellStyle name="Normal 4 2 13 3 2 2" xfId="17339"/>
    <cellStyle name="Normal 4 2 13 3 3" xfId="12857"/>
    <cellStyle name="Normal 4 2 13 4" xfId="5322"/>
    <cellStyle name="Normal 4 2 13 4 2" xfId="14351"/>
    <cellStyle name="Normal 4 2 13 5" xfId="9869"/>
    <cellStyle name="Normal 4 2 14" xfId="1589"/>
    <cellStyle name="Normal 4 2 14 2" xfId="6070"/>
    <cellStyle name="Normal 4 2 14 2 2" xfId="15100"/>
    <cellStyle name="Normal 4 2 14 3" xfId="10618"/>
    <cellStyle name="Normal 4 2 15" xfId="3083"/>
    <cellStyle name="Normal 4 2 15 2" xfId="7564"/>
    <cellStyle name="Normal 4 2 15 2 2" xfId="16594"/>
    <cellStyle name="Normal 4 2 15 3" xfId="12112"/>
    <cellStyle name="Normal 4 2 16" xfId="4577"/>
    <cellStyle name="Normal 4 2 16 2" xfId="13606"/>
    <cellStyle name="Normal 4 2 17" xfId="9124"/>
    <cellStyle name="Normal 4 2 18" xfId="100"/>
    <cellStyle name="Normal 4 2 2" xfId="109"/>
    <cellStyle name="Normal 4 2 2 10" xfId="477"/>
    <cellStyle name="Normal 4 2 2 10 2" xfId="1224"/>
    <cellStyle name="Normal 4 2 2 10 2 2" xfId="2718"/>
    <cellStyle name="Normal 4 2 2 10 2 2 2" xfId="7199"/>
    <cellStyle name="Normal 4 2 2 10 2 2 2 2" xfId="16229"/>
    <cellStyle name="Normal 4 2 2 10 2 2 3" xfId="11747"/>
    <cellStyle name="Normal 4 2 2 10 2 3" xfId="4212"/>
    <cellStyle name="Normal 4 2 2 10 2 3 2" xfId="8693"/>
    <cellStyle name="Normal 4 2 2 10 2 3 2 2" xfId="17723"/>
    <cellStyle name="Normal 4 2 2 10 2 3 3" xfId="13241"/>
    <cellStyle name="Normal 4 2 2 10 2 4" xfId="5705"/>
    <cellStyle name="Normal 4 2 2 10 2 4 2" xfId="14735"/>
    <cellStyle name="Normal 4 2 2 10 2 5" xfId="10253"/>
    <cellStyle name="Normal 4 2 2 10 3" xfId="1971"/>
    <cellStyle name="Normal 4 2 2 10 3 2" xfId="6452"/>
    <cellStyle name="Normal 4 2 2 10 3 2 2" xfId="15482"/>
    <cellStyle name="Normal 4 2 2 10 3 3" xfId="11000"/>
    <cellStyle name="Normal 4 2 2 10 4" xfId="3465"/>
    <cellStyle name="Normal 4 2 2 10 4 2" xfId="7946"/>
    <cellStyle name="Normal 4 2 2 10 4 2 2" xfId="16976"/>
    <cellStyle name="Normal 4 2 2 10 4 3" xfId="12494"/>
    <cellStyle name="Normal 4 2 2 10 5" xfId="4959"/>
    <cellStyle name="Normal 4 2 2 10 5 2" xfId="13988"/>
    <cellStyle name="Normal 4 2 2 10 6" xfId="9506"/>
    <cellStyle name="Normal 4 2 2 11" xfId="663"/>
    <cellStyle name="Normal 4 2 2 11 2" xfId="1410"/>
    <cellStyle name="Normal 4 2 2 11 2 2" xfId="2904"/>
    <cellStyle name="Normal 4 2 2 11 2 2 2" xfId="7385"/>
    <cellStyle name="Normal 4 2 2 11 2 2 2 2" xfId="16415"/>
    <cellStyle name="Normal 4 2 2 11 2 2 3" xfId="11933"/>
    <cellStyle name="Normal 4 2 2 11 2 3" xfId="4398"/>
    <cellStyle name="Normal 4 2 2 11 2 3 2" xfId="8879"/>
    <cellStyle name="Normal 4 2 2 11 2 3 2 2" xfId="17909"/>
    <cellStyle name="Normal 4 2 2 11 2 3 3" xfId="13427"/>
    <cellStyle name="Normal 4 2 2 11 2 4" xfId="5891"/>
    <cellStyle name="Normal 4 2 2 11 2 4 2" xfId="14921"/>
    <cellStyle name="Normal 4 2 2 11 2 5" xfId="10439"/>
    <cellStyle name="Normal 4 2 2 11 3" xfId="2157"/>
    <cellStyle name="Normal 4 2 2 11 3 2" xfId="6638"/>
    <cellStyle name="Normal 4 2 2 11 3 2 2" xfId="15668"/>
    <cellStyle name="Normal 4 2 2 11 3 3" xfId="11186"/>
    <cellStyle name="Normal 4 2 2 11 4" xfId="3651"/>
    <cellStyle name="Normal 4 2 2 11 4 2" xfId="8132"/>
    <cellStyle name="Normal 4 2 2 11 4 2 2" xfId="17162"/>
    <cellStyle name="Normal 4 2 2 11 4 3" xfId="12680"/>
    <cellStyle name="Normal 4 2 2 11 5" xfId="5145"/>
    <cellStyle name="Normal 4 2 2 11 5 2" xfId="14174"/>
    <cellStyle name="Normal 4 2 2 11 6" xfId="9692"/>
    <cellStyle name="Normal 4 2 2 12" xfId="850"/>
    <cellStyle name="Normal 4 2 2 12 2" xfId="2344"/>
    <cellStyle name="Normal 4 2 2 12 2 2" xfId="6825"/>
    <cellStyle name="Normal 4 2 2 12 2 2 2" xfId="15855"/>
    <cellStyle name="Normal 4 2 2 12 2 3" xfId="11373"/>
    <cellStyle name="Normal 4 2 2 12 3" xfId="3838"/>
    <cellStyle name="Normal 4 2 2 12 3 2" xfId="8319"/>
    <cellStyle name="Normal 4 2 2 12 3 2 2" xfId="17349"/>
    <cellStyle name="Normal 4 2 2 12 3 3" xfId="12867"/>
    <cellStyle name="Normal 4 2 2 12 4" xfId="5332"/>
    <cellStyle name="Normal 4 2 2 12 4 2" xfId="14361"/>
    <cellStyle name="Normal 4 2 2 12 5" xfId="9879"/>
    <cellStyle name="Normal 4 2 2 13" xfId="1599"/>
    <cellStyle name="Normal 4 2 2 13 2" xfId="6080"/>
    <cellStyle name="Normal 4 2 2 13 2 2" xfId="15110"/>
    <cellStyle name="Normal 4 2 2 13 3" xfId="10628"/>
    <cellStyle name="Normal 4 2 2 14" xfId="3093"/>
    <cellStyle name="Normal 4 2 2 14 2" xfId="7574"/>
    <cellStyle name="Normal 4 2 2 14 2 2" xfId="16604"/>
    <cellStyle name="Normal 4 2 2 14 3" xfId="12122"/>
    <cellStyle name="Normal 4 2 2 15" xfId="4587"/>
    <cellStyle name="Normal 4 2 2 15 2" xfId="13616"/>
    <cellStyle name="Normal 4 2 2 16" xfId="9134"/>
    <cellStyle name="Normal 4 2 2 2" xfId="131"/>
    <cellStyle name="Normal 4 2 2 2 2" xfId="315"/>
    <cellStyle name="Normal 4 2 2 2 2 2" xfId="1059"/>
    <cellStyle name="Normal 4 2 2 2 2 2 2" xfId="2553"/>
    <cellStyle name="Normal 4 2 2 2 2 2 2 2" xfId="7034"/>
    <cellStyle name="Normal 4 2 2 2 2 2 2 2 2" xfId="16064"/>
    <cellStyle name="Normal 4 2 2 2 2 2 2 3" xfId="11582"/>
    <cellStyle name="Normal 4 2 2 2 2 2 3" xfId="4047"/>
    <cellStyle name="Normal 4 2 2 2 2 2 3 2" xfId="8528"/>
    <cellStyle name="Normal 4 2 2 2 2 2 3 2 2" xfId="17558"/>
    <cellStyle name="Normal 4 2 2 2 2 2 3 3" xfId="13076"/>
    <cellStyle name="Normal 4 2 2 2 2 2 4" xfId="5541"/>
    <cellStyle name="Normal 4 2 2 2 2 2 4 2" xfId="14570"/>
    <cellStyle name="Normal 4 2 2 2 2 2 5" xfId="10088"/>
    <cellStyle name="Normal 4 2 2 2 2 3" xfId="1808"/>
    <cellStyle name="Normal 4 2 2 2 2 3 2" xfId="6289"/>
    <cellStyle name="Normal 4 2 2 2 2 3 2 2" xfId="15319"/>
    <cellStyle name="Normal 4 2 2 2 2 3 3" xfId="10837"/>
    <cellStyle name="Normal 4 2 2 2 2 4" xfId="3302"/>
    <cellStyle name="Normal 4 2 2 2 2 4 2" xfId="7783"/>
    <cellStyle name="Normal 4 2 2 2 2 4 2 2" xfId="16813"/>
    <cellStyle name="Normal 4 2 2 2 2 4 3" xfId="12331"/>
    <cellStyle name="Normal 4 2 2 2 2 5" xfId="4796"/>
    <cellStyle name="Normal 4 2 2 2 2 5 2" xfId="13825"/>
    <cellStyle name="Normal 4 2 2 2 2 6" xfId="9343"/>
    <cellStyle name="Normal 4 2 2 2 3" xfId="500"/>
    <cellStyle name="Normal 4 2 2 2 3 2" xfId="1247"/>
    <cellStyle name="Normal 4 2 2 2 3 2 2" xfId="2741"/>
    <cellStyle name="Normal 4 2 2 2 3 2 2 2" xfId="7222"/>
    <cellStyle name="Normal 4 2 2 2 3 2 2 2 2" xfId="16252"/>
    <cellStyle name="Normal 4 2 2 2 3 2 2 3" xfId="11770"/>
    <cellStyle name="Normal 4 2 2 2 3 2 3" xfId="4235"/>
    <cellStyle name="Normal 4 2 2 2 3 2 3 2" xfId="8716"/>
    <cellStyle name="Normal 4 2 2 2 3 2 3 2 2" xfId="17746"/>
    <cellStyle name="Normal 4 2 2 2 3 2 3 3" xfId="13264"/>
    <cellStyle name="Normal 4 2 2 2 3 2 4" xfId="5728"/>
    <cellStyle name="Normal 4 2 2 2 3 2 4 2" xfId="14758"/>
    <cellStyle name="Normal 4 2 2 2 3 2 5" xfId="10276"/>
    <cellStyle name="Normal 4 2 2 2 3 3" xfId="1994"/>
    <cellStyle name="Normal 4 2 2 2 3 3 2" xfId="6475"/>
    <cellStyle name="Normal 4 2 2 2 3 3 2 2" xfId="15505"/>
    <cellStyle name="Normal 4 2 2 2 3 3 3" xfId="11023"/>
    <cellStyle name="Normal 4 2 2 2 3 4" xfId="3488"/>
    <cellStyle name="Normal 4 2 2 2 3 4 2" xfId="7969"/>
    <cellStyle name="Normal 4 2 2 2 3 4 2 2" xfId="16999"/>
    <cellStyle name="Normal 4 2 2 2 3 4 3" xfId="12517"/>
    <cellStyle name="Normal 4 2 2 2 3 5" xfId="4982"/>
    <cellStyle name="Normal 4 2 2 2 3 5 2" xfId="14011"/>
    <cellStyle name="Normal 4 2 2 2 3 6" xfId="9529"/>
    <cellStyle name="Normal 4 2 2 2 4" xfId="686"/>
    <cellStyle name="Normal 4 2 2 2 4 2" xfId="1433"/>
    <cellStyle name="Normal 4 2 2 2 4 2 2" xfId="2927"/>
    <cellStyle name="Normal 4 2 2 2 4 2 2 2" xfId="7408"/>
    <cellStyle name="Normal 4 2 2 2 4 2 2 2 2" xfId="16438"/>
    <cellStyle name="Normal 4 2 2 2 4 2 2 3" xfId="11956"/>
    <cellStyle name="Normal 4 2 2 2 4 2 3" xfId="4421"/>
    <cellStyle name="Normal 4 2 2 2 4 2 3 2" xfId="8902"/>
    <cellStyle name="Normal 4 2 2 2 4 2 3 2 2" xfId="17932"/>
    <cellStyle name="Normal 4 2 2 2 4 2 3 3" xfId="13450"/>
    <cellStyle name="Normal 4 2 2 2 4 2 4" xfId="5914"/>
    <cellStyle name="Normal 4 2 2 2 4 2 4 2" xfId="14944"/>
    <cellStyle name="Normal 4 2 2 2 4 2 5" xfId="10462"/>
    <cellStyle name="Normal 4 2 2 2 4 3" xfId="2180"/>
    <cellStyle name="Normal 4 2 2 2 4 3 2" xfId="6661"/>
    <cellStyle name="Normal 4 2 2 2 4 3 2 2" xfId="15691"/>
    <cellStyle name="Normal 4 2 2 2 4 3 3" xfId="11209"/>
    <cellStyle name="Normal 4 2 2 2 4 4" xfId="3674"/>
    <cellStyle name="Normal 4 2 2 2 4 4 2" xfId="8155"/>
    <cellStyle name="Normal 4 2 2 2 4 4 2 2" xfId="17185"/>
    <cellStyle name="Normal 4 2 2 2 4 4 3" xfId="12703"/>
    <cellStyle name="Normal 4 2 2 2 4 5" xfId="5168"/>
    <cellStyle name="Normal 4 2 2 2 4 5 2" xfId="14197"/>
    <cellStyle name="Normal 4 2 2 2 4 6" xfId="9715"/>
    <cellStyle name="Normal 4 2 2 2 5" xfId="873"/>
    <cellStyle name="Normal 4 2 2 2 5 2" xfId="2367"/>
    <cellStyle name="Normal 4 2 2 2 5 2 2" xfId="6848"/>
    <cellStyle name="Normal 4 2 2 2 5 2 2 2" xfId="15878"/>
    <cellStyle name="Normal 4 2 2 2 5 2 3" xfId="11396"/>
    <cellStyle name="Normal 4 2 2 2 5 3" xfId="3861"/>
    <cellStyle name="Normal 4 2 2 2 5 3 2" xfId="8342"/>
    <cellStyle name="Normal 4 2 2 2 5 3 2 2" xfId="17372"/>
    <cellStyle name="Normal 4 2 2 2 5 3 3" xfId="12890"/>
    <cellStyle name="Normal 4 2 2 2 5 4" xfId="5355"/>
    <cellStyle name="Normal 4 2 2 2 5 4 2" xfId="14384"/>
    <cellStyle name="Normal 4 2 2 2 5 5" xfId="9902"/>
    <cellStyle name="Normal 4 2 2 2 6" xfId="1622"/>
    <cellStyle name="Normal 4 2 2 2 6 2" xfId="6103"/>
    <cellStyle name="Normal 4 2 2 2 6 2 2" xfId="15133"/>
    <cellStyle name="Normal 4 2 2 2 6 3" xfId="10651"/>
    <cellStyle name="Normal 4 2 2 2 7" xfId="3116"/>
    <cellStyle name="Normal 4 2 2 2 7 2" xfId="7597"/>
    <cellStyle name="Normal 4 2 2 2 7 2 2" xfId="16627"/>
    <cellStyle name="Normal 4 2 2 2 7 3" xfId="12145"/>
    <cellStyle name="Normal 4 2 2 2 8" xfId="4610"/>
    <cellStyle name="Normal 4 2 2 2 8 2" xfId="13639"/>
    <cellStyle name="Normal 4 2 2 2 9" xfId="9157"/>
    <cellStyle name="Normal 4 2 2 3" xfId="154"/>
    <cellStyle name="Normal 4 2 2 3 2" xfId="338"/>
    <cellStyle name="Normal 4 2 2 3 2 2" xfId="1082"/>
    <cellStyle name="Normal 4 2 2 3 2 2 2" xfId="2576"/>
    <cellStyle name="Normal 4 2 2 3 2 2 2 2" xfId="7057"/>
    <cellStyle name="Normal 4 2 2 3 2 2 2 2 2" xfId="16087"/>
    <cellStyle name="Normal 4 2 2 3 2 2 2 3" xfId="11605"/>
    <cellStyle name="Normal 4 2 2 3 2 2 3" xfId="4070"/>
    <cellStyle name="Normal 4 2 2 3 2 2 3 2" xfId="8551"/>
    <cellStyle name="Normal 4 2 2 3 2 2 3 2 2" xfId="17581"/>
    <cellStyle name="Normal 4 2 2 3 2 2 3 3" xfId="13099"/>
    <cellStyle name="Normal 4 2 2 3 2 2 4" xfId="5564"/>
    <cellStyle name="Normal 4 2 2 3 2 2 4 2" xfId="14593"/>
    <cellStyle name="Normal 4 2 2 3 2 2 5" xfId="10111"/>
    <cellStyle name="Normal 4 2 2 3 2 3" xfId="1831"/>
    <cellStyle name="Normal 4 2 2 3 2 3 2" xfId="6312"/>
    <cellStyle name="Normal 4 2 2 3 2 3 2 2" xfId="15342"/>
    <cellStyle name="Normal 4 2 2 3 2 3 3" xfId="10860"/>
    <cellStyle name="Normal 4 2 2 3 2 4" xfId="3325"/>
    <cellStyle name="Normal 4 2 2 3 2 4 2" xfId="7806"/>
    <cellStyle name="Normal 4 2 2 3 2 4 2 2" xfId="16836"/>
    <cellStyle name="Normal 4 2 2 3 2 4 3" xfId="12354"/>
    <cellStyle name="Normal 4 2 2 3 2 5" xfId="4819"/>
    <cellStyle name="Normal 4 2 2 3 2 5 2" xfId="13848"/>
    <cellStyle name="Normal 4 2 2 3 2 6" xfId="9366"/>
    <cellStyle name="Normal 4 2 2 3 3" xfId="523"/>
    <cellStyle name="Normal 4 2 2 3 3 2" xfId="1270"/>
    <cellStyle name="Normal 4 2 2 3 3 2 2" xfId="2764"/>
    <cellStyle name="Normal 4 2 2 3 3 2 2 2" xfId="7245"/>
    <cellStyle name="Normal 4 2 2 3 3 2 2 2 2" xfId="16275"/>
    <cellStyle name="Normal 4 2 2 3 3 2 2 3" xfId="11793"/>
    <cellStyle name="Normal 4 2 2 3 3 2 3" xfId="4258"/>
    <cellStyle name="Normal 4 2 2 3 3 2 3 2" xfId="8739"/>
    <cellStyle name="Normal 4 2 2 3 3 2 3 2 2" xfId="17769"/>
    <cellStyle name="Normal 4 2 2 3 3 2 3 3" xfId="13287"/>
    <cellStyle name="Normal 4 2 2 3 3 2 4" xfId="5751"/>
    <cellStyle name="Normal 4 2 2 3 3 2 4 2" xfId="14781"/>
    <cellStyle name="Normal 4 2 2 3 3 2 5" xfId="10299"/>
    <cellStyle name="Normal 4 2 2 3 3 3" xfId="2017"/>
    <cellStyle name="Normal 4 2 2 3 3 3 2" xfId="6498"/>
    <cellStyle name="Normal 4 2 2 3 3 3 2 2" xfId="15528"/>
    <cellStyle name="Normal 4 2 2 3 3 3 3" xfId="11046"/>
    <cellStyle name="Normal 4 2 2 3 3 4" xfId="3511"/>
    <cellStyle name="Normal 4 2 2 3 3 4 2" xfId="7992"/>
    <cellStyle name="Normal 4 2 2 3 3 4 2 2" xfId="17022"/>
    <cellStyle name="Normal 4 2 2 3 3 4 3" xfId="12540"/>
    <cellStyle name="Normal 4 2 2 3 3 5" xfId="5005"/>
    <cellStyle name="Normal 4 2 2 3 3 5 2" xfId="14034"/>
    <cellStyle name="Normal 4 2 2 3 3 6" xfId="9552"/>
    <cellStyle name="Normal 4 2 2 3 4" xfId="709"/>
    <cellStyle name="Normal 4 2 2 3 4 2" xfId="1456"/>
    <cellStyle name="Normal 4 2 2 3 4 2 2" xfId="2950"/>
    <cellStyle name="Normal 4 2 2 3 4 2 2 2" xfId="7431"/>
    <cellStyle name="Normal 4 2 2 3 4 2 2 2 2" xfId="16461"/>
    <cellStyle name="Normal 4 2 2 3 4 2 2 3" xfId="11979"/>
    <cellStyle name="Normal 4 2 2 3 4 2 3" xfId="4444"/>
    <cellStyle name="Normal 4 2 2 3 4 2 3 2" xfId="8925"/>
    <cellStyle name="Normal 4 2 2 3 4 2 3 2 2" xfId="17955"/>
    <cellStyle name="Normal 4 2 2 3 4 2 3 3" xfId="13473"/>
    <cellStyle name="Normal 4 2 2 3 4 2 4" xfId="5937"/>
    <cellStyle name="Normal 4 2 2 3 4 2 4 2" xfId="14967"/>
    <cellStyle name="Normal 4 2 2 3 4 2 5" xfId="10485"/>
    <cellStyle name="Normal 4 2 2 3 4 3" xfId="2203"/>
    <cellStyle name="Normal 4 2 2 3 4 3 2" xfId="6684"/>
    <cellStyle name="Normal 4 2 2 3 4 3 2 2" xfId="15714"/>
    <cellStyle name="Normal 4 2 2 3 4 3 3" xfId="11232"/>
    <cellStyle name="Normal 4 2 2 3 4 4" xfId="3697"/>
    <cellStyle name="Normal 4 2 2 3 4 4 2" xfId="8178"/>
    <cellStyle name="Normal 4 2 2 3 4 4 2 2" xfId="17208"/>
    <cellStyle name="Normal 4 2 2 3 4 4 3" xfId="12726"/>
    <cellStyle name="Normal 4 2 2 3 4 5" xfId="5191"/>
    <cellStyle name="Normal 4 2 2 3 4 5 2" xfId="14220"/>
    <cellStyle name="Normal 4 2 2 3 4 6" xfId="9738"/>
    <cellStyle name="Normal 4 2 2 3 5" xfId="896"/>
    <cellStyle name="Normal 4 2 2 3 5 2" xfId="2390"/>
    <cellStyle name="Normal 4 2 2 3 5 2 2" xfId="6871"/>
    <cellStyle name="Normal 4 2 2 3 5 2 2 2" xfId="15901"/>
    <cellStyle name="Normal 4 2 2 3 5 2 3" xfId="11419"/>
    <cellStyle name="Normal 4 2 2 3 5 3" xfId="3884"/>
    <cellStyle name="Normal 4 2 2 3 5 3 2" xfId="8365"/>
    <cellStyle name="Normal 4 2 2 3 5 3 2 2" xfId="17395"/>
    <cellStyle name="Normal 4 2 2 3 5 3 3" xfId="12913"/>
    <cellStyle name="Normal 4 2 2 3 5 4" xfId="5378"/>
    <cellStyle name="Normal 4 2 2 3 5 4 2" xfId="14407"/>
    <cellStyle name="Normal 4 2 2 3 5 5" xfId="9925"/>
    <cellStyle name="Normal 4 2 2 3 6" xfId="1645"/>
    <cellStyle name="Normal 4 2 2 3 6 2" xfId="6126"/>
    <cellStyle name="Normal 4 2 2 3 6 2 2" xfId="15156"/>
    <cellStyle name="Normal 4 2 2 3 6 3" xfId="10674"/>
    <cellStyle name="Normal 4 2 2 3 7" xfId="3139"/>
    <cellStyle name="Normal 4 2 2 3 7 2" xfId="7620"/>
    <cellStyle name="Normal 4 2 2 3 7 2 2" xfId="16650"/>
    <cellStyle name="Normal 4 2 2 3 7 3" xfId="12168"/>
    <cellStyle name="Normal 4 2 2 3 8" xfId="4633"/>
    <cellStyle name="Normal 4 2 2 3 8 2" xfId="13662"/>
    <cellStyle name="Normal 4 2 2 3 9" xfId="9180"/>
    <cellStyle name="Normal 4 2 2 4" xfId="177"/>
    <cellStyle name="Normal 4 2 2 4 2" xfId="362"/>
    <cellStyle name="Normal 4 2 2 4 2 2" xfId="1105"/>
    <cellStyle name="Normal 4 2 2 4 2 2 2" xfId="2599"/>
    <cellStyle name="Normal 4 2 2 4 2 2 2 2" xfId="7080"/>
    <cellStyle name="Normal 4 2 2 4 2 2 2 2 2" xfId="16110"/>
    <cellStyle name="Normal 4 2 2 4 2 2 2 3" xfId="11628"/>
    <cellStyle name="Normal 4 2 2 4 2 2 3" xfId="4093"/>
    <cellStyle name="Normal 4 2 2 4 2 2 3 2" xfId="8574"/>
    <cellStyle name="Normal 4 2 2 4 2 2 3 2 2" xfId="17604"/>
    <cellStyle name="Normal 4 2 2 4 2 2 3 3" xfId="13122"/>
    <cellStyle name="Normal 4 2 2 4 2 2 4" xfId="5587"/>
    <cellStyle name="Normal 4 2 2 4 2 2 4 2" xfId="14616"/>
    <cellStyle name="Normal 4 2 2 4 2 2 5" xfId="10134"/>
    <cellStyle name="Normal 4 2 2 4 2 3" xfId="1855"/>
    <cellStyle name="Normal 4 2 2 4 2 3 2" xfId="6336"/>
    <cellStyle name="Normal 4 2 2 4 2 3 2 2" xfId="15366"/>
    <cellStyle name="Normal 4 2 2 4 2 3 3" xfId="10884"/>
    <cellStyle name="Normal 4 2 2 4 2 4" xfId="3349"/>
    <cellStyle name="Normal 4 2 2 4 2 4 2" xfId="7830"/>
    <cellStyle name="Normal 4 2 2 4 2 4 2 2" xfId="16860"/>
    <cellStyle name="Normal 4 2 2 4 2 4 3" xfId="12378"/>
    <cellStyle name="Normal 4 2 2 4 2 5" xfId="4843"/>
    <cellStyle name="Normal 4 2 2 4 2 5 2" xfId="13872"/>
    <cellStyle name="Normal 4 2 2 4 2 6" xfId="9390"/>
    <cellStyle name="Normal 4 2 2 4 3" xfId="547"/>
    <cellStyle name="Normal 4 2 2 4 3 2" xfId="1294"/>
    <cellStyle name="Normal 4 2 2 4 3 2 2" xfId="2788"/>
    <cellStyle name="Normal 4 2 2 4 3 2 2 2" xfId="7269"/>
    <cellStyle name="Normal 4 2 2 4 3 2 2 2 2" xfId="16299"/>
    <cellStyle name="Normal 4 2 2 4 3 2 2 3" xfId="11817"/>
    <cellStyle name="Normal 4 2 2 4 3 2 3" xfId="4282"/>
    <cellStyle name="Normal 4 2 2 4 3 2 3 2" xfId="8763"/>
    <cellStyle name="Normal 4 2 2 4 3 2 3 2 2" xfId="17793"/>
    <cellStyle name="Normal 4 2 2 4 3 2 3 3" xfId="13311"/>
    <cellStyle name="Normal 4 2 2 4 3 2 4" xfId="5775"/>
    <cellStyle name="Normal 4 2 2 4 3 2 4 2" xfId="14805"/>
    <cellStyle name="Normal 4 2 2 4 3 2 5" xfId="10323"/>
    <cellStyle name="Normal 4 2 2 4 3 3" xfId="2041"/>
    <cellStyle name="Normal 4 2 2 4 3 3 2" xfId="6522"/>
    <cellStyle name="Normal 4 2 2 4 3 3 2 2" xfId="15552"/>
    <cellStyle name="Normal 4 2 2 4 3 3 3" xfId="11070"/>
    <cellStyle name="Normal 4 2 2 4 3 4" xfId="3535"/>
    <cellStyle name="Normal 4 2 2 4 3 4 2" xfId="8016"/>
    <cellStyle name="Normal 4 2 2 4 3 4 2 2" xfId="17046"/>
    <cellStyle name="Normal 4 2 2 4 3 4 3" xfId="12564"/>
    <cellStyle name="Normal 4 2 2 4 3 5" xfId="5029"/>
    <cellStyle name="Normal 4 2 2 4 3 5 2" xfId="14058"/>
    <cellStyle name="Normal 4 2 2 4 3 6" xfId="9576"/>
    <cellStyle name="Normal 4 2 2 4 4" xfId="733"/>
    <cellStyle name="Normal 4 2 2 4 4 2" xfId="1480"/>
    <cellStyle name="Normal 4 2 2 4 4 2 2" xfId="2974"/>
    <cellStyle name="Normal 4 2 2 4 4 2 2 2" xfId="7455"/>
    <cellStyle name="Normal 4 2 2 4 4 2 2 2 2" xfId="16485"/>
    <cellStyle name="Normal 4 2 2 4 4 2 2 3" xfId="12003"/>
    <cellStyle name="Normal 4 2 2 4 4 2 3" xfId="4468"/>
    <cellStyle name="Normal 4 2 2 4 4 2 3 2" xfId="8949"/>
    <cellStyle name="Normal 4 2 2 4 4 2 3 2 2" xfId="17979"/>
    <cellStyle name="Normal 4 2 2 4 4 2 3 3" xfId="13497"/>
    <cellStyle name="Normal 4 2 2 4 4 2 4" xfId="5961"/>
    <cellStyle name="Normal 4 2 2 4 4 2 4 2" xfId="14991"/>
    <cellStyle name="Normal 4 2 2 4 4 2 5" xfId="10509"/>
    <cellStyle name="Normal 4 2 2 4 4 3" xfId="2227"/>
    <cellStyle name="Normal 4 2 2 4 4 3 2" xfId="6708"/>
    <cellStyle name="Normal 4 2 2 4 4 3 2 2" xfId="15738"/>
    <cellStyle name="Normal 4 2 2 4 4 3 3" xfId="11256"/>
    <cellStyle name="Normal 4 2 2 4 4 4" xfId="3721"/>
    <cellStyle name="Normal 4 2 2 4 4 4 2" xfId="8202"/>
    <cellStyle name="Normal 4 2 2 4 4 4 2 2" xfId="17232"/>
    <cellStyle name="Normal 4 2 2 4 4 4 3" xfId="12750"/>
    <cellStyle name="Normal 4 2 2 4 4 5" xfId="5215"/>
    <cellStyle name="Normal 4 2 2 4 4 5 2" xfId="14244"/>
    <cellStyle name="Normal 4 2 2 4 4 6" xfId="9762"/>
    <cellStyle name="Normal 4 2 2 4 5" xfId="920"/>
    <cellStyle name="Normal 4 2 2 4 5 2" xfId="2414"/>
    <cellStyle name="Normal 4 2 2 4 5 2 2" xfId="6895"/>
    <cellStyle name="Normal 4 2 2 4 5 2 2 2" xfId="15925"/>
    <cellStyle name="Normal 4 2 2 4 5 2 3" xfId="11443"/>
    <cellStyle name="Normal 4 2 2 4 5 3" xfId="3908"/>
    <cellStyle name="Normal 4 2 2 4 5 3 2" xfId="8389"/>
    <cellStyle name="Normal 4 2 2 4 5 3 2 2" xfId="17419"/>
    <cellStyle name="Normal 4 2 2 4 5 3 3" xfId="12937"/>
    <cellStyle name="Normal 4 2 2 4 5 4" xfId="5402"/>
    <cellStyle name="Normal 4 2 2 4 5 4 2" xfId="14431"/>
    <cellStyle name="Normal 4 2 2 4 5 5" xfId="9949"/>
    <cellStyle name="Normal 4 2 2 4 6" xfId="1669"/>
    <cellStyle name="Normal 4 2 2 4 6 2" xfId="6150"/>
    <cellStyle name="Normal 4 2 2 4 6 2 2" xfId="15180"/>
    <cellStyle name="Normal 4 2 2 4 6 3" xfId="10698"/>
    <cellStyle name="Normal 4 2 2 4 7" xfId="3163"/>
    <cellStyle name="Normal 4 2 2 4 7 2" xfId="7644"/>
    <cellStyle name="Normal 4 2 2 4 7 2 2" xfId="16674"/>
    <cellStyle name="Normal 4 2 2 4 7 3" xfId="12192"/>
    <cellStyle name="Normal 4 2 2 4 8" xfId="4657"/>
    <cellStyle name="Normal 4 2 2 4 8 2" xfId="13686"/>
    <cellStyle name="Normal 4 2 2 4 9" xfId="9204"/>
    <cellStyle name="Normal 4 2 2 5" xfId="199"/>
    <cellStyle name="Normal 4 2 2 5 2" xfId="384"/>
    <cellStyle name="Normal 4 2 2 5 2 2" xfId="1126"/>
    <cellStyle name="Normal 4 2 2 5 2 2 2" xfId="2620"/>
    <cellStyle name="Normal 4 2 2 5 2 2 2 2" xfId="7101"/>
    <cellStyle name="Normal 4 2 2 5 2 2 2 2 2" xfId="16131"/>
    <cellStyle name="Normal 4 2 2 5 2 2 2 3" xfId="11649"/>
    <cellStyle name="Normal 4 2 2 5 2 2 3" xfId="4114"/>
    <cellStyle name="Normal 4 2 2 5 2 2 3 2" xfId="8595"/>
    <cellStyle name="Normal 4 2 2 5 2 2 3 2 2" xfId="17625"/>
    <cellStyle name="Normal 4 2 2 5 2 2 3 3" xfId="13143"/>
    <cellStyle name="Normal 4 2 2 5 2 2 4" xfId="5608"/>
    <cellStyle name="Normal 4 2 2 5 2 2 4 2" xfId="14637"/>
    <cellStyle name="Normal 4 2 2 5 2 2 5" xfId="10155"/>
    <cellStyle name="Normal 4 2 2 5 2 3" xfId="1877"/>
    <cellStyle name="Normal 4 2 2 5 2 3 2" xfId="6358"/>
    <cellStyle name="Normal 4 2 2 5 2 3 2 2" xfId="15388"/>
    <cellStyle name="Normal 4 2 2 5 2 3 3" xfId="10906"/>
    <cellStyle name="Normal 4 2 2 5 2 4" xfId="3371"/>
    <cellStyle name="Normal 4 2 2 5 2 4 2" xfId="7852"/>
    <cellStyle name="Normal 4 2 2 5 2 4 2 2" xfId="16882"/>
    <cellStyle name="Normal 4 2 2 5 2 4 3" xfId="12400"/>
    <cellStyle name="Normal 4 2 2 5 2 5" xfId="4865"/>
    <cellStyle name="Normal 4 2 2 5 2 5 2" xfId="13894"/>
    <cellStyle name="Normal 4 2 2 5 2 6" xfId="9412"/>
    <cellStyle name="Normal 4 2 2 5 3" xfId="569"/>
    <cellStyle name="Normal 4 2 2 5 3 2" xfId="1316"/>
    <cellStyle name="Normal 4 2 2 5 3 2 2" xfId="2810"/>
    <cellStyle name="Normal 4 2 2 5 3 2 2 2" xfId="7291"/>
    <cellStyle name="Normal 4 2 2 5 3 2 2 2 2" xfId="16321"/>
    <cellStyle name="Normal 4 2 2 5 3 2 2 3" xfId="11839"/>
    <cellStyle name="Normal 4 2 2 5 3 2 3" xfId="4304"/>
    <cellStyle name="Normal 4 2 2 5 3 2 3 2" xfId="8785"/>
    <cellStyle name="Normal 4 2 2 5 3 2 3 2 2" xfId="17815"/>
    <cellStyle name="Normal 4 2 2 5 3 2 3 3" xfId="13333"/>
    <cellStyle name="Normal 4 2 2 5 3 2 4" xfId="5797"/>
    <cellStyle name="Normal 4 2 2 5 3 2 4 2" xfId="14827"/>
    <cellStyle name="Normal 4 2 2 5 3 2 5" xfId="10345"/>
    <cellStyle name="Normal 4 2 2 5 3 3" xfId="2063"/>
    <cellStyle name="Normal 4 2 2 5 3 3 2" xfId="6544"/>
    <cellStyle name="Normal 4 2 2 5 3 3 2 2" xfId="15574"/>
    <cellStyle name="Normal 4 2 2 5 3 3 3" xfId="11092"/>
    <cellStyle name="Normal 4 2 2 5 3 4" xfId="3557"/>
    <cellStyle name="Normal 4 2 2 5 3 4 2" xfId="8038"/>
    <cellStyle name="Normal 4 2 2 5 3 4 2 2" xfId="17068"/>
    <cellStyle name="Normal 4 2 2 5 3 4 3" xfId="12586"/>
    <cellStyle name="Normal 4 2 2 5 3 5" xfId="5051"/>
    <cellStyle name="Normal 4 2 2 5 3 5 2" xfId="14080"/>
    <cellStyle name="Normal 4 2 2 5 3 6" xfId="9598"/>
    <cellStyle name="Normal 4 2 2 5 4" xfId="755"/>
    <cellStyle name="Normal 4 2 2 5 4 2" xfId="1502"/>
    <cellStyle name="Normal 4 2 2 5 4 2 2" xfId="2996"/>
    <cellStyle name="Normal 4 2 2 5 4 2 2 2" xfId="7477"/>
    <cellStyle name="Normal 4 2 2 5 4 2 2 2 2" xfId="16507"/>
    <cellStyle name="Normal 4 2 2 5 4 2 2 3" xfId="12025"/>
    <cellStyle name="Normal 4 2 2 5 4 2 3" xfId="4490"/>
    <cellStyle name="Normal 4 2 2 5 4 2 3 2" xfId="8971"/>
    <cellStyle name="Normal 4 2 2 5 4 2 3 2 2" xfId="18001"/>
    <cellStyle name="Normal 4 2 2 5 4 2 3 3" xfId="13519"/>
    <cellStyle name="Normal 4 2 2 5 4 2 4" xfId="5983"/>
    <cellStyle name="Normal 4 2 2 5 4 2 4 2" xfId="15013"/>
    <cellStyle name="Normal 4 2 2 5 4 2 5" xfId="10531"/>
    <cellStyle name="Normal 4 2 2 5 4 3" xfId="2249"/>
    <cellStyle name="Normal 4 2 2 5 4 3 2" xfId="6730"/>
    <cellStyle name="Normal 4 2 2 5 4 3 2 2" xfId="15760"/>
    <cellStyle name="Normal 4 2 2 5 4 3 3" xfId="11278"/>
    <cellStyle name="Normal 4 2 2 5 4 4" xfId="3743"/>
    <cellStyle name="Normal 4 2 2 5 4 4 2" xfId="8224"/>
    <cellStyle name="Normal 4 2 2 5 4 4 2 2" xfId="17254"/>
    <cellStyle name="Normal 4 2 2 5 4 4 3" xfId="12772"/>
    <cellStyle name="Normal 4 2 2 5 4 5" xfId="5237"/>
    <cellStyle name="Normal 4 2 2 5 4 5 2" xfId="14266"/>
    <cellStyle name="Normal 4 2 2 5 4 6" xfId="9784"/>
    <cellStyle name="Normal 4 2 2 5 5" xfId="942"/>
    <cellStyle name="Normal 4 2 2 5 5 2" xfId="2436"/>
    <cellStyle name="Normal 4 2 2 5 5 2 2" xfId="6917"/>
    <cellStyle name="Normal 4 2 2 5 5 2 2 2" xfId="15947"/>
    <cellStyle name="Normal 4 2 2 5 5 2 3" xfId="11465"/>
    <cellStyle name="Normal 4 2 2 5 5 3" xfId="3930"/>
    <cellStyle name="Normal 4 2 2 5 5 3 2" xfId="8411"/>
    <cellStyle name="Normal 4 2 2 5 5 3 2 2" xfId="17441"/>
    <cellStyle name="Normal 4 2 2 5 5 3 3" xfId="12959"/>
    <cellStyle name="Normal 4 2 2 5 5 4" xfId="5424"/>
    <cellStyle name="Normal 4 2 2 5 5 4 2" xfId="14453"/>
    <cellStyle name="Normal 4 2 2 5 5 5" xfId="9971"/>
    <cellStyle name="Normal 4 2 2 5 6" xfId="1691"/>
    <cellStyle name="Normal 4 2 2 5 6 2" xfId="6172"/>
    <cellStyle name="Normal 4 2 2 5 6 2 2" xfId="15202"/>
    <cellStyle name="Normal 4 2 2 5 6 3" xfId="10720"/>
    <cellStyle name="Normal 4 2 2 5 7" xfId="3185"/>
    <cellStyle name="Normal 4 2 2 5 7 2" xfId="7666"/>
    <cellStyle name="Normal 4 2 2 5 7 2 2" xfId="16696"/>
    <cellStyle name="Normal 4 2 2 5 7 3" xfId="12214"/>
    <cellStyle name="Normal 4 2 2 5 8" xfId="4679"/>
    <cellStyle name="Normal 4 2 2 5 8 2" xfId="13708"/>
    <cellStyle name="Normal 4 2 2 5 9" xfId="9226"/>
    <cellStyle name="Normal 4 2 2 6" xfId="224"/>
    <cellStyle name="Normal 4 2 2 6 2" xfId="409"/>
    <cellStyle name="Normal 4 2 2 6 2 2" xfId="1151"/>
    <cellStyle name="Normal 4 2 2 6 2 2 2" xfId="2645"/>
    <cellStyle name="Normal 4 2 2 6 2 2 2 2" xfId="7126"/>
    <cellStyle name="Normal 4 2 2 6 2 2 2 2 2" xfId="16156"/>
    <cellStyle name="Normal 4 2 2 6 2 2 2 3" xfId="11674"/>
    <cellStyle name="Normal 4 2 2 6 2 2 3" xfId="4139"/>
    <cellStyle name="Normal 4 2 2 6 2 2 3 2" xfId="8620"/>
    <cellStyle name="Normal 4 2 2 6 2 2 3 2 2" xfId="17650"/>
    <cellStyle name="Normal 4 2 2 6 2 2 3 3" xfId="13168"/>
    <cellStyle name="Normal 4 2 2 6 2 2 4" xfId="5633"/>
    <cellStyle name="Normal 4 2 2 6 2 2 4 2" xfId="14662"/>
    <cellStyle name="Normal 4 2 2 6 2 2 5" xfId="10180"/>
    <cellStyle name="Normal 4 2 2 6 2 3" xfId="1902"/>
    <cellStyle name="Normal 4 2 2 6 2 3 2" xfId="6383"/>
    <cellStyle name="Normal 4 2 2 6 2 3 2 2" xfId="15413"/>
    <cellStyle name="Normal 4 2 2 6 2 3 3" xfId="10931"/>
    <cellStyle name="Normal 4 2 2 6 2 4" xfId="3396"/>
    <cellStyle name="Normal 4 2 2 6 2 4 2" xfId="7877"/>
    <cellStyle name="Normal 4 2 2 6 2 4 2 2" xfId="16907"/>
    <cellStyle name="Normal 4 2 2 6 2 4 3" xfId="12425"/>
    <cellStyle name="Normal 4 2 2 6 2 5" xfId="4890"/>
    <cellStyle name="Normal 4 2 2 6 2 5 2" xfId="13919"/>
    <cellStyle name="Normal 4 2 2 6 2 6" xfId="9437"/>
    <cellStyle name="Normal 4 2 2 6 3" xfId="594"/>
    <cellStyle name="Normal 4 2 2 6 3 2" xfId="1341"/>
    <cellStyle name="Normal 4 2 2 6 3 2 2" xfId="2835"/>
    <cellStyle name="Normal 4 2 2 6 3 2 2 2" xfId="7316"/>
    <cellStyle name="Normal 4 2 2 6 3 2 2 2 2" xfId="16346"/>
    <cellStyle name="Normal 4 2 2 6 3 2 2 3" xfId="11864"/>
    <cellStyle name="Normal 4 2 2 6 3 2 3" xfId="4329"/>
    <cellStyle name="Normal 4 2 2 6 3 2 3 2" xfId="8810"/>
    <cellStyle name="Normal 4 2 2 6 3 2 3 2 2" xfId="17840"/>
    <cellStyle name="Normal 4 2 2 6 3 2 3 3" xfId="13358"/>
    <cellStyle name="Normal 4 2 2 6 3 2 4" xfId="5822"/>
    <cellStyle name="Normal 4 2 2 6 3 2 4 2" xfId="14852"/>
    <cellStyle name="Normal 4 2 2 6 3 2 5" xfId="10370"/>
    <cellStyle name="Normal 4 2 2 6 3 3" xfId="2088"/>
    <cellStyle name="Normal 4 2 2 6 3 3 2" xfId="6569"/>
    <cellStyle name="Normal 4 2 2 6 3 3 2 2" xfId="15599"/>
    <cellStyle name="Normal 4 2 2 6 3 3 3" xfId="11117"/>
    <cellStyle name="Normal 4 2 2 6 3 4" xfId="3582"/>
    <cellStyle name="Normal 4 2 2 6 3 4 2" xfId="8063"/>
    <cellStyle name="Normal 4 2 2 6 3 4 2 2" xfId="17093"/>
    <cellStyle name="Normal 4 2 2 6 3 4 3" xfId="12611"/>
    <cellStyle name="Normal 4 2 2 6 3 5" xfId="5076"/>
    <cellStyle name="Normal 4 2 2 6 3 5 2" xfId="14105"/>
    <cellStyle name="Normal 4 2 2 6 3 6" xfId="9623"/>
    <cellStyle name="Normal 4 2 2 6 4" xfId="780"/>
    <cellStyle name="Normal 4 2 2 6 4 2" xfId="1527"/>
    <cellStyle name="Normal 4 2 2 6 4 2 2" xfId="3021"/>
    <cellStyle name="Normal 4 2 2 6 4 2 2 2" xfId="7502"/>
    <cellStyle name="Normal 4 2 2 6 4 2 2 2 2" xfId="16532"/>
    <cellStyle name="Normal 4 2 2 6 4 2 2 3" xfId="12050"/>
    <cellStyle name="Normal 4 2 2 6 4 2 3" xfId="4515"/>
    <cellStyle name="Normal 4 2 2 6 4 2 3 2" xfId="8996"/>
    <cellStyle name="Normal 4 2 2 6 4 2 3 2 2" xfId="18026"/>
    <cellStyle name="Normal 4 2 2 6 4 2 3 3" xfId="13544"/>
    <cellStyle name="Normal 4 2 2 6 4 2 4" xfId="6008"/>
    <cellStyle name="Normal 4 2 2 6 4 2 4 2" xfId="15038"/>
    <cellStyle name="Normal 4 2 2 6 4 2 5" xfId="10556"/>
    <cellStyle name="Normal 4 2 2 6 4 3" xfId="2274"/>
    <cellStyle name="Normal 4 2 2 6 4 3 2" xfId="6755"/>
    <cellStyle name="Normal 4 2 2 6 4 3 2 2" xfId="15785"/>
    <cellStyle name="Normal 4 2 2 6 4 3 3" xfId="11303"/>
    <cellStyle name="Normal 4 2 2 6 4 4" xfId="3768"/>
    <cellStyle name="Normal 4 2 2 6 4 4 2" xfId="8249"/>
    <cellStyle name="Normal 4 2 2 6 4 4 2 2" xfId="17279"/>
    <cellStyle name="Normal 4 2 2 6 4 4 3" xfId="12797"/>
    <cellStyle name="Normal 4 2 2 6 4 5" xfId="5262"/>
    <cellStyle name="Normal 4 2 2 6 4 5 2" xfId="14291"/>
    <cellStyle name="Normal 4 2 2 6 4 6" xfId="9809"/>
    <cellStyle name="Normal 4 2 2 6 5" xfId="967"/>
    <cellStyle name="Normal 4 2 2 6 5 2" xfId="2461"/>
    <cellStyle name="Normal 4 2 2 6 5 2 2" xfId="6942"/>
    <cellStyle name="Normal 4 2 2 6 5 2 2 2" xfId="15972"/>
    <cellStyle name="Normal 4 2 2 6 5 2 3" xfId="11490"/>
    <cellStyle name="Normal 4 2 2 6 5 3" xfId="3955"/>
    <cellStyle name="Normal 4 2 2 6 5 3 2" xfId="8436"/>
    <cellStyle name="Normal 4 2 2 6 5 3 2 2" xfId="17466"/>
    <cellStyle name="Normal 4 2 2 6 5 3 3" xfId="12984"/>
    <cellStyle name="Normal 4 2 2 6 5 4" xfId="5449"/>
    <cellStyle name="Normal 4 2 2 6 5 4 2" xfId="14478"/>
    <cellStyle name="Normal 4 2 2 6 5 5" xfId="9996"/>
    <cellStyle name="Normal 4 2 2 6 6" xfId="1716"/>
    <cellStyle name="Normal 4 2 2 6 6 2" xfId="6197"/>
    <cellStyle name="Normal 4 2 2 6 6 2 2" xfId="15227"/>
    <cellStyle name="Normal 4 2 2 6 6 3" xfId="10745"/>
    <cellStyle name="Normal 4 2 2 6 7" xfId="3210"/>
    <cellStyle name="Normal 4 2 2 6 7 2" xfId="7691"/>
    <cellStyle name="Normal 4 2 2 6 7 2 2" xfId="16721"/>
    <cellStyle name="Normal 4 2 2 6 7 3" xfId="12239"/>
    <cellStyle name="Normal 4 2 2 6 8" xfId="4704"/>
    <cellStyle name="Normal 4 2 2 6 8 2" xfId="13733"/>
    <cellStyle name="Normal 4 2 2 6 9" xfId="9251"/>
    <cellStyle name="Normal 4 2 2 7" xfId="246"/>
    <cellStyle name="Normal 4 2 2 7 2" xfId="432"/>
    <cellStyle name="Normal 4 2 2 7 2 2" xfId="1174"/>
    <cellStyle name="Normal 4 2 2 7 2 2 2" xfId="2668"/>
    <cellStyle name="Normal 4 2 2 7 2 2 2 2" xfId="7149"/>
    <cellStyle name="Normal 4 2 2 7 2 2 2 2 2" xfId="16179"/>
    <cellStyle name="Normal 4 2 2 7 2 2 2 3" xfId="11697"/>
    <cellStyle name="Normal 4 2 2 7 2 2 3" xfId="4162"/>
    <cellStyle name="Normal 4 2 2 7 2 2 3 2" xfId="8643"/>
    <cellStyle name="Normal 4 2 2 7 2 2 3 2 2" xfId="17673"/>
    <cellStyle name="Normal 4 2 2 7 2 2 3 3" xfId="13191"/>
    <cellStyle name="Normal 4 2 2 7 2 2 4" xfId="5655"/>
    <cellStyle name="Normal 4 2 2 7 2 2 4 2" xfId="14685"/>
    <cellStyle name="Normal 4 2 2 7 2 2 5" xfId="10203"/>
    <cellStyle name="Normal 4 2 2 7 2 3" xfId="1925"/>
    <cellStyle name="Normal 4 2 2 7 2 3 2" xfId="6406"/>
    <cellStyle name="Normal 4 2 2 7 2 3 2 2" xfId="15436"/>
    <cellStyle name="Normal 4 2 2 7 2 3 3" xfId="10954"/>
    <cellStyle name="Normal 4 2 2 7 2 4" xfId="3419"/>
    <cellStyle name="Normal 4 2 2 7 2 4 2" xfId="7900"/>
    <cellStyle name="Normal 4 2 2 7 2 4 2 2" xfId="16930"/>
    <cellStyle name="Normal 4 2 2 7 2 4 3" xfId="12448"/>
    <cellStyle name="Normal 4 2 2 7 2 5" xfId="4913"/>
    <cellStyle name="Normal 4 2 2 7 2 5 2" xfId="13942"/>
    <cellStyle name="Normal 4 2 2 7 2 6" xfId="9460"/>
    <cellStyle name="Normal 4 2 2 7 3" xfId="617"/>
    <cellStyle name="Normal 4 2 2 7 3 2" xfId="1364"/>
    <cellStyle name="Normal 4 2 2 7 3 2 2" xfId="2858"/>
    <cellStyle name="Normal 4 2 2 7 3 2 2 2" xfId="7339"/>
    <cellStyle name="Normal 4 2 2 7 3 2 2 2 2" xfId="16369"/>
    <cellStyle name="Normal 4 2 2 7 3 2 2 3" xfId="11887"/>
    <cellStyle name="Normal 4 2 2 7 3 2 3" xfId="4352"/>
    <cellStyle name="Normal 4 2 2 7 3 2 3 2" xfId="8833"/>
    <cellStyle name="Normal 4 2 2 7 3 2 3 2 2" xfId="17863"/>
    <cellStyle name="Normal 4 2 2 7 3 2 3 3" xfId="13381"/>
    <cellStyle name="Normal 4 2 2 7 3 2 4" xfId="5845"/>
    <cellStyle name="Normal 4 2 2 7 3 2 4 2" xfId="14875"/>
    <cellStyle name="Normal 4 2 2 7 3 2 5" xfId="10393"/>
    <cellStyle name="Normal 4 2 2 7 3 3" xfId="2111"/>
    <cellStyle name="Normal 4 2 2 7 3 3 2" xfId="6592"/>
    <cellStyle name="Normal 4 2 2 7 3 3 2 2" xfId="15622"/>
    <cellStyle name="Normal 4 2 2 7 3 3 3" xfId="11140"/>
    <cellStyle name="Normal 4 2 2 7 3 4" xfId="3605"/>
    <cellStyle name="Normal 4 2 2 7 3 4 2" xfId="8086"/>
    <cellStyle name="Normal 4 2 2 7 3 4 2 2" xfId="17116"/>
    <cellStyle name="Normal 4 2 2 7 3 4 3" xfId="12634"/>
    <cellStyle name="Normal 4 2 2 7 3 5" xfId="5099"/>
    <cellStyle name="Normal 4 2 2 7 3 5 2" xfId="14128"/>
    <cellStyle name="Normal 4 2 2 7 3 6" xfId="9646"/>
    <cellStyle name="Normal 4 2 2 7 4" xfId="803"/>
    <cellStyle name="Normal 4 2 2 7 4 2" xfId="1550"/>
    <cellStyle name="Normal 4 2 2 7 4 2 2" xfId="3044"/>
    <cellStyle name="Normal 4 2 2 7 4 2 2 2" xfId="7525"/>
    <cellStyle name="Normal 4 2 2 7 4 2 2 2 2" xfId="16555"/>
    <cellStyle name="Normal 4 2 2 7 4 2 2 3" xfId="12073"/>
    <cellStyle name="Normal 4 2 2 7 4 2 3" xfId="4538"/>
    <cellStyle name="Normal 4 2 2 7 4 2 3 2" xfId="9019"/>
    <cellStyle name="Normal 4 2 2 7 4 2 3 2 2" xfId="18049"/>
    <cellStyle name="Normal 4 2 2 7 4 2 3 3" xfId="13567"/>
    <cellStyle name="Normal 4 2 2 7 4 2 4" xfId="6031"/>
    <cellStyle name="Normal 4 2 2 7 4 2 4 2" xfId="15061"/>
    <cellStyle name="Normal 4 2 2 7 4 2 5" xfId="10579"/>
    <cellStyle name="Normal 4 2 2 7 4 3" xfId="2297"/>
    <cellStyle name="Normal 4 2 2 7 4 3 2" xfId="6778"/>
    <cellStyle name="Normal 4 2 2 7 4 3 2 2" xfId="15808"/>
    <cellStyle name="Normal 4 2 2 7 4 3 3" xfId="11326"/>
    <cellStyle name="Normal 4 2 2 7 4 4" xfId="3791"/>
    <cellStyle name="Normal 4 2 2 7 4 4 2" xfId="8272"/>
    <cellStyle name="Normal 4 2 2 7 4 4 2 2" xfId="17302"/>
    <cellStyle name="Normal 4 2 2 7 4 4 3" xfId="12820"/>
    <cellStyle name="Normal 4 2 2 7 4 5" xfId="5285"/>
    <cellStyle name="Normal 4 2 2 7 4 5 2" xfId="14314"/>
    <cellStyle name="Normal 4 2 2 7 4 6" xfId="9832"/>
    <cellStyle name="Normal 4 2 2 7 5" xfId="990"/>
    <cellStyle name="Normal 4 2 2 7 5 2" xfId="2484"/>
    <cellStyle name="Normal 4 2 2 7 5 2 2" xfId="6965"/>
    <cellStyle name="Normal 4 2 2 7 5 2 2 2" xfId="15995"/>
    <cellStyle name="Normal 4 2 2 7 5 2 3" xfId="11513"/>
    <cellStyle name="Normal 4 2 2 7 5 3" xfId="3978"/>
    <cellStyle name="Normal 4 2 2 7 5 3 2" xfId="8459"/>
    <cellStyle name="Normal 4 2 2 7 5 3 2 2" xfId="17489"/>
    <cellStyle name="Normal 4 2 2 7 5 3 3" xfId="13007"/>
    <cellStyle name="Normal 4 2 2 7 5 4" xfId="5472"/>
    <cellStyle name="Normal 4 2 2 7 5 4 2" xfId="14501"/>
    <cellStyle name="Normal 4 2 2 7 5 5" xfId="10019"/>
    <cellStyle name="Normal 4 2 2 7 6" xfId="1739"/>
    <cellStyle name="Normal 4 2 2 7 6 2" xfId="6220"/>
    <cellStyle name="Normal 4 2 2 7 6 2 2" xfId="15250"/>
    <cellStyle name="Normal 4 2 2 7 6 3" xfId="10768"/>
    <cellStyle name="Normal 4 2 2 7 7" xfId="3233"/>
    <cellStyle name="Normal 4 2 2 7 7 2" xfId="7714"/>
    <cellStyle name="Normal 4 2 2 7 7 2 2" xfId="16744"/>
    <cellStyle name="Normal 4 2 2 7 7 3" xfId="12262"/>
    <cellStyle name="Normal 4 2 2 7 8" xfId="4727"/>
    <cellStyle name="Normal 4 2 2 7 8 2" xfId="13756"/>
    <cellStyle name="Normal 4 2 2 7 9" xfId="9274"/>
    <cellStyle name="Normal 4 2 2 8" xfId="269"/>
    <cellStyle name="Normal 4 2 2 8 2" xfId="455"/>
    <cellStyle name="Normal 4 2 2 8 2 2" xfId="1197"/>
    <cellStyle name="Normal 4 2 2 8 2 2 2" xfId="2691"/>
    <cellStyle name="Normal 4 2 2 8 2 2 2 2" xfId="7172"/>
    <cellStyle name="Normal 4 2 2 8 2 2 2 2 2" xfId="16202"/>
    <cellStyle name="Normal 4 2 2 8 2 2 2 3" xfId="11720"/>
    <cellStyle name="Normal 4 2 2 8 2 2 3" xfId="4185"/>
    <cellStyle name="Normal 4 2 2 8 2 2 3 2" xfId="8666"/>
    <cellStyle name="Normal 4 2 2 8 2 2 3 2 2" xfId="17696"/>
    <cellStyle name="Normal 4 2 2 8 2 2 3 3" xfId="13214"/>
    <cellStyle name="Normal 4 2 2 8 2 2 4" xfId="5678"/>
    <cellStyle name="Normal 4 2 2 8 2 2 4 2" xfId="14708"/>
    <cellStyle name="Normal 4 2 2 8 2 2 5" xfId="10226"/>
    <cellStyle name="Normal 4 2 2 8 2 3" xfId="1948"/>
    <cellStyle name="Normal 4 2 2 8 2 3 2" xfId="6429"/>
    <cellStyle name="Normal 4 2 2 8 2 3 2 2" xfId="15459"/>
    <cellStyle name="Normal 4 2 2 8 2 3 3" xfId="10977"/>
    <cellStyle name="Normal 4 2 2 8 2 4" xfId="3442"/>
    <cellStyle name="Normal 4 2 2 8 2 4 2" xfId="7923"/>
    <cellStyle name="Normal 4 2 2 8 2 4 2 2" xfId="16953"/>
    <cellStyle name="Normal 4 2 2 8 2 4 3" xfId="12471"/>
    <cellStyle name="Normal 4 2 2 8 2 5" xfId="4936"/>
    <cellStyle name="Normal 4 2 2 8 2 5 2" xfId="13965"/>
    <cellStyle name="Normal 4 2 2 8 2 6" xfId="9483"/>
    <cellStyle name="Normal 4 2 2 8 3" xfId="640"/>
    <cellStyle name="Normal 4 2 2 8 3 2" xfId="1387"/>
    <cellStyle name="Normal 4 2 2 8 3 2 2" xfId="2881"/>
    <cellStyle name="Normal 4 2 2 8 3 2 2 2" xfId="7362"/>
    <cellStyle name="Normal 4 2 2 8 3 2 2 2 2" xfId="16392"/>
    <cellStyle name="Normal 4 2 2 8 3 2 2 3" xfId="11910"/>
    <cellStyle name="Normal 4 2 2 8 3 2 3" xfId="4375"/>
    <cellStyle name="Normal 4 2 2 8 3 2 3 2" xfId="8856"/>
    <cellStyle name="Normal 4 2 2 8 3 2 3 2 2" xfId="17886"/>
    <cellStyle name="Normal 4 2 2 8 3 2 3 3" xfId="13404"/>
    <cellStyle name="Normal 4 2 2 8 3 2 4" xfId="5868"/>
    <cellStyle name="Normal 4 2 2 8 3 2 4 2" xfId="14898"/>
    <cellStyle name="Normal 4 2 2 8 3 2 5" xfId="10416"/>
    <cellStyle name="Normal 4 2 2 8 3 3" xfId="2134"/>
    <cellStyle name="Normal 4 2 2 8 3 3 2" xfId="6615"/>
    <cellStyle name="Normal 4 2 2 8 3 3 2 2" xfId="15645"/>
    <cellStyle name="Normal 4 2 2 8 3 3 3" xfId="11163"/>
    <cellStyle name="Normal 4 2 2 8 3 4" xfId="3628"/>
    <cellStyle name="Normal 4 2 2 8 3 4 2" xfId="8109"/>
    <cellStyle name="Normal 4 2 2 8 3 4 2 2" xfId="17139"/>
    <cellStyle name="Normal 4 2 2 8 3 4 3" xfId="12657"/>
    <cellStyle name="Normal 4 2 2 8 3 5" xfId="5122"/>
    <cellStyle name="Normal 4 2 2 8 3 5 2" xfId="14151"/>
    <cellStyle name="Normal 4 2 2 8 3 6" xfId="9669"/>
    <cellStyle name="Normal 4 2 2 8 4" xfId="826"/>
    <cellStyle name="Normal 4 2 2 8 4 2" xfId="1573"/>
    <cellStyle name="Normal 4 2 2 8 4 2 2" xfId="3067"/>
    <cellStyle name="Normal 4 2 2 8 4 2 2 2" xfId="7548"/>
    <cellStyle name="Normal 4 2 2 8 4 2 2 2 2" xfId="16578"/>
    <cellStyle name="Normal 4 2 2 8 4 2 2 3" xfId="12096"/>
    <cellStyle name="Normal 4 2 2 8 4 2 3" xfId="4561"/>
    <cellStyle name="Normal 4 2 2 8 4 2 3 2" xfId="9042"/>
    <cellStyle name="Normal 4 2 2 8 4 2 3 2 2" xfId="18072"/>
    <cellStyle name="Normal 4 2 2 8 4 2 3 3" xfId="13590"/>
    <cellStyle name="Normal 4 2 2 8 4 2 4" xfId="6054"/>
    <cellStyle name="Normal 4 2 2 8 4 2 4 2" xfId="15084"/>
    <cellStyle name="Normal 4 2 2 8 4 2 5" xfId="10602"/>
    <cellStyle name="Normal 4 2 2 8 4 3" xfId="2320"/>
    <cellStyle name="Normal 4 2 2 8 4 3 2" xfId="6801"/>
    <cellStyle name="Normal 4 2 2 8 4 3 2 2" xfId="15831"/>
    <cellStyle name="Normal 4 2 2 8 4 3 3" xfId="11349"/>
    <cellStyle name="Normal 4 2 2 8 4 4" xfId="3814"/>
    <cellStyle name="Normal 4 2 2 8 4 4 2" xfId="8295"/>
    <cellStyle name="Normal 4 2 2 8 4 4 2 2" xfId="17325"/>
    <cellStyle name="Normal 4 2 2 8 4 4 3" xfId="12843"/>
    <cellStyle name="Normal 4 2 2 8 4 5" xfId="5308"/>
    <cellStyle name="Normal 4 2 2 8 4 5 2" xfId="14337"/>
    <cellStyle name="Normal 4 2 2 8 4 6" xfId="9855"/>
    <cellStyle name="Normal 4 2 2 8 5" xfId="1013"/>
    <cellStyle name="Normal 4 2 2 8 5 2" xfId="2507"/>
    <cellStyle name="Normal 4 2 2 8 5 2 2" xfId="6988"/>
    <cellStyle name="Normal 4 2 2 8 5 2 2 2" xfId="16018"/>
    <cellStyle name="Normal 4 2 2 8 5 2 3" xfId="11536"/>
    <cellStyle name="Normal 4 2 2 8 5 3" xfId="4001"/>
    <cellStyle name="Normal 4 2 2 8 5 3 2" xfId="8482"/>
    <cellStyle name="Normal 4 2 2 8 5 3 2 2" xfId="17512"/>
    <cellStyle name="Normal 4 2 2 8 5 3 3" xfId="13030"/>
    <cellStyle name="Normal 4 2 2 8 5 4" xfId="5495"/>
    <cellStyle name="Normal 4 2 2 8 5 4 2" xfId="14524"/>
    <cellStyle name="Normal 4 2 2 8 5 5" xfId="10042"/>
    <cellStyle name="Normal 4 2 2 8 6" xfId="1762"/>
    <cellStyle name="Normal 4 2 2 8 6 2" xfId="6243"/>
    <cellStyle name="Normal 4 2 2 8 6 2 2" xfId="15273"/>
    <cellStyle name="Normal 4 2 2 8 6 3" xfId="10791"/>
    <cellStyle name="Normal 4 2 2 8 7" xfId="3256"/>
    <cellStyle name="Normal 4 2 2 8 7 2" xfId="7737"/>
    <cellStyle name="Normal 4 2 2 8 7 2 2" xfId="16767"/>
    <cellStyle name="Normal 4 2 2 8 7 3" xfId="12285"/>
    <cellStyle name="Normal 4 2 2 8 8" xfId="4750"/>
    <cellStyle name="Normal 4 2 2 8 8 2" xfId="13779"/>
    <cellStyle name="Normal 4 2 2 8 9" xfId="9297"/>
    <cellStyle name="Normal 4 2 2 9" xfId="292"/>
    <cellStyle name="Normal 4 2 2 9 2" xfId="1036"/>
    <cellStyle name="Normal 4 2 2 9 2 2" xfId="2530"/>
    <cellStyle name="Normal 4 2 2 9 2 2 2" xfId="7011"/>
    <cellStyle name="Normal 4 2 2 9 2 2 2 2" xfId="16041"/>
    <cellStyle name="Normal 4 2 2 9 2 2 3" xfId="11559"/>
    <cellStyle name="Normal 4 2 2 9 2 3" xfId="4024"/>
    <cellStyle name="Normal 4 2 2 9 2 3 2" xfId="8505"/>
    <cellStyle name="Normal 4 2 2 9 2 3 2 2" xfId="17535"/>
    <cellStyle name="Normal 4 2 2 9 2 3 3" xfId="13053"/>
    <cellStyle name="Normal 4 2 2 9 2 4" xfId="5518"/>
    <cellStyle name="Normal 4 2 2 9 2 4 2" xfId="14547"/>
    <cellStyle name="Normal 4 2 2 9 2 5" xfId="10065"/>
    <cellStyle name="Normal 4 2 2 9 3" xfId="1785"/>
    <cellStyle name="Normal 4 2 2 9 3 2" xfId="6266"/>
    <cellStyle name="Normal 4 2 2 9 3 2 2" xfId="15296"/>
    <cellStyle name="Normal 4 2 2 9 3 3" xfId="10814"/>
    <cellStyle name="Normal 4 2 2 9 4" xfId="3279"/>
    <cellStyle name="Normal 4 2 2 9 4 2" xfId="7760"/>
    <cellStyle name="Normal 4 2 2 9 4 2 2" xfId="16790"/>
    <cellStyle name="Normal 4 2 2 9 4 3" xfId="12308"/>
    <cellStyle name="Normal 4 2 2 9 5" xfId="4773"/>
    <cellStyle name="Normal 4 2 2 9 5 2" xfId="13802"/>
    <cellStyle name="Normal 4 2 2 9 6" xfId="9320"/>
    <cellStyle name="Normal 4 2 3" xfId="121"/>
    <cellStyle name="Normal 4 2 3 2" xfId="305"/>
    <cellStyle name="Normal 4 2 3 2 2" xfId="1049"/>
    <cellStyle name="Normal 4 2 3 2 2 2" xfId="2543"/>
    <cellStyle name="Normal 4 2 3 2 2 2 2" xfId="7024"/>
    <cellStyle name="Normal 4 2 3 2 2 2 2 2" xfId="16054"/>
    <cellStyle name="Normal 4 2 3 2 2 2 3" xfId="11572"/>
    <cellStyle name="Normal 4 2 3 2 2 3" xfId="4037"/>
    <cellStyle name="Normal 4 2 3 2 2 3 2" xfId="8518"/>
    <cellStyle name="Normal 4 2 3 2 2 3 2 2" xfId="17548"/>
    <cellStyle name="Normal 4 2 3 2 2 3 3" xfId="13066"/>
    <cellStyle name="Normal 4 2 3 2 2 4" xfId="5531"/>
    <cellStyle name="Normal 4 2 3 2 2 4 2" xfId="14560"/>
    <cellStyle name="Normal 4 2 3 2 2 5" xfId="10078"/>
    <cellStyle name="Normal 4 2 3 2 3" xfId="1798"/>
    <cellStyle name="Normal 4 2 3 2 3 2" xfId="6279"/>
    <cellStyle name="Normal 4 2 3 2 3 2 2" xfId="15309"/>
    <cellStyle name="Normal 4 2 3 2 3 3" xfId="10827"/>
    <cellStyle name="Normal 4 2 3 2 4" xfId="3292"/>
    <cellStyle name="Normal 4 2 3 2 4 2" xfId="7773"/>
    <cellStyle name="Normal 4 2 3 2 4 2 2" xfId="16803"/>
    <cellStyle name="Normal 4 2 3 2 4 3" xfId="12321"/>
    <cellStyle name="Normal 4 2 3 2 5" xfId="4786"/>
    <cellStyle name="Normal 4 2 3 2 5 2" xfId="13815"/>
    <cellStyle name="Normal 4 2 3 2 6" xfId="9333"/>
    <cellStyle name="Normal 4 2 3 3" xfId="490"/>
    <cellStyle name="Normal 4 2 3 3 2" xfId="1237"/>
    <cellStyle name="Normal 4 2 3 3 2 2" xfId="2731"/>
    <cellStyle name="Normal 4 2 3 3 2 2 2" xfId="7212"/>
    <cellStyle name="Normal 4 2 3 3 2 2 2 2" xfId="16242"/>
    <cellStyle name="Normal 4 2 3 3 2 2 3" xfId="11760"/>
    <cellStyle name="Normal 4 2 3 3 2 3" xfId="4225"/>
    <cellStyle name="Normal 4 2 3 3 2 3 2" xfId="8706"/>
    <cellStyle name="Normal 4 2 3 3 2 3 2 2" xfId="17736"/>
    <cellStyle name="Normal 4 2 3 3 2 3 3" xfId="13254"/>
    <cellStyle name="Normal 4 2 3 3 2 4" xfId="5718"/>
    <cellStyle name="Normal 4 2 3 3 2 4 2" xfId="14748"/>
    <cellStyle name="Normal 4 2 3 3 2 5" xfId="10266"/>
    <cellStyle name="Normal 4 2 3 3 3" xfId="1984"/>
    <cellStyle name="Normal 4 2 3 3 3 2" xfId="6465"/>
    <cellStyle name="Normal 4 2 3 3 3 2 2" xfId="15495"/>
    <cellStyle name="Normal 4 2 3 3 3 3" xfId="11013"/>
    <cellStyle name="Normal 4 2 3 3 4" xfId="3478"/>
    <cellStyle name="Normal 4 2 3 3 4 2" xfId="7959"/>
    <cellStyle name="Normal 4 2 3 3 4 2 2" xfId="16989"/>
    <cellStyle name="Normal 4 2 3 3 4 3" xfId="12507"/>
    <cellStyle name="Normal 4 2 3 3 5" xfId="4972"/>
    <cellStyle name="Normal 4 2 3 3 5 2" xfId="14001"/>
    <cellStyle name="Normal 4 2 3 3 6" xfId="9519"/>
    <cellStyle name="Normal 4 2 3 4" xfId="676"/>
    <cellStyle name="Normal 4 2 3 4 2" xfId="1423"/>
    <cellStyle name="Normal 4 2 3 4 2 2" xfId="2917"/>
    <cellStyle name="Normal 4 2 3 4 2 2 2" xfId="7398"/>
    <cellStyle name="Normal 4 2 3 4 2 2 2 2" xfId="16428"/>
    <cellStyle name="Normal 4 2 3 4 2 2 3" xfId="11946"/>
    <cellStyle name="Normal 4 2 3 4 2 3" xfId="4411"/>
    <cellStyle name="Normal 4 2 3 4 2 3 2" xfId="8892"/>
    <cellStyle name="Normal 4 2 3 4 2 3 2 2" xfId="17922"/>
    <cellStyle name="Normal 4 2 3 4 2 3 3" xfId="13440"/>
    <cellStyle name="Normal 4 2 3 4 2 4" xfId="5904"/>
    <cellStyle name="Normal 4 2 3 4 2 4 2" xfId="14934"/>
    <cellStyle name="Normal 4 2 3 4 2 5" xfId="10452"/>
    <cellStyle name="Normal 4 2 3 4 3" xfId="2170"/>
    <cellStyle name="Normal 4 2 3 4 3 2" xfId="6651"/>
    <cellStyle name="Normal 4 2 3 4 3 2 2" xfId="15681"/>
    <cellStyle name="Normal 4 2 3 4 3 3" xfId="11199"/>
    <cellStyle name="Normal 4 2 3 4 4" xfId="3664"/>
    <cellStyle name="Normal 4 2 3 4 4 2" xfId="8145"/>
    <cellStyle name="Normal 4 2 3 4 4 2 2" xfId="17175"/>
    <cellStyle name="Normal 4 2 3 4 4 3" xfId="12693"/>
    <cellStyle name="Normal 4 2 3 4 5" xfId="5158"/>
    <cellStyle name="Normal 4 2 3 4 5 2" xfId="14187"/>
    <cellStyle name="Normal 4 2 3 4 6" xfId="9705"/>
    <cellStyle name="Normal 4 2 3 5" xfId="863"/>
    <cellStyle name="Normal 4 2 3 5 2" xfId="2357"/>
    <cellStyle name="Normal 4 2 3 5 2 2" xfId="6838"/>
    <cellStyle name="Normal 4 2 3 5 2 2 2" xfId="15868"/>
    <cellStyle name="Normal 4 2 3 5 2 3" xfId="11386"/>
    <cellStyle name="Normal 4 2 3 5 3" xfId="3851"/>
    <cellStyle name="Normal 4 2 3 5 3 2" xfId="8332"/>
    <cellStyle name="Normal 4 2 3 5 3 2 2" xfId="17362"/>
    <cellStyle name="Normal 4 2 3 5 3 3" xfId="12880"/>
    <cellStyle name="Normal 4 2 3 5 4" xfId="5345"/>
    <cellStyle name="Normal 4 2 3 5 4 2" xfId="14374"/>
    <cellStyle name="Normal 4 2 3 5 5" xfId="9892"/>
    <cellStyle name="Normal 4 2 3 6" xfId="1612"/>
    <cellStyle name="Normal 4 2 3 6 2" xfId="6093"/>
    <cellStyle name="Normal 4 2 3 6 2 2" xfId="15123"/>
    <cellStyle name="Normal 4 2 3 6 3" xfId="10641"/>
    <cellStyle name="Normal 4 2 3 7" xfId="3106"/>
    <cellStyle name="Normal 4 2 3 7 2" xfId="7587"/>
    <cellStyle name="Normal 4 2 3 7 2 2" xfId="16617"/>
    <cellStyle name="Normal 4 2 3 7 3" xfId="12135"/>
    <cellStyle name="Normal 4 2 3 8" xfId="4600"/>
    <cellStyle name="Normal 4 2 3 8 2" xfId="13629"/>
    <cellStyle name="Normal 4 2 3 9" xfId="9147"/>
    <cellStyle name="Normal 4 2 4" xfId="144"/>
    <cellStyle name="Normal 4 2 4 2" xfId="328"/>
    <cellStyle name="Normal 4 2 4 2 2" xfId="1072"/>
    <cellStyle name="Normal 4 2 4 2 2 2" xfId="2566"/>
    <cellStyle name="Normal 4 2 4 2 2 2 2" xfId="7047"/>
    <cellStyle name="Normal 4 2 4 2 2 2 2 2" xfId="16077"/>
    <cellStyle name="Normal 4 2 4 2 2 2 3" xfId="11595"/>
    <cellStyle name="Normal 4 2 4 2 2 3" xfId="4060"/>
    <cellStyle name="Normal 4 2 4 2 2 3 2" xfId="8541"/>
    <cellStyle name="Normal 4 2 4 2 2 3 2 2" xfId="17571"/>
    <cellStyle name="Normal 4 2 4 2 2 3 3" xfId="13089"/>
    <cellStyle name="Normal 4 2 4 2 2 4" xfId="5554"/>
    <cellStyle name="Normal 4 2 4 2 2 4 2" xfId="14583"/>
    <cellStyle name="Normal 4 2 4 2 2 5" xfId="10101"/>
    <cellStyle name="Normal 4 2 4 2 3" xfId="1821"/>
    <cellStyle name="Normal 4 2 4 2 3 2" xfId="6302"/>
    <cellStyle name="Normal 4 2 4 2 3 2 2" xfId="15332"/>
    <cellStyle name="Normal 4 2 4 2 3 3" xfId="10850"/>
    <cellStyle name="Normal 4 2 4 2 4" xfId="3315"/>
    <cellStyle name="Normal 4 2 4 2 4 2" xfId="7796"/>
    <cellStyle name="Normal 4 2 4 2 4 2 2" xfId="16826"/>
    <cellStyle name="Normal 4 2 4 2 4 3" xfId="12344"/>
    <cellStyle name="Normal 4 2 4 2 5" xfId="4809"/>
    <cellStyle name="Normal 4 2 4 2 5 2" xfId="13838"/>
    <cellStyle name="Normal 4 2 4 2 6" xfId="9356"/>
    <cellStyle name="Normal 4 2 4 3" xfId="513"/>
    <cellStyle name="Normal 4 2 4 3 2" xfId="1260"/>
    <cellStyle name="Normal 4 2 4 3 2 2" xfId="2754"/>
    <cellStyle name="Normal 4 2 4 3 2 2 2" xfId="7235"/>
    <cellStyle name="Normal 4 2 4 3 2 2 2 2" xfId="16265"/>
    <cellStyle name="Normal 4 2 4 3 2 2 3" xfId="11783"/>
    <cellStyle name="Normal 4 2 4 3 2 3" xfId="4248"/>
    <cellStyle name="Normal 4 2 4 3 2 3 2" xfId="8729"/>
    <cellStyle name="Normal 4 2 4 3 2 3 2 2" xfId="17759"/>
    <cellStyle name="Normal 4 2 4 3 2 3 3" xfId="13277"/>
    <cellStyle name="Normal 4 2 4 3 2 4" xfId="5741"/>
    <cellStyle name="Normal 4 2 4 3 2 4 2" xfId="14771"/>
    <cellStyle name="Normal 4 2 4 3 2 5" xfId="10289"/>
    <cellStyle name="Normal 4 2 4 3 3" xfId="2007"/>
    <cellStyle name="Normal 4 2 4 3 3 2" xfId="6488"/>
    <cellStyle name="Normal 4 2 4 3 3 2 2" xfId="15518"/>
    <cellStyle name="Normal 4 2 4 3 3 3" xfId="11036"/>
    <cellStyle name="Normal 4 2 4 3 4" xfId="3501"/>
    <cellStyle name="Normal 4 2 4 3 4 2" xfId="7982"/>
    <cellStyle name="Normal 4 2 4 3 4 2 2" xfId="17012"/>
    <cellStyle name="Normal 4 2 4 3 4 3" xfId="12530"/>
    <cellStyle name="Normal 4 2 4 3 5" xfId="4995"/>
    <cellStyle name="Normal 4 2 4 3 5 2" xfId="14024"/>
    <cellStyle name="Normal 4 2 4 3 6" xfId="9542"/>
    <cellStyle name="Normal 4 2 4 4" xfId="699"/>
    <cellStyle name="Normal 4 2 4 4 2" xfId="1446"/>
    <cellStyle name="Normal 4 2 4 4 2 2" xfId="2940"/>
    <cellStyle name="Normal 4 2 4 4 2 2 2" xfId="7421"/>
    <cellStyle name="Normal 4 2 4 4 2 2 2 2" xfId="16451"/>
    <cellStyle name="Normal 4 2 4 4 2 2 3" xfId="11969"/>
    <cellStyle name="Normal 4 2 4 4 2 3" xfId="4434"/>
    <cellStyle name="Normal 4 2 4 4 2 3 2" xfId="8915"/>
    <cellStyle name="Normal 4 2 4 4 2 3 2 2" xfId="17945"/>
    <cellStyle name="Normal 4 2 4 4 2 3 3" xfId="13463"/>
    <cellStyle name="Normal 4 2 4 4 2 4" xfId="5927"/>
    <cellStyle name="Normal 4 2 4 4 2 4 2" xfId="14957"/>
    <cellStyle name="Normal 4 2 4 4 2 5" xfId="10475"/>
    <cellStyle name="Normal 4 2 4 4 3" xfId="2193"/>
    <cellStyle name="Normal 4 2 4 4 3 2" xfId="6674"/>
    <cellStyle name="Normal 4 2 4 4 3 2 2" xfId="15704"/>
    <cellStyle name="Normal 4 2 4 4 3 3" xfId="11222"/>
    <cellStyle name="Normal 4 2 4 4 4" xfId="3687"/>
    <cellStyle name="Normal 4 2 4 4 4 2" xfId="8168"/>
    <cellStyle name="Normal 4 2 4 4 4 2 2" xfId="17198"/>
    <cellStyle name="Normal 4 2 4 4 4 3" xfId="12716"/>
    <cellStyle name="Normal 4 2 4 4 5" xfId="5181"/>
    <cellStyle name="Normal 4 2 4 4 5 2" xfId="14210"/>
    <cellStyle name="Normal 4 2 4 4 6" xfId="9728"/>
    <cellStyle name="Normal 4 2 4 5" xfId="886"/>
    <cellStyle name="Normal 4 2 4 5 2" xfId="2380"/>
    <cellStyle name="Normal 4 2 4 5 2 2" xfId="6861"/>
    <cellStyle name="Normal 4 2 4 5 2 2 2" xfId="15891"/>
    <cellStyle name="Normal 4 2 4 5 2 3" xfId="11409"/>
    <cellStyle name="Normal 4 2 4 5 3" xfId="3874"/>
    <cellStyle name="Normal 4 2 4 5 3 2" xfId="8355"/>
    <cellStyle name="Normal 4 2 4 5 3 2 2" xfId="17385"/>
    <cellStyle name="Normal 4 2 4 5 3 3" xfId="12903"/>
    <cellStyle name="Normal 4 2 4 5 4" xfId="5368"/>
    <cellStyle name="Normal 4 2 4 5 4 2" xfId="14397"/>
    <cellStyle name="Normal 4 2 4 5 5" xfId="9915"/>
    <cellStyle name="Normal 4 2 4 6" xfId="1635"/>
    <cellStyle name="Normal 4 2 4 6 2" xfId="6116"/>
    <cellStyle name="Normal 4 2 4 6 2 2" xfId="15146"/>
    <cellStyle name="Normal 4 2 4 6 3" xfId="10664"/>
    <cellStyle name="Normal 4 2 4 7" xfId="3129"/>
    <cellStyle name="Normal 4 2 4 7 2" xfId="7610"/>
    <cellStyle name="Normal 4 2 4 7 2 2" xfId="16640"/>
    <cellStyle name="Normal 4 2 4 7 3" xfId="12158"/>
    <cellStyle name="Normal 4 2 4 8" xfId="4623"/>
    <cellStyle name="Normal 4 2 4 8 2" xfId="13652"/>
    <cellStyle name="Normal 4 2 4 9" xfId="9170"/>
    <cellStyle name="Normal 4 2 5" xfId="167"/>
    <cellStyle name="Normal 4 2 5 2" xfId="352"/>
    <cellStyle name="Normal 4 2 5 2 2" xfId="1095"/>
    <cellStyle name="Normal 4 2 5 2 2 2" xfId="2589"/>
    <cellStyle name="Normal 4 2 5 2 2 2 2" xfId="7070"/>
    <cellStyle name="Normal 4 2 5 2 2 2 2 2" xfId="16100"/>
    <cellStyle name="Normal 4 2 5 2 2 2 3" xfId="11618"/>
    <cellStyle name="Normal 4 2 5 2 2 3" xfId="4083"/>
    <cellStyle name="Normal 4 2 5 2 2 3 2" xfId="8564"/>
    <cellStyle name="Normal 4 2 5 2 2 3 2 2" xfId="17594"/>
    <cellStyle name="Normal 4 2 5 2 2 3 3" xfId="13112"/>
    <cellStyle name="Normal 4 2 5 2 2 4" xfId="5577"/>
    <cellStyle name="Normal 4 2 5 2 2 4 2" xfId="14606"/>
    <cellStyle name="Normal 4 2 5 2 2 5" xfId="10124"/>
    <cellStyle name="Normal 4 2 5 2 3" xfId="1845"/>
    <cellStyle name="Normal 4 2 5 2 3 2" xfId="6326"/>
    <cellStyle name="Normal 4 2 5 2 3 2 2" xfId="15356"/>
    <cellStyle name="Normal 4 2 5 2 3 3" xfId="10874"/>
    <cellStyle name="Normal 4 2 5 2 4" xfId="3339"/>
    <cellStyle name="Normal 4 2 5 2 4 2" xfId="7820"/>
    <cellStyle name="Normal 4 2 5 2 4 2 2" xfId="16850"/>
    <cellStyle name="Normal 4 2 5 2 4 3" xfId="12368"/>
    <cellStyle name="Normal 4 2 5 2 5" xfId="4833"/>
    <cellStyle name="Normal 4 2 5 2 5 2" xfId="13862"/>
    <cellStyle name="Normal 4 2 5 2 6" xfId="9380"/>
    <cellStyle name="Normal 4 2 5 3" xfId="537"/>
    <cellStyle name="Normal 4 2 5 3 2" xfId="1284"/>
    <cellStyle name="Normal 4 2 5 3 2 2" xfId="2778"/>
    <cellStyle name="Normal 4 2 5 3 2 2 2" xfId="7259"/>
    <cellStyle name="Normal 4 2 5 3 2 2 2 2" xfId="16289"/>
    <cellStyle name="Normal 4 2 5 3 2 2 3" xfId="11807"/>
    <cellStyle name="Normal 4 2 5 3 2 3" xfId="4272"/>
    <cellStyle name="Normal 4 2 5 3 2 3 2" xfId="8753"/>
    <cellStyle name="Normal 4 2 5 3 2 3 2 2" xfId="17783"/>
    <cellStyle name="Normal 4 2 5 3 2 3 3" xfId="13301"/>
    <cellStyle name="Normal 4 2 5 3 2 4" xfId="5765"/>
    <cellStyle name="Normal 4 2 5 3 2 4 2" xfId="14795"/>
    <cellStyle name="Normal 4 2 5 3 2 5" xfId="10313"/>
    <cellStyle name="Normal 4 2 5 3 3" xfId="2031"/>
    <cellStyle name="Normal 4 2 5 3 3 2" xfId="6512"/>
    <cellStyle name="Normal 4 2 5 3 3 2 2" xfId="15542"/>
    <cellStyle name="Normal 4 2 5 3 3 3" xfId="11060"/>
    <cellStyle name="Normal 4 2 5 3 4" xfId="3525"/>
    <cellStyle name="Normal 4 2 5 3 4 2" xfId="8006"/>
    <cellStyle name="Normal 4 2 5 3 4 2 2" xfId="17036"/>
    <cellStyle name="Normal 4 2 5 3 4 3" xfId="12554"/>
    <cellStyle name="Normal 4 2 5 3 5" xfId="5019"/>
    <cellStyle name="Normal 4 2 5 3 5 2" xfId="14048"/>
    <cellStyle name="Normal 4 2 5 3 6" xfId="9566"/>
    <cellStyle name="Normal 4 2 5 4" xfId="723"/>
    <cellStyle name="Normal 4 2 5 4 2" xfId="1470"/>
    <cellStyle name="Normal 4 2 5 4 2 2" xfId="2964"/>
    <cellStyle name="Normal 4 2 5 4 2 2 2" xfId="7445"/>
    <cellStyle name="Normal 4 2 5 4 2 2 2 2" xfId="16475"/>
    <cellStyle name="Normal 4 2 5 4 2 2 3" xfId="11993"/>
    <cellStyle name="Normal 4 2 5 4 2 3" xfId="4458"/>
    <cellStyle name="Normal 4 2 5 4 2 3 2" xfId="8939"/>
    <cellStyle name="Normal 4 2 5 4 2 3 2 2" xfId="17969"/>
    <cellStyle name="Normal 4 2 5 4 2 3 3" xfId="13487"/>
    <cellStyle name="Normal 4 2 5 4 2 4" xfId="5951"/>
    <cellStyle name="Normal 4 2 5 4 2 4 2" xfId="14981"/>
    <cellStyle name="Normal 4 2 5 4 2 5" xfId="10499"/>
    <cellStyle name="Normal 4 2 5 4 3" xfId="2217"/>
    <cellStyle name="Normal 4 2 5 4 3 2" xfId="6698"/>
    <cellStyle name="Normal 4 2 5 4 3 2 2" xfId="15728"/>
    <cellStyle name="Normal 4 2 5 4 3 3" xfId="11246"/>
    <cellStyle name="Normal 4 2 5 4 4" xfId="3711"/>
    <cellStyle name="Normal 4 2 5 4 4 2" xfId="8192"/>
    <cellStyle name="Normal 4 2 5 4 4 2 2" xfId="17222"/>
    <cellStyle name="Normal 4 2 5 4 4 3" xfId="12740"/>
    <cellStyle name="Normal 4 2 5 4 5" xfId="5205"/>
    <cellStyle name="Normal 4 2 5 4 5 2" xfId="14234"/>
    <cellStyle name="Normal 4 2 5 4 6" xfId="9752"/>
    <cellStyle name="Normal 4 2 5 5" xfId="910"/>
    <cellStyle name="Normal 4 2 5 5 2" xfId="2404"/>
    <cellStyle name="Normal 4 2 5 5 2 2" xfId="6885"/>
    <cellStyle name="Normal 4 2 5 5 2 2 2" xfId="15915"/>
    <cellStyle name="Normal 4 2 5 5 2 3" xfId="11433"/>
    <cellStyle name="Normal 4 2 5 5 3" xfId="3898"/>
    <cellStyle name="Normal 4 2 5 5 3 2" xfId="8379"/>
    <cellStyle name="Normal 4 2 5 5 3 2 2" xfId="17409"/>
    <cellStyle name="Normal 4 2 5 5 3 3" xfId="12927"/>
    <cellStyle name="Normal 4 2 5 5 4" xfId="5392"/>
    <cellStyle name="Normal 4 2 5 5 4 2" xfId="14421"/>
    <cellStyle name="Normal 4 2 5 5 5" xfId="9939"/>
    <cellStyle name="Normal 4 2 5 6" xfId="1659"/>
    <cellStyle name="Normal 4 2 5 6 2" xfId="6140"/>
    <cellStyle name="Normal 4 2 5 6 2 2" xfId="15170"/>
    <cellStyle name="Normal 4 2 5 6 3" xfId="10688"/>
    <cellStyle name="Normal 4 2 5 7" xfId="3153"/>
    <cellStyle name="Normal 4 2 5 7 2" xfId="7634"/>
    <cellStyle name="Normal 4 2 5 7 2 2" xfId="16664"/>
    <cellStyle name="Normal 4 2 5 7 3" xfId="12182"/>
    <cellStyle name="Normal 4 2 5 8" xfId="4647"/>
    <cellStyle name="Normal 4 2 5 8 2" xfId="13676"/>
    <cellStyle name="Normal 4 2 5 9" xfId="9194"/>
    <cellStyle name="Normal 4 2 6" xfId="198"/>
    <cellStyle name="Normal 4 2 6 2" xfId="383"/>
    <cellStyle name="Normal 4 2 6 2 2" xfId="1125"/>
    <cellStyle name="Normal 4 2 6 2 2 2" xfId="2619"/>
    <cellStyle name="Normal 4 2 6 2 2 2 2" xfId="7100"/>
    <cellStyle name="Normal 4 2 6 2 2 2 2 2" xfId="16130"/>
    <cellStyle name="Normal 4 2 6 2 2 2 3" xfId="11648"/>
    <cellStyle name="Normal 4 2 6 2 2 3" xfId="4113"/>
    <cellStyle name="Normal 4 2 6 2 2 3 2" xfId="8594"/>
    <cellStyle name="Normal 4 2 6 2 2 3 2 2" xfId="17624"/>
    <cellStyle name="Normal 4 2 6 2 2 3 3" xfId="13142"/>
    <cellStyle name="Normal 4 2 6 2 2 4" xfId="5607"/>
    <cellStyle name="Normal 4 2 6 2 2 4 2" xfId="14636"/>
    <cellStyle name="Normal 4 2 6 2 2 5" xfId="10154"/>
    <cellStyle name="Normal 4 2 6 2 3" xfId="1876"/>
    <cellStyle name="Normal 4 2 6 2 3 2" xfId="6357"/>
    <cellStyle name="Normal 4 2 6 2 3 2 2" xfId="15387"/>
    <cellStyle name="Normal 4 2 6 2 3 3" xfId="10905"/>
    <cellStyle name="Normal 4 2 6 2 4" xfId="3370"/>
    <cellStyle name="Normal 4 2 6 2 4 2" xfId="7851"/>
    <cellStyle name="Normal 4 2 6 2 4 2 2" xfId="16881"/>
    <cellStyle name="Normal 4 2 6 2 4 3" xfId="12399"/>
    <cellStyle name="Normal 4 2 6 2 5" xfId="4864"/>
    <cellStyle name="Normal 4 2 6 2 5 2" xfId="13893"/>
    <cellStyle name="Normal 4 2 6 2 6" xfId="9411"/>
    <cellStyle name="Normal 4 2 6 3" xfId="568"/>
    <cellStyle name="Normal 4 2 6 3 2" xfId="1315"/>
    <cellStyle name="Normal 4 2 6 3 2 2" xfId="2809"/>
    <cellStyle name="Normal 4 2 6 3 2 2 2" xfId="7290"/>
    <cellStyle name="Normal 4 2 6 3 2 2 2 2" xfId="16320"/>
    <cellStyle name="Normal 4 2 6 3 2 2 3" xfId="11838"/>
    <cellStyle name="Normal 4 2 6 3 2 3" xfId="4303"/>
    <cellStyle name="Normal 4 2 6 3 2 3 2" xfId="8784"/>
    <cellStyle name="Normal 4 2 6 3 2 3 2 2" xfId="17814"/>
    <cellStyle name="Normal 4 2 6 3 2 3 3" xfId="13332"/>
    <cellStyle name="Normal 4 2 6 3 2 4" xfId="5796"/>
    <cellStyle name="Normal 4 2 6 3 2 4 2" xfId="14826"/>
    <cellStyle name="Normal 4 2 6 3 2 5" xfId="10344"/>
    <cellStyle name="Normal 4 2 6 3 3" xfId="2062"/>
    <cellStyle name="Normal 4 2 6 3 3 2" xfId="6543"/>
    <cellStyle name="Normal 4 2 6 3 3 2 2" xfId="15573"/>
    <cellStyle name="Normal 4 2 6 3 3 3" xfId="11091"/>
    <cellStyle name="Normal 4 2 6 3 4" xfId="3556"/>
    <cellStyle name="Normal 4 2 6 3 4 2" xfId="8037"/>
    <cellStyle name="Normal 4 2 6 3 4 2 2" xfId="17067"/>
    <cellStyle name="Normal 4 2 6 3 4 3" xfId="12585"/>
    <cellStyle name="Normal 4 2 6 3 5" xfId="5050"/>
    <cellStyle name="Normal 4 2 6 3 5 2" xfId="14079"/>
    <cellStyle name="Normal 4 2 6 3 6" xfId="9597"/>
    <cellStyle name="Normal 4 2 6 4" xfId="754"/>
    <cellStyle name="Normal 4 2 6 4 2" xfId="1501"/>
    <cellStyle name="Normal 4 2 6 4 2 2" xfId="2995"/>
    <cellStyle name="Normal 4 2 6 4 2 2 2" xfId="7476"/>
    <cellStyle name="Normal 4 2 6 4 2 2 2 2" xfId="16506"/>
    <cellStyle name="Normal 4 2 6 4 2 2 3" xfId="12024"/>
    <cellStyle name="Normal 4 2 6 4 2 3" xfId="4489"/>
    <cellStyle name="Normal 4 2 6 4 2 3 2" xfId="8970"/>
    <cellStyle name="Normal 4 2 6 4 2 3 2 2" xfId="18000"/>
    <cellStyle name="Normal 4 2 6 4 2 3 3" xfId="13518"/>
    <cellStyle name="Normal 4 2 6 4 2 4" xfId="5982"/>
    <cellStyle name="Normal 4 2 6 4 2 4 2" xfId="15012"/>
    <cellStyle name="Normal 4 2 6 4 2 5" xfId="10530"/>
    <cellStyle name="Normal 4 2 6 4 3" xfId="2248"/>
    <cellStyle name="Normal 4 2 6 4 3 2" xfId="6729"/>
    <cellStyle name="Normal 4 2 6 4 3 2 2" xfId="15759"/>
    <cellStyle name="Normal 4 2 6 4 3 3" xfId="11277"/>
    <cellStyle name="Normal 4 2 6 4 4" xfId="3742"/>
    <cellStyle name="Normal 4 2 6 4 4 2" xfId="8223"/>
    <cellStyle name="Normal 4 2 6 4 4 2 2" xfId="17253"/>
    <cellStyle name="Normal 4 2 6 4 4 3" xfId="12771"/>
    <cellStyle name="Normal 4 2 6 4 5" xfId="5236"/>
    <cellStyle name="Normal 4 2 6 4 5 2" xfId="14265"/>
    <cellStyle name="Normal 4 2 6 4 6" xfId="9783"/>
    <cellStyle name="Normal 4 2 6 5" xfId="941"/>
    <cellStyle name="Normal 4 2 6 5 2" xfId="2435"/>
    <cellStyle name="Normal 4 2 6 5 2 2" xfId="6916"/>
    <cellStyle name="Normal 4 2 6 5 2 2 2" xfId="15946"/>
    <cellStyle name="Normal 4 2 6 5 2 3" xfId="11464"/>
    <cellStyle name="Normal 4 2 6 5 3" xfId="3929"/>
    <cellStyle name="Normal 4 2 6 5 3 2" xfId="8410"/>
    <cellStyle name="Normal 4 2 6 5 3 2 2" xfId="17440"/>
    <cellStyle name="Normal 4 2 6 5 3 3" xfId="12958"/>
    <cellStyle name="Normal 4 2 6 5 4" xfId="5423"/>
    <cellStyle name="Normal 4 2 6 5 4 2" xfId="14452"/>
    <cellStyle name="Normal 4 2 6 5 5" xfId="9970"/>
    <cellStyle name="Normal 4 2 6 6" xfId="1690"/>
    <cellStyle name="Normal 4 2 6 6 2" xfId="6171"/>
    <cellStyle name="Normal 4 2 6 6 2 2" xfId="15201"/>
    <cellStyle name="Normal 4 2 6 6 3" xfId="10719"/>
    <cellStyle name="Normal 4 2 6 7" xfId="3184"/>
    <cellStyle name="Normal 4 2 6 7 2" xfId="7665"/>
    <cellStyle name="Normal 4 2 6 7 2 2" xfId="16695"/>
    <cellStyle name="Normal 4 2 6 7 3" xfId="12213"/>
    <cellStyle name="Normal 4 2 6 8" xfId="4678"/>
    <cellStyle name="Normal 4 2 6 8 2" xfId="13707"/>
    <cellStyle name="Normal 4 2 6 9" xfId="9225"/>
    <cellStyle name="Normal 4 2 7" xfId="214"/>
    <cellStyle name="Normal 4 2 7 2" xfId="399"/>
    <cellStyle name="Normal 4 2 7 2 2" xfId="1141"/>
    <cellStyle name="Normal 4 2 7 2 2 2" xfId="2635"/>
    <cellStyle name="Normal 4 2 7 2 2 2 2" xfId="7116"/>
    <cellStyle name="Normal 4 2 7 2 2 2 2 2" xfId="16146"/>
    <cellStyle name="Normal 4 2 7 2 2 2 3" xfId="11664"/>
    <cellStyle name="Normal 4 2 7 2 2 3" xfId="4129"/>
    <cellStyle name="Normal 4 2 7 2 2 3 2" xfId="8610"/>
    <cellStyle name="Normal 4 2 7 2 2 3 2 2" xfId="17640"/>
    <cellStyle name="Normal 4 2 7 2 2 3 3" xfId="13158"/>
    <cellStyle name="Normal 4 2 7 2 2 4" xfId="5623"/>
    <cellStyle name="Normal 4 2 7 2 2 4 2" xfId="14652"/>
    <cellStyle name="Normal 4 2 7 2 2 5" xfId="10170"/>
    <cellStyle name="Normal 4 2 7 2 3" xfId="1892"/>
    <cellStyle name="Normal 4 2 7 2 3 2" xfId="6373"/>
    <cellStyle name="Normal 4 2 7 2 3 2 2" xfId="15403"/>
    <cellStyle name="Normal 4 2 7 2 3 3" xfId="10921"/>
    <cellStyle name="Normal 4 2 7 2 4" xfId="3386"/>
    <cellStyle name="Normal 4 2 7 2 4 2" xfId="7867"/>
    <cellStyle name="Normal 4 2 7 2 4 2 2" xfId="16897"/>
    <cellStyle name="Normal 4 2 7 2 4 3" xfId="12415"/>
    <cellStyle name="Normal 4 2 7 2 5" xfId="4880"/>
    <cellStyle name="Normal 4 2 7 2 5 2" xfId="13909"/>
    <cellStyle name="Normal 4 2 7 2 6" xfId="9427"/>
    <cellStyle name="Normal 4 2 7 3" xfId="584"/>
    <cellStyle name="Normal 4 2 7 3 2" xfId="1331"/>
    <cellStyle name="Normal 4 2 7 3 2 2" xfId="2825"/>
    <cellStyle name="Normal 4 2 7 3 2 2 2" xfId="7306"/>
    <cellStyle name="Normal 4 2 7 3 2 2 2 2" xfId="16336"/>
    <cellStyle name="Normal 4 2 7 3 2 2 3" xfId="11854"/>
    <cellStyle name="Normal 4 2 7 3 2 3" xfId="4319"/>
    <cellStyle name="Normal 4 2 7 3 2 3 2" xfId="8800"/>
    <cellStyle name="Normal 4 2 7 3 2 3 2 2" xfId="17830"/>
    <cellStyle name="Normal 4 2 7 3 2 3 3" xfId="13348"/>
    <cellStyle name="Normal 4 2 7 3 2 4" xfId="5812"/>
    <cellStyle name="Normal 4 2 7 3 2 4 2" xfId="14842"/>
    <cellStyle name="Normal 4 2 7 3 2 5" xfId="10360"/>
    <cellStyle name="Normal 4 2 7 3 3" xfId="2078"/>
    <cellStyle name="Normal 4 2 7 3 3 2" xfId="6559"/>
    <cellStyle name="Normal 4 2 7 3 3 2 2" xfId="15589"/>
    <cellStyle name="Normal 4 2 7 3 3 3" xfId="11107"/>
    <cellStyle name="Normal 4 2 7 3 4" xfId="3572"/>
    <cellStyle name="Normal 4 2 7 3 4 2" xfId="8053"/>
    <cellStyle name="Normal 4 2 7 3 4 2 2" xfId="17083"/>
    <cellStyle name="Normal 4 2 7 3 4 3" xfId="12601"/>
    <cellStyle name="Normal 4 2 7 3 5" xfId="5066"/>
    <cellStyle name="Normal 4 2 7 3 5 2" xfId="14095"/>
    <cellStyle name="Normal 4 2 7 3 6" xfId="9613"/>
    <cellStyle name="Normal 4 2 7 4" xfId="770"/>
    <cellStyle name="Normal 4 2 7 4 2" xfId="1517"/>
    <cellStyle name="Normal 4 2 7 4 2 2" xfId="3011"/>
    <cellStyle name="Normal 4 2 7 4 2 2 2" xfId="7492"/>
    <cellStyle name="Normal 4 2 7 4 2 2 2 2" xfId="16522"/>
    <cellStyle name="Normal 4 2 7 4 2 2 3" xfId="12040"/>
    <cellStyle name="Normal 4 2 7 4 2 3" xfId="4505"/>
    <cellStyle name="Normal 4 2 7 4 2 3 2" xfId="8986"/>
    <cellStyle name="Normal 4 2 7 4 2 3 2 2" xfId="18016"/>
    <cellStyle name="Normal 4 2 7 4 2 3 3" xfId="13534"/>
    <cellStyle name="Normal 4 2 7 4 2 4" xfId="5998"/>
    <cellStyle name="Normal 4 2 7 4 2 4 2" xfId="15028"/>
    <cellStyle name="Normal 4 2 7 4 2 5" xfId="10546"/>
    <cellStyle name="Normal 4 2 7 4 3" xfId="2264"/>
    <cellStyle name="Normal 4 2 7 4 3 2" xfId="6745"/>
    <cellStyle name="Normal 4 2 7 4 3 2 2" xfId="15775"/>
    <cellStyle name="Normal 4 2 7 4 3 3" xfId="11293"/>
    <cellStyle name="Normal 4 2 7 4 4" xfId="3758"/>
    <cellStyle name="Normal 4 2 7 4 4 2" xfId="8239"/>
    <cellStyle name="Normal 4 2 7 4 4 2 2" xfId="17269"/>
    <cellStyle name="Normal 4 2 7 4 4 3" xfId="12787"/>
    <cellStyle name="Normal 4 2 7 4 5" xfId="5252"/>
    <cellStyle name="Normal 4 2 7 4 5 2" xfId="14281"/>
    <cellStyle name="Normal 4 2 7 4 6" xfId="9799"/>
    <cellStyle name="Normal 4 2 7 5" xfId="957"/>
    <cellStyle name="Normal 4 2 7 5 2" xfId="2451"/>
    <cellStyle name="Normal 4 2 7 5 2 2" xfId="6932"/>
    <cellStyle name="Normal 4 2 7 5 2 2 2" xfId="15962"/>
    <cellStyle name="Normal 4 2 7 5 2 3" xfId="11480"/>
    <cellStyle name="Normal 4 2 7 5 3" xfId="3945"/>
    <cellStyle name="Normal 4 2 7 5 3 2" xfId="8426"/>
    <cellStyle name="Normal 4 2 7 5 3 2 2" xfId="17456"/>
    <cellStyle name="Normal 4 2 7 5 3 3" xfId="12974"/>
    <cellStyle name="Normal 4 2 7 5 4" xfId="5439"/>
    <cellStyle name="Normal 4 2 7 5 4 2" xfId="14468"/>
    <cellStyle name="Normal 4 2 7 5 5" xfId="9986"/>
    <cellStyle name="Normal 4 2 7 6" xfId="1706"/>
    <cellStyle name="Normal 4 2 7 6 2" xfId="6187"/>
    <cellStyle name="Normal 4 2 7 6 2 2" xfId="15217"/>
    <cellStyle name="Normal 4 2 7 6 3" xfId="10735"/>
    <cellStyle name="Normal 4 2 7 7" xfId="3200"/>
    <cellStyle name="Normal 4 2 7 7 2" xfId="7681"/>
    <cellStyle name="Normal 4 2 7 7 2 2" xfId="16711"/>
    <cellStyle name="Normal 4 2 7 7 3" xfId="12229"/>
    <cellStyle name="Normal 4 2 7 8" xfId="4694"/>
    <cellStyle name="Normal 4 2 7 8 2" xfId="13723"/>
    <cellStyle name="Normal 4 2 7 9" xfId="9241"/>
    <cellStyle name="Normal 4 2 8" xfId="236"/>
    <cellStyle name="Normal 4 2 8 2" xfId="422"/>
    <cellStyle name="Normal 4 2 8 2 2" xfId="1164"/>
    <cellStyle name="Normal 4 2 8 2 2 2" xfId="2658"/>
    <cellStyle name="Normal 4 2 8 2 2 2 2" xfId="7139"/>
    <cellStyle name="Normal 4 2 8 2 2 2 2 2" xfId="16169"/>
    <cellStyle name="Normal 4 2 8 2 2 2 3" xfId="11687"/>
    <cellStyle name="Normal 4 2 8 2 2 3" xfId="4152"/>
    <cellStyle name="Normal 4 2 8 2 2 3 2" xfId="8633"/>
    <cellStyle name="Normal 4 2 8 2 2 3 2 2" xfId="17663"/>
    <cellStyle name="Normal 4 2 8 2 2 3 3" xfId="13181"/>
    <cellStyle name="Normal 4 2 8 2 2 4" xfId="5645"/>
    <cellStyle name="Normal 4 2 8 2 2 4 2" xfId="14675"/>
    <cellStyle name="Normal 4 2 8 2 2 5" xfId="10193"/>
    <cellStyle name="Normal 4 2 8 2 3" xfId="1915"/>
    <cellStyle name="Normal 4 2 8 2 3 2" xfId="6396"/>
    <cellStyle name="Normal 4 2 8 2 3 2 2" xfId="15426"/>
    <cellStyle name="Normal 4 2 8 2 3 3" xfId="10944"/>
    <cellStyle name="Normal 4 2 8 2 4" xfId="3409"/>
    <cellStyle name="Normal 4 2 8 2 4 2" xfId="7890"/>
    <cellStyle name="Normal 4 2 8 2 4 2 2" xfId="16920"/>
    <cellStyle name="Normal 4 2 8 2 4 3" xfId="12438"/>
    <cellStyle name="Normal 4 2 8 2 5" xfId="4903"/>
    <cellStyle name="Normal 4 2 8 2 5 2" xfId="13932"/>
    <cellStyle name="Normal 4 2 8 2 6" xfId="9450"/>
    <cellStyle name="Normal 4 2 8 3" xfId="607"/>
    <cellStyle name="Normal 4 2 8 3 2" xfId="1354"/>
    <cellStyle name="Normal 4 2 8 3 2 2" xfId="2848"/>
    <cellStyle name="Normal 4 2 8 3 2 2 2" xfId="7329"/>
    <cellStyle name="Normal 4 2 8 3 2 2 2 2" xfId="16359"/>
    <cellStyle name="Normal 4 2 8 3 2 2 3" xfId="11877"/>
    <cellStyle name="Normal 4 2 8 3 2 3" xfId="4342"/>
    <cellStyle name="Normal 4 2 8 3 2 3 2" xfId="8823"/>
    <cellStyle name="Normal 4 2 8 3 2 3 2 2" xfId="17853"/>
    <cellStyle name="Normal 4 2 8 3 2 3 3" xfId="13371"/>
    <cellStyle name="Normal 4 2 8 3 2 4" xfId="5835"/>
    <cellStyle name="Normal 4 2 8 3 2 4 2" xfId="14865"/>
    <cellStyle name="Normal 4 2 8 3 2 5" xfId="10383"/>
    <cellStyle name="Normal 4 2 8 3 3" xfId="2101"/>
    <cellStyle name="Normal 4 2 8 3 3 2" xfId="6582"/>
    <cellStyle name="Normal 4 2 8 3 3 2 2" xfId="15612"/>
    <cellStyle name="Normal 4 2 8 3 3 3" xfId="11130"/>
    <cellStyle name="Normal 4 2 8 3 4" xfId="3595"/>
    <cellStyle name="Normal 4 2 8 3 4 2" xfId="8076"/>
    <cellStyle name="Normal 4 2 8 3 4 2 2" xfId="17106"/>
    <cellStyle name="Normal 4 2 8 3 4 3" xfId="12624"/>
    <cellStyle name="Normal 4 2 8 3 5" xfId="5089"/>
    <cellStyle name="Normal 4 2 8 3 5 2" xfId="14118"/>
    <cellStyle name="Normal 4 2 8 3 6" xfId="9636"/>
    <cellStyle name="Normal 4 2 8 4" xfId="793"/>
    <cellStyle name="Normal 4 2 8 4 2" xfId="1540"/>
    <cellStyle name="Normal 4 2 8 4 2 2" xfId="3034"/>
    <cellStyle name="Normal 4 2 8 4 2 2 2" xfId="7515"/>
    <cellStyle name="Normal 4 2 8 4 2 2 2 2" xfId="16545"/>
    <cellStyle name="Normal 4 2 8 4 2 2 3" xfId="12063"/>
    <cellStyle name="Normal 4 2 8 4 2 3" xfId="4528"/>
    <cellStyle name="Normal 4 2 8 4 2 3 2" xfId="9009"/>
    <cellStyle name="Normal 4 2 8 4 2 3 2 2" xfId="18039"/>
    <cellStyle name="Normal 4 2 8 4 2 3 3" xfId="13557"/>
    <cellStyle name="Normal 4 2 8 4 2 4" xfId="6021"/>
    <cellStyle name="Normal 4 2 8 4 2 4 2" xfId="15051"/>
    <cellStyle name="Normal 4 2 8 4 2 5" xfId="10569"/>
    <cellStyle name="Normal 4 2 8 4 3" xfId="2287"/>
    <cellStyle name="Normal 4 2 8 4 3 2" xfId="6768"/>
    <cellStyle name="Normal 4 2 8 4 3 2 2" xfId="15798"/>
    <cellStyle name="Normal 4 2 8 4 3 3" xfId="11316"/>
    <cellStyle name="Normal 4 2 8 4 4" xfId="3781"/>
    <cellStyle name="Normal 4 2 8 4 4 2" xfId="8262"/>
    <cellStyle name="Normal 4 2 8 4 4 2 2" xfId="17292"/>
    <cellStyle name="Normal 4 2 8 4 4 3" xfId="12810"/>
    <cellStyle name="Normal 4 2 8 4 5" xfId="5275"/>
    <cellStyle name="Normal 4 2 8 4 5 2" xfId="14304"/>
    <cellStyle name="Normal 4 2 8 4 6" xfId="9822"/>
    <cellStyle name="Normal 4 2 8 5" xfId="980"/>
    <cellStyle name="Normal 4 2 8 5 2" xfId="2474"/>
    <cellStyle name="Normal 4 2 8 5 2 2" xfId="6955"/>
    <cellStyle name="Normal 4 2 8 5 2 2 2" xfId="15985"/>
    <cellStyle name="Normal 4 2 8 5 2 3" xfId="11503"/>
    <cellStyle name="Normal 4 2 8 5 3" xfId="3968"/>
    <cellStyle name="Normal 4 2 8 5 3 2" xfId="8449"/>
    <cellStyle name="Normal 4 2 8 5 3 2 2" xfId="17479"/>
    <cellStyle name="Normal 4 2 8 5 3 3" xfId="12997"/>
    <cellStyle name="Normal 4 2 8 5 4" xfId="5462"/>
    <cellStyle name="Normal 4 2 8 5 4 2" xfId="14491"/>
    <cellStyle name="Normal 4 2 8 5 5" xfId="10009"/>
    <cellStyle name="Normal 4 2 8 6" xfId="1729"/>
    <cellStyle name="Normal 4 2 8 6 2" xfId="6210"/>
    <cellStyle name="Normal 4 2 8 6 2 2" xfId="15240"/>
    <cellStyle name="Normal 4 2 8 6 3" xfId="10758"/>
    <cellStyle name="Normal 4 2 8 7" xfId="3223"/>
    <cellStyle name="Normal 4 2 8 7 2" xfId="7704"/>
    <cellStyle name="Normal 4 2 8 7 2 2" xfId="16734"/>
    <cellStyle name="Normal 4 2 8 7 3" xfId="12252"/>
    <cellStyle name="Normal 4 2 8 8" xfId="4717"/>
    <cellStyle name="Normal 4 2 8 8 2" xfId="13746"/>
    <cellStyle name="Normal 4 2 8 9" xfId="9264"/>
    <cellStyle name="Normal 4 2 9" xfId="259"/>
    <cellStyle name="Normal 4 2 9 2" xfId="445"/>
    <cellStyle name="Normal 4 2 9 2 2" xfId="1187"/>
    <cellStyle name="Normal 4 2 9 2 2 2" xfId="2681"/>
    <cellStyle name="Normal 4 2 9 2 2 2 2" xfId="7162"/>
    <cellStyle name="Normal 4 2 9 2 2 2 2 2" xfId="16192"/>
    <cellStyle name="Normal 4 2 9 2 2 2 3" xfId="11710"/>
    <cellStyle name="Normal 4 2 9 2 2 3" xfId="4175"/>
    <cellStyle name="Normal 4 2 9 2 2 3 2" xfId="8656"/>
    <cellStyle name="Normal 4 2 9 2 2 3 2 2" xfId="17686"/>
    <cellStyle name="Normal 4 2 9 2 2 3 3" xfId="13204"/>
    <cellStyle name="Normal 4 2 9 2 2 4" xfId="5668"/>
    <cellStyle name="Normal 4 2 9 2 2 4 2" xfId="14698"/>
    <cellStyle name="Normal 4 2 9 2 2 5" xfId="10216"/>
    <cellStyle name="Normal 4 2 9 2 3" xfId="1938"/>
    <cellStyle name="Normal 4 2 9 2 3 2" xfId="6419"/>
    <cellStyle name="Normal 4 2 9 2 3 2 2" xfId="15449"/>
    <cellStyle name="Normal 4 2 9 2 3 3" xfId="10967"/>
    <cellStyle name="Normal 4 2 9 2 4" xfId="3432"/>
    <cellStyle name="Normal 4 2 9 2 4 2" xfId="7913"/>
    <cellStyle name="Normal 4 2 9 2 4 2 2" xfId="16943"/>
    <cellStyle name="Normal 4 2 9 2 4 3" xfId="12461"/>
    <cellStyle name="Normal 4 2 9 2 5" xfId="4926"/>
    <cellStyle name="Normal 4 2 9 2 5 2" xfId="13955"/>
    <cellStyle name="Normal 4 2 9 2 6" xfId="9473"/>
    <cellStyle name="Normal 4 2 9 3" xfId="630"/>
    <cellStyle name="Normal 4 2 9 3 2" xfId="1377"/>
    <cellStyle name="Normal 4 2 9 3 2 2" xfId="2871"/>
    <cellStyle name="Normal 4 2 9 3 2 2 2" xfId="7352"/>
    <cellStyle name="Normal 4 2 9 3 2 2 2 2" xfId="16382"/>
    <cellStyle name="Normal 4 2 9 3 2 2 3" xfId="11900"/>
    <cellStyle name="Normal 4 2 9 3 2 3" xfId="4365"/>
    <cellStyle name="Normal 4 2 9 3 2 3 2" xfId="8846"/>
    <cellStyle name="Normal 4 2 9 3 2 3 2 2" xfId="17876"/>
    <cellStyle name="Normal 4 2 9 3 2 3 3" xfId="13394"/>
    <cellStyle name="Normal 4 2 9 3 2 4" xfId="5858"/>
    <cellStyle name="Normal 4 2 9 3 2 4 2" xfId="14888"/>
    <cellStyle name="Normal 4 2 9 3 2 5" xfId="10406"/>
    <cellStyle name="Normal 4 2 9 3 3" xfId="2124"/>
    <cellStyle name="Normal 4 2 9 3 3 2" xfId="6605"/>
    <cellStyle name="Normal 4 2 9 3 3 2 2" xfId="15635"/>
    <cellStyle name="Normal 4 2 9 3 3 3" xfId="11153"/>
    <cellStyle name="Normal 4 2 9 3 4" xfId="3618"/>
    <cellStyle name="Normal 4 2 9 3 4 2" xfId="8099"/>
    <cellStyle name="Normal 4 2 9 3 4 2 2" xfId="17129"/>
    <cellStyle name="Normal 4 2 9 3 4 3" xfId="12647"/>
    <cellStyle name="Normal 4 2 9 3 5" xfId="5112"/>
    <cellStyle name="Normal 4 2 9 3 5 2" xfId="14141"/>
    <cellStyle name="Normal 4 2 9 3 6" xfId="9659"/>
    <cellStyle name="Normal 4 2 9 4" xfId="816"/>
    <cellStyle name="Normal 4 2 9 4 2" xfId="1563"/>
    <cellStyle name="Normal 4 2 9 4 2 2" xfId="3057"/>
    <cellStyle name="Normal 4 2 9 4 2 2 2" xfId="7538"/>
    <cellStyle name="Normal 4 2 9 4 2 2 2 2" xfId="16568"/>
    <cellStyle name="Normal 4 2 9 4 2 2 3" xfId="12086"/>
    <cellStyle name="Normal 4 2 9 4 2 3" xfId="4551"/>
    <cellStyle name="Normal 4 2 9 4 2 3 2" xfId="9032"/>
    <cellStyle name="Normal 4 2 9 4 2 3 2 2" xfId="18062"/>
    <cellStyle name="Normal 4 2 9 4 2 3 3" xfId="13580"/>
    <cellStyle name="Normal 4 2 9 4 2 4" xfId="6044"/>
    <cellStyle name="Normal 4 2 9 4 2 4 2" xfId="15074"/>
    <cellStyle name="Normal 4 2 9 4 2 5" xfId="10592"/>
    <cellStyle name="Normal 4 2 9 4 3" xfId="2310"/>
    <cellStyle name="Normal 4 2 9 4 3 2" xfId="6791"/>
    <cellStyle name="Normal 4 2 9 4 3 2 2" xfId="15821"/>
    <cellStyle name="Normal 4 2 9 4 3 3" xfId="11339"/>
    <cellStyle name="Normal 4 2 9 4 4" xfId="3804"/>
    <cellStyle name="Normal 4 2 9 4 4 2" xfId="8285"/>
    <cellStyle name="Normal 4 2 9 4 4 2 2" xfId="17315"/>
    <cellStyle name="Normal 4 2 9 4 4 3" xfId="12833"/>
    <cellStyle name="Normal 4 2 9 4 5" xfId="5298"/>
    <cellStyle name="Normal 4 2 9 4 5 2" xfId="14327"/>
    <cellStyle name="Normal 4 2 9 4 6" xfId="9845"/>
    <cellStyle name="Normal 4 2 9 5" xfId="1003"/>
    <cellStyle name="Normal 4 2 9 5 2" xfId="2497"/>
    <cellStyle name="Normal 4 2 9 5 2 2" xfId="6978"/>
    <cellStyle name="Normal 4 2 9 5 2 2 2" xfId="16008"/>
    <cellStyle name="Normal 4 2 9 5 2 3" xfId="11526"/>
    <cellStyle name="Normal 4 2 9 5 3" xfId="3991"/>
    <cellStyle name="Normal 4 2 9 5 3 2" xfId="8472"/>
    <cellStyle name="Normal 4 2 9 5 3 2 2" xfId="17502"/>
    <cellStyle name="Normal 4 2 9 5 3 3" xfId="13020"/>
    <cellStyle name="Normal 4 2 9 5 4" xfId="5485"/>
    <cellStyle name="Normal 4 2 9 5 4 2" xfId="14514"/>
    <cellStyle name="Normal 4 2 9 5 5" xfId="10032"/>
    <cellStyle name="Normal 4 2 9 6" xfId="1752"/>
    <cellStyle name="Normal 4 2 9 6 2" xfId="6233"/>
    <cellStyle name="Normal 4 2 9 6 2 2" xfId="15263"/>
    <cellStyle name="Normal 4 2 9 6 3" xfId="10781"/>
    <cellStyle name="Normal 4 2 9 7" xfId="3246"/>
    <cellStyle name="Normal 4 2 9 7 2" xfId="7727"/>
    <cellStyle name="Normal 4 2 9 7 2 2" xfId="16757"/>
    <cellStyle name="Normal 4 2 9 7 3" xfId="12275"/>
    <cellStyle name="Normal 4 2 9 8" xfId="4740"/>
    <cellStyle name="Normal 4 2 9 8 2" xfId="13769"/>
    <cellStyle name="Normal 4 2 9 9" xfId="9287"/>
    <cellStyle name="Normal 4 20" xfId="19"/>
    <cellStyle name="Normal 4 21" xfId="22565"/>
    <cellStyle name="Normal 4 3" xfId="47"/>
    <cellStyle name="Normal 4 3 10" xfId="472"/>
    <cellStyle name="Normal 4 3 10 2" xfId="1219"/>
    <cellStyle name="Normal 4 3 10 2 2" xfId="2713"/>
    <cellStyle name="Normal 4 3 10 2 2 2" xfId="7194"/>
    <cellStyle name="Normal 4 3 10 2 2 2 2" xfId="16224"/>
    <cellStyle name="Normal 4 3 10 2 2 3" xfId="11742"/>
    <cellStyle name="Normal 4 3 10 2 3" xfId="4207"/>
    <cellStyle name="Normal 4 3 10 2 3 2" xfId="8688"/>
    <cellStyle name="Normal 4 3 10 2 3 2 2" xfId="17718"/>
    <cellStyle name="Normal 4 3 10 2 3 3" xfId="13236"/>
    <cellStyle name="Normal 4 3 10 2 4" xfId="5700"/>
    <cellStyle name="Normal 4 3 10 2 4 2" xfId="14730"/>
    <cellStyle name="Normal 4 3 10 2 5" xfId="10248"/>
    <cellStyle name="Normal 4 3 10 3" xfId="1966"/>
    <cellStyle name="Normal 4 3 10 3 2" xfId="6447"/>
    <cellStyle name="Normal 4 3 10 3 2 2" xfId="15477"/>
    <cellStyle name="Normal 4 3 10 3 3" xfId="10995"/>
    <cellStyle name="Normal 4 3 10 4" xfId="3460"/>
    <cellStyle name="Normal 4 3 10 4 2" xfId="7941"/>
    <cellStyle name="Normal 4 3 10 4 2 2" xfId="16971"/>
    <cellStyle name="Normal 4 3 10 4 3" xfId="12489"/>
    <cellStyle name="Normal 4 3 10 5" xfId="4954"/>
    <cellStyle name="Normal 4 3 10 5 2" xfId="13983"/>
    <cellStyle name="Normal 4 3 10 6" xfId="9501"/>
    <cellStyle name="Normal 4 3 11" xfId="658"/>
    <cellStyle name="Normal 4 3 11 2" xfId="1405"/>
    <cellStyle name="Normal 4 3 11 2 2" xfId="2899"/>
    <cellStyle name="Normal 4 3 11 2 2 2" xfId="7380"/>
    <cellStyle name="Normal 4 3 11 2 2 2 2" xfId="16410"/>
    <cellStyle name="Normal 4 3 11 2 2 3" xfId="11928"/>
    <cellStyle name="Normal 4 3 11 2 3" xfId="4393"/>
    <cellStyle name="Normal 4 3 11 2 3 2" xfId="8874"/>
    <cellStyle name="Normal 4 3 11 2 3 2 2" xfId="17904"/>
    <cellStyle name="Normal 4 3 11 2 3 3" xfId="13422"/>
    <cellStyle name="Normal 4 3 11 2 4" xfId="5886"/>
    <cellStyle name="Normal 4 3 11 2 4 2" xfId="14916"/>
    <cellStyle name="Normal 4 3 11 2 5" xfId="10434"/>
    <cellStyle name="Normal 4 3 11 3" xfId="2152"/>
    <cellStyle name="Normal 4 3 11 3 2" xfId="6633"/>
    <cellStyle name="Normal 4 3 11 3 2 2" xfId="15663"/>
    <cellStyle name="Normal 4 3 11 3 3" xfId="11181"/>
    <cellStyle name="Normal 4 3 11 4" xfId="3646"/>
    <cellStyle name="Normal 4 3 11 4 2" xfId="8127"/>
    <cellStyle name="Normal 4 3 11 4 2 2" xfId="17157"/>
    <cellStyle name="Normal 4 3 11 4 3" xfId="12675"/>
    <cellStyle name="Normal 4 3 11 5" xfId="5140"/>
    <cellStyle name="Normal 4 3 11 5 2" xfId="14169"/>
    <cellStyle name="Normal 4 3 11 6" xfId="9687"/>
    <cellStyle name="Normal 4 3 12" xfId="845"/>
    <cellStyle name="Normal 4 3 12 2" xfId="2339"/>
    <cellStyle name="Normal 4 3 12 2 2" xfId="6820"/>
    <cellStyle name="Normal 4 3 12 2 2 2" xfId="15850"/>
    <cellStyle name="Normal 4 3 12 2 3" xfId="11368"/>
    <cellStyle name="Normal 4 3 12 3" xfId="3833"/>
    <cellStyle name="Normal 4 3 12 3 2" xfId="8314"/>
    <cellStyle name="Normal 4 3 12 3 2 2" xfId="17344"/>
    <cellStyle name="Normal 4 3 12 3 3" xfId="12862"/>
    <cellStyle name="Normal 4 3 12 4" xfId="5327"/>
    <cellStyle name="Normal 4 3 12 4 2" xfId="14356"/>
    <cellStyle name="Normal 4 3 12 5" xfId="9874"/>
    <cellStyle name="Normal 4 3 13" xfId="1594"/>
    <cellStyle name="Normal 4 3 13 2" xfId="6075"/>
    <cellStyle name="Normal 4 3 13 2 2" xfId="15105"/>
    <cellStyle name="Normal 4 3 13 3" xfId="10623"/>
    <cellStyle name="Normal 4 3 14" xfId="3088"/>
    <cellStyle name="Normal 4 3 14 2" xfId="7569"/>
    <cellStyle name="Normal 4 3 14 2 2" xfId="16599"/>
    <cellStyle name="Normal 4 3 14 3" xfId="12117"/>
    <cellStyle name="Normal 4 3 15" xfId="4582"/>
    <cellStyle name="Normal 4 3 15 2" xfId="13611"/>
    <cellStyle name="Normal 4 3 16" xfId="9129"/>
    <cellStyle name="Normal 4 3 17" xfId="104"/>
    <cellStyle name="Normal 4 3 2" xfId="126"/>
    <cellStyle name="Normal 4 3 2 2" xfId="310"/>
    <cellStyle name="Normal 4 3 2 2 2" xfId="1054"/>
    <cellStyle name="Normal 4 3 2 2 2 2" xfId="2548"/>
    <cellStyle name="Normal 4 3 2 2 2 2 2" xfId="7029"/>
    <cellStyle name="Normal 4 3 2 2 2 2 2 2" xfId="16059"/>
    <cellStyle name="Normal 4 3 2 2 2 2 3" xfId="11577"/>
    <cellStyle name="Normal 4 3 2 2 2 3" xfId="4042"/>
    <cellStyle name="Normal 4 3 2 2 2 3 2" xfId="8523"/>
    <cellStyle name="Normal 4 3 2 2 2 3 2 2" xfId="17553"/>
    <cellStyle name="Normal 4 3 2 2 2 3 3" xfId="13071"/>
    <cellStyle name="Normal 4 3 2 2 2 4" xfId="5536"/>
    <cellStyle name="Normal 4 3 2 2 2 4 2" xfId="14565"/>
    <cellStyle name="Normal 4 3 2 2 2 5" xfId="10083"/>
    <cellStyle name="Normal 4 3 2 2 3" xfId="1803"/>
    <cellStyle name="Normal 4 3 2 2 3 2" xfId="6284"/>
    <cellStyle name="Normal 4 3 2 2 3 2 2" xfId="15314"/>
    <cellStyle name="Normal 4 3 2 2 3 3" xfId="10832"/>
    <cellStyle name="Normal 4 3 2 2 4" xfId="3297"/>
    <cellStyle name="Normal 4 3 2 2 4 2" xfId="7778"/>
    <cellStyle name="Normal 4 3 2 2 4 2 2" xfId="16808"/>
    <cellStyle name="Normal 4 3 2 2 4 3" xfId="12326"/>
    <cellStyle name="Normal 4 3 2 2 5" xfId="4791"/>
    <cellStyle name="Normal 4 3 2 2 5 2" xfId="13820"/>
    <cellStyle name="Normal 4 3 2 2 6" xfId="9338"/>
    <cellStyle name="Normal 4 3 2 3" xfId="495"/>
    <cellStyle name="Normal 4 3 2 3 2" xfId="1242"/>
    <cellStyle name="Normal 4 3 2 3 2 2" xfId="2736"/>
    <cellStyle name="Normal 4 3 2 3 2 2 2" xfId="7217"/>
    <cellStyle name="Normal 4 3 2 3 2 2 2 2" xfId="16247"/>
    <cellStyle name="Normal 4 3 2 3 2 2 3" xfId="11765"/>
    <cellStyle name="Normal 4 3 2 3 2 3" xfId="4230"/>
    <cellStyle name="Normal 4 3 2 3 2 3 2" xfId="8711"/>
    <cellStyle name="Normal 4 3 2 3 2 3 2 2" xfId="17741"/>
    <cellStyle name="Normal 4 3 2 3 2 3 3" xfId="13259"/>
    <cellStyle name="Normal 4 3 2 3 2 4" xfId="5723"/>
    <cellStyle name="Normal 4 3 2 3 2 4 2" xfId="14753"/>
    <cellStyle name="Normal 4 3 2 3 2 5" xfId="10271"/>
    <cellStyle name="Normal 4 3 2 3 3" xfId="1989"/>
    <cellStyle name="Normal 4 3 2 3 3 2" xfId="6470"/>
    <cellStyle name="Normal 4 3 2 3 3 2 2" xfId="15500"/>
    <cellStyle name="Normal 4 3 2 3 3 3" xfId="11018"/>
    <cellStyle name="Normal 4 3 2 3 4" xfId="3483"/>
    <cellStyle name="Normal 4 3 2 3 4 2" xfId="7964"/>
    <cellStyle name="Normal 4 3 2 3 4 2 2" xfId="16994"/>
    <cellStyle name="Normal 4 3 2 3 4 3" xfId="12512"/>
    <cellStyle name="Normal 4 3 2 3 5" xfId="4977"/>
    <cellStyle name="Normal 4 3 2 3 5 2" xfId="14006"/>
    <cellStyle name="Normal 4 3 2 3 6" xfId="9524"/>
    <cellStyle name="Normal 4 3 2 4" xfId="681"/>
    <cellStyle name="Normal 4 3 2 4 2" xfId="1428"/>
    <cellStyle name="Normal 4 3 2 4 2 2" xfId="2922"/>
    <cellStyle name="Normal 4 3 2 4 2 2 2" xfId="7403"/>
    <cellStyle name="Normal 4 3 2 4 2 2 2 2" xfId="16433"/>
    <cellStyle name="Normal 4 3 2 4 2 2 3" xfId="11951"/>
    <cellStyle name="Normal 4 3 2 4 2 3" xfId="4416"/>
    <cellStyle name="Normal 4 3 2 4 2 3 2" xfId="8897"/>
    <cellStyle name="Normal 4 3 2 4 2 3 2 2" xfId="17927"/>
    <cellStyle name="Normal 4 3 2 4 2 3 3" xfId="13445"/>
    <cellStyle name="Normal 4 3 2 4 2 4" xfId="5909"/>
    <cellStyle name="Normal 4 3 2 4 2 4 2" xfId="14939"/>
    <cellStyle name="Normal 4 3 2 4 2 5" xfId="10457"/>
    <cellStyle name="Normal 4 3 2 4 3" xfId="2175"/>
    <cellStyle name="Normal 4 3 2 4 3 2" xfId="6656"/>
    <cellStyle name="Normal 4 3 2 4 3 2 2" xfId="15686"/>
    <cellStyle name="Normal 4 3 2 4 3 3" xfId="11204"/>
    <cellStyle name="Normal 4 3 2 4 4" xfId="3669"/>
    <cellStyle name="Normal 4 3 2 4 4 2" xfId="8150"/>
    <cellStyle name="Normal 4 3 2 4 4 2 2" xfId="17180"/>
    <cellStyle name="Normal 4 3 2 4 4 3" xfId="12698"/>
    <cellStyle name="Normal 4 3 2 4 5" xfId="5163"/>
    <cellStyle name="Normal 4 3 2 4 5 2" xfId="14192"/>
    <cellStyle name="Normal 4 3 2 4 6" xfId="9710"/>
    <cellStyle name="Normal 4 3 2 5" xfId="868"/>
    <cellStyle name="Normal 4 3 2 5 2" xfId="2362"/>
    <cellStyle name="Normal 4 3 2 5 2 2" xfId="6843"/>
    <cellStyle name="Normal 4 3 2 5 2 2 2" xfId="15873"/>
    <cellStyle name="Normal 4 3 2 5 2 3" xfId="11391"/>
    <cellStyle name="Normal 4 3 2 5 3" xfId="3856"/>
    <cellStyle name="Normal 4 3 2 5 3 2" xfId="8337"/>
    <cellStyle name="Normal 4 3 2 5 3 2 2" xfId="17367"/>
    <cellStyle name="Normal 4 3 2 5 3 3" xfId="12885"/>
    <cellStyle name="Normal 4 3 2 5 4" xfId="5350"/>
    <cellStyle name="Normal 4 3 2 5 4 2" xfId="14379"/>
    <cellStyle name="Normal 4 3 2 5 5" xfId="9897"/>
    <cellStyle name="Normal 4 3 2 6" xfId="1617"/>
    <cellStyle name="Normal 4 3 2 6 2" xfId="6098"/>
    <cellStyle name="Normal 4 3 2 6 2 2" xfId="15128"/>
    <cellStyle name="Normal 4 3 2 6 3" xfId="10646"/>
    <cellStyle name="Normal 4 3 2 7" xfId="3111"/>
    <cellStyle name="Normal 4 3 2 7 2" xfId="7592"/>
    <cellStyle name="Normal 4 3 2 7 2 2" xfId="16622"/>
    <cellStyle name="Normal 4 3 2 7 3" xfId="12140"/>
    <cellStyle name="Normal 4 3 2 8" xfId="4605"/>
    <cellStyle name="Normal 4 3 2 8 2" xfId="13634"/>
    <cellStyle name="Normal 4 3 2 9" xfId="9152"/>
    <cellStyle name="Normal 4 3 3" xfId="149"/>
    <cellStyle name="Normal 4 3 3 2" xfId="333"/>
    <cellStyle name="Normal 4 3 3 2 2" xfId="1077"/>
    <cellStyle name="Normal 4 3 3 2 2 2" xfId="2571"/>
    <cellStyle name="Normal 4 3 3 2 2 2 2" xfId="7052"/>
    <cellStyle name="Normal 4 3 3 2 2 2 2 2" xfId="16082"/>
    <cellStyle name="Normal 4 3 3 2 2 2 3" xfId="11600"/>
    <cellStyle name="Normal 4 3 3 2 2 3" xfId="4065"/>
    <cellStyle name="Normal 4 3 3 2 2 3 2" xfId="8546"/>
    <cellStyle name="Normal 4 3 3 2 2 3 2 2" xfId="17576"/>
    <cellStyle name="Normal 4 3 3 2 2 3 3" xfId="13094"/>
    <cellStyle name="Normal 4 3 3 2 2 4" xfId="5559"/>
    <cellStyle name="Normal 4 3 3 2 2 4 2" xfId="14588"/>
    <cellStyle name="Normal 4 3 3 2 2 5" xfId="10106"/>
    <cellStyle name="Normal 4 3 3 2 3" xfId="1826"/>
    <cellStyle name="Normal 4 3 3 2 3 2" xfId="6307"/>
    <cellStyle name="Normal 4 3 3 2 3 2 2" xfId="15337"/>
    <cellStyle name="Normal 4 3 3 2 3 3" xfId="10855"/>
    <cellStyle name="Normal 4 3 3 2 4" xfId="3320"/>
    <cellStyle name="Normal 4 3 3 2 4 2" xfId="7801"/>
    <cellStyle name="Normal 4 3 3 2 4 2 2" xfId="16831"/>
    <cellStyle name="Normal 4 3 3 2 4 3" xfId="12349"/>
    <cellStyle name="Normal 4 3 3 2 5" xfId="4814"/>
    <cellStyle name="Normal 4 3 3 2 5 2" xfId="13843"/>
    <cellStyle name="Normal 4 3 3 2 6" xfId="9361"/>
    <cellStyle name="Normal 4 3 3 3" xfId="518"/>
    <cellStyle name="Normal 4 3 3 3 2" xfId="1265"/>
    <cellStyle name="Normal 4 3 3 3 2 2" xfId="2759"/>
    <cellStyle name="Normal 4 3 3 3 2 2 2" xfId="7240"/>
    <cellStyle name="Normal 4 3 3 3 2 2 2 2" xfId="16270"/>
    <cellStyle name="Normal 4 3 3 3 2 2 3" xfId="11788"/>
    <cellStyle name="Normal 4 3 3 3 2 3" xfId="4253"/>
    <cellStyle name="Normal 4 3 3 3 2 3 2" xfId="8734"/>
    <cellStyle name="Normal 4 3 3 3 2 3 2 2" xfId="17764"/>
    <cellStyle name="Normal 4 3 3 3 2 3 3" xfId="13282"/>
    <cellStyle name="Normal 4 3 3 3 2 4" xfId="5746"/>
    <cellStyle name="Normal 4 3 3 3 2 4 2" xfId="14776"/>
    <cellStyle name="Normal 4 3 3 3 2 5" xfId="10294"/>
    <cellStyle name="Normal 4 3 3 3 3" xfId="2012"/>
    <cellStyle name="Normal 4 3 3 3 3 2" xfId="6493"/>
    <cellStyle name="Normal 4 3 3 3 3 2 2" xfId="15523"/>
    <cellStyle name="Normal 4 3 3 3 3 3" xfId="11041"/>
    <cellStyle name="Normal 4 3 3 3 4" xfId="3506"/>
    <cellStyle name="Normal 4 3 3 3 4 2" xfId="7987"/>
    <cellStyle name="Normal 4 3 3 3 4 2 2" xfId="17017"/>
    <cellStyle name="Normal 4 3 3 3 4 3" xfId="12535"/>
    <cellStyle name="Normal 4 3 3 3 5" xfId="5000"/>
    <cellStyle name="Normal 4 3 3 3 5 2" xfId="14029"/>
    <cellStyle name="Normal 4 3 3 3 6" xfId="9547"/>
    <cellStyle name="Normal 4 3 3 4" xfId="704"/>
    <cellStyle name="Normal 4 3 3 4 2" xfId="1451"/>
    <cellStyle name="Normal 4 3 3 4 2 2" xfId="2945"/>
    <cellStyle name="Normal 4 3 3 4 2 2 2" xfId="7426"/>
    <cellStyle name="Normal 4 3 3 4 2 2 2 2" xfId="16456"/>
    <cellStyle name="Normal 4 3 3 4 2 2 3" xfId="11974"/>
    <cellStyle name="Normal 4 3 3 4 2 3" xfId="4439"/>
    <cellStyle name="Normal 4 3 3 4 2 3 2" xfId="8920"/>
    <cellStyle name="Normal 4 3 3 4 2 3 2 2" xfId="17950"/>
    <cellStyle name="Normal 4 3 3 4 2 3 3" xfId="13468"/>
    <cellStyle name="Normal 4 3 3 4 2 4" xfId="5932"/>
    <cellStyle name="Normal 4 3 3 4 2 4 2" xfId="14962"/>
    <cellStyle name="Normal 4 3 3 4 2 5" xfId="10480"/>
    <cellStyle name="Normal 4 3 3 4 3" xfId="2198"/>
    <cellStyle name="Normal 4 3 3 4 3 2" xfId="6679"/>
    <cellStyle name="Normal 4 3 3 4 3 2 2" xfId="15709"/>
    <cellStyle name="Normal 4 3 3 4 3 3" xfId="11227"/>
    <cellStyle name="Normal 4 3 3 4 4" xfId="3692"/>
    <cellStyle name="Normal 4 3 3 4 4 2" xfId="8173"/>
    <cellStyle name="Normal 4 3 3 4 4 2 2" xfId="17203"/>
    <cellStyle name="Normal 4 3 3 4 4 3" xfId="12721"/>
    <cellStyle name="Normal 4 3 3 4 5" xfId="5186"/>
    <cellStyle name="Normal 4 3 3 4 5 2" xfId="14215"/>
    <cellStyle name="Normal 4 3 3 4 6" xfId="9733"/>
    <cellStyle name="Normal 4 3 3 5" xfId="891"/>
    <cellStyle name="Normal 4 3 3 5 2" xfId="2385"/>
    <cellStyle name="Normal 4 3 3 5 2 2" xfId="6866"/>
    <cellStyle name="Normal 4 3 3 5 2 2 2" xfId="15896"/>
    <cellStyle name="Normal 4 3 3 5 2 3" xfId="11414"/>
    <cellStyle name="Normal 4 3 3 5 3" xfId="3879"/>
    <cellStyle name="Normal 4 3 3 5 3 2" xfId="8360"/>
    <cellStyle name="Normal 4 3 3 5 3 2 2" xfId="17390"/>
    <cellStyle name="Normal 4 3 3 5 3 3" xfId="12908"/>
    <cellStyle name="Normal 4 3 3 5 4" xfId="5373"/>
    <cellStyle name="Normal 4 3 3 5 4 2" xfId="14402"/>
    <cellStyle name="Normal 4 3 3 5 5" xfId="9920"/>
    <cellStyle name="Normal 4 3 3 6" xfId="1640"/>
    <cellStyle name="Normal 4 3 3 6 2" xfId="6121"/>
    <cellStyle name="Normal 4 3 3 6 2 2" xfId="15151"/>
    <cellStyle name="Normal 4 3 3 6 3" xfId="10669"/>
    <cellStyle name="Normal 4 3 3 7" xfId="3134"/>
    <cellStyle name="Normal 4 3 3 7 2" xfId="7615"/>
    <cellStyle name="Normal 4 3 3 7 2 2" xfId="16645"/>
    <cellStyle name="Normal 4 3 3 7 3" xfId="12163"/>
    <cellStyle name="Normal 4 3 3 8" xfId="4628"/>
    <cellStyle name="Normal 4 3 3 8 2" xfId="13657"/>
    <cellStyle name="Normal 4 3 3 9" xfId="9175"/>
    <cellStyle name="Normal 4 3 4" xfId="172"/>
    <cellStyle name="Normal 4 3 4 2" xfId="357"/>
    <cellStyle name="Normal 4 3 4 2 2" xfId="1100"/>
    <cellStyle name="Normal 4 3 4 2 2 2" xfId="2594"/>
    <cellStyle name="Normal 4 3 4 2 2 2 2" xfId="7075"/>
    <cellStyle name="Normal 4 3 4 2 2 2 2 2" xfId="16105"/>
    <cellStyle name="Normal 4 3 4 2 2 2 3" xfId="11623"/>
    <cellStyle name="Normal 4 3 4 2 2 3" xfId="4088"/>
    <cellStyle name="Normal 4 3 4 2 2 3 2" xfId="8569"/>
    <cellStyle name="Normal 4 3 4 2 2 3 2 2" xfId="17599"/>
    <cellStyle name="Normal 4 3 4 2 2 3 3" xfId="13117"/>
    <cellStyle name="Normal 4 3 4 2 2 4" xfId="5582"/>
    <cellStyle name="Normal 4 3 4 2 2 4 2" xfId="14611"/>
    <cellStyle name="Normal 4 3 4 2 2 5" xfId="10129"/>
    <cellStyle name="Normal 4 3 4 2 3" xfId="1850"/>
    <cellStyle name="Normal 4 3 4 2 3 2" xfId="6331"/>
    <cellStyle name="Normal 4 3 4 2 3 2 2" xfId="15361"/>
    <cellStyle name="Normal 4 3 4 2 3 3" xfId="10879"/>
    <cellStyle name="Normal 4 3 4 2 4" xfId="3344"/>
    <cellStyle name="Normal 4 3 4 2 4 2" xfId="7825"/>
    <cellStyle name="Normal 4 3 4 2 4 2 2" xfId="16855"/>
    <cellStyle name="Normal 4 3 4 2 4 3" xfId="12373"/>
    <cellStyle name="Normal 4 3 4 2 5" xfId="4838"/>
    <cellStyle name="Normal 4 3 4 2 5 2" xfId="13867"/>
    <cellStyle name="Normal 4 3 4 2 6" xfId="9385"/>
    <cellStyle name="Normal 4 3 4 3" xfId="542"/>
    <cellStyle name="Normal 4 3 4 3 2" xfId="1289"/>
    <cellStyle name="Normal 4 3 4 3 2 2" xfId="2783"/>
    <cellStyle name="Normal 4 3 4 3 2 2 2" xfId="7264"/>
    <cellStyle name="Normal 4 3 4 3 2 2 2 2" xfId="16294"/>
    <cellStyle name="Normal 4 3 4 3 2 2 3" xfId="11812"/>
    <cellStyle name="Normal 4 3 4 3 2 3" xfId="4277"/>
    <cellStyle name="Normal 4 3 4 3 2 3 2" xfId="8758"/>
    <cellStyle name="Normal 4 3 4 3 2 3 2 2" xfId="17788"/>
    <cellStyle name="Normal 4 3 4 3 2 3 3" xfId="13306"/>
    <cellStyle name="Normal 4 3 4 3 2 4" xfId="5770"/>
    <cellStyle name="Normal 4 3 4 3 2 4 2" xfId="14800"/>
    <cellStyle name="Normal 4 3 4 3 2 5" xfId="10318"/>
    <cellStyle name="Normal 4 3 4 3 3" xfId="2036"/>
    <cellStyle name="Normal 4 3 4 3 3 2" xfId="6517"/>
    <cellStyle name="Normal 4 3 4 3 3 2 2" xfId="15547"/>
    <cellStyle name="Normal 4 3 4 3 3 3" xfId="11065"/>
    <cellStyle name="Normal 4 3 4 3 4" xfId="3530"/>
    <cellStyle name="Normal 4 3 4 3 4 2" xfId="8011"/>
    <cellStyle name="Normal 4 3 4 3 4 2 2" xfId="17041"/>
    <cellStyle name="Normal 4 3 4 3 4 3" xfId="12559"/>
    <cellStyle name="Normal 4 3 4 3 5" xfId="5024"/>
    <cellStyle name="Normal 4 3 4 3 5 2" xfId="14053"/>
    <cellStyle name="Normal 4 3 4 3 6" xfId="9571"/>
    <cellStyle name="Normal 4 3 4 4" xfId="728"/>
    <cellStyle name="Normal 4 3 4 4 2" xfId="1475"/>
    <cellStyle name="Normal 4 3 4 4 2 2" xfId="2969"/>
    <cellStyle name="Normal 4 3 4 4 2 2 2" xfId="7450"/>
    <cellStyle name="Normal 4 3 4 4 2 2 2 2" xfId="16480"/>
    <cellStyle name="Normal 4 3 4 4 2 2 3" xfId="11998"/>
    <cellStyle name="Normal 4 3 4 4 2 3" xfId="4463"/>
    <cellStyle name="Normal 4 3 4 4 2 3 2" xfId="8944"/>
    <cellStyle name="Normal 4 3 4 4 2 3 2 2" xfId="17974"/>
    <cellStyle name="Normal 4 3 4 4 2 3 3" xfId="13492"/>
    <cellStyle name="Normal 4 3 4 4 2 4" xfId="5956"/>
    <cellStyle name="Normal 4 3 4 4 2 4 2" xfId="14986"/>
    <cellStyle name="Normal 4 3 4 4 2 5" xfId="10504"/>
    <cellStyle name="Normal 4 3 4 4 3" xfId="2222"/>
    <cellStyle name="Normal 4 3 4 4 3 2" xfId="6703"/>
    <cellStyle name="Normal 4 3 4 4 3 2 2" xfId="15733"/>
    <cellStyle name="Normal 4 3 4 4 3 3" xfId="11251"/>
    <cellStyle name="Normal 4 3 4 4 4" xfId="3716"/>
    <cellStyle name="Normal 4 3 4 4 4 2" xfId="8197"/>
    <cellStyle name="Normal 4 3 4 4 4 2 2" xfId="17227"/>
    <cellStyle name="Normal 4 3 4 4 4 3" xfId="12745"/>
    <cellStyle name="Normal 4 3 4 4 5" xfId="5210"/>
    <cellStyle name="Normal 4 3 4 4 5 2" xfId="14239"/>
    <cellStyle name="Normal 4 3 4 4 6" xfId="9757"/>
    <cellStyle name="Normal 4 3 4 5" xfId="915"/>
    <cellStyle name="Normal 4 3 4 5 2" xfId="2409"/>
    <cellStyle name="Normal 4 3 4 5 2 2" xfId="6890"/>
    <cellStyle name="Normal 4 3 4 5 2 2 2" xfId="15920"/>
    <cellStyle name="Normal 4 3 4 5 2 3" xfId="11438"/>
    <cellStyle name="Normal 4 3 4 5 3" xfId="3903"/>
    <cellStyle name="Normal 4 3 4 5 3 2" xfId="8384"/>
    <cellStyle name="Normal 4 3 4 5 3 2 2" xfId="17414"/>
    <cellStyle name="Normal 4 3 4 5 3 3" xfId="12932"/>
    <cellStyle name="Normal 4 3 4 5 4" xfId="5397"/>
    <cellStyle name="Normal 4 3 4 5 4 2" xfId="14426"/>
    <cellStyle name="Normal 4 3 4 5 5" xfId="9944"/>
    <cellStyle name="Normal 4 3 4 6" xfId="1664"/>
    <cellStyle name="Normal 4 3 4 6 2" xfId="6145"/>
    <cellStyle name="Normal 4 3 4 6 2 2" xfId="15175"/>
    <cellStyle name="Normal 4 3 4 6 3" xfId="10693"/>
    <cellStyle name="Normal 4 3 4 7" xfId="3158"/>
    <cellStyle name="Normal 4 3 4 7 2" xfId="7639"/>
    <cellStyle name="Normal 4 3 4 7 2 2" xfId="16669"/>
    <cellStyle name="Normal 4 3 4 7 3" xfId="12187"/>
    <cellStyle name="Normal 4 3 4 8" xfId="4652"/>
    <cellStyle name="Normal 4 3 4 8 2" xfId="13681"/>
    <cellStyle name="Normal 4 3 4 9" xfId="9199"/>
    <cellStyle name="Normal 4 3 5" xfId="200"/>
    <cellStyle name="Normal 4 3 5 2" xfId="385"/>
    <cellStyle name="Normal 4 3 5 2 2" xfId="1127"/>
    <cellStyle name="Normal 4 3 5 2 2 2" xfId="2621"/>
    <cellStyle name="Normal 4 3 5 2 2 2 2" xfId="7102"/>
    <cellStyle name="Normal 4 3 5 2 2 2 2 2" xfId="16132"/>
    <cellStyle name="Normal 4 3 5 2 2 2 3" xfId="11650"/>
    <cellStyle name="Normal 4 3 5 2 2 3" xfId="4115"/>
    <cellStyle name="Normal 4 3 5 2 2 3 2" xfId="8596"/>
    <cellStyle name="Normal 4 3 5 2 2 3 2 2" xfId="17626"/>
    <cellStyle name="Normal 4 3 5 2 2 3 3" xfId="13144"/>
    <cellStyle name="Normal 4 3 5 2 2 4" xfId="5609"/>
    <cellStyle name="Normal 4 3 5 2 2 4 2" xfId="14638"/>
    <cellStyle name="Normal 4 3 5 2 2 5" xfId="10156"/>
    <cellStyle name="Normal 4 3 5 2 3" xfId="1878"/>
    <cellStyle name="Normal 4 3 5 2 3 2" xfId="6359"/>
    <cellStyle name="Normal 4 3 5 2 3 2 2" xfId="15389"/>
    <cellStyle name="Normal 4 3 5 2 3 3" xfId="10907"/>
    <cellStyle name="Normal 4 3 5 2 4" xfId="3372"/>
    <cellStyle name="Normal 4 3 5 2 4 2" xfId="7853"/>
    <cellStyle name="Normal 4 3 5 2 4 2 2" xfId="16883"/>
    <cellStyle name="Normal 4 3 5 2 4 3" xfId="12401"/>
    <cellStyle name="Normal 4 3 5 2 5" xfId="4866"/>
    <cellStyle name="Normal 4 3 5 2 5 2" xfId="13895"/>
    <cellStyle name="Normal 4 3 5 2 6" xfId="9413"/>
    <cellStyle name="Normal 4 3 5 3" xfId="570"/>
    <cellStyle name="Normal 4 3 5 3 2" xfId="1317"/>
    <cellStyle name="Normal 4 3 5 3 2 2" xfId="2811"/>
    <cellStyle name="Normal 4 3 5 3 2 2 2" xfId="7292"/>
    <cellStyle name="Normal 4 3 5 3 2 2 2 2" xfId="16322"/>
    <cellStyle name="Normal 4 3 5 3 2 2 3" xfId="11840"/>
    <cellStyle name="Normal 4 3 5 3 2 3" xfId="4305"/>
    <cellStyle name="Normal 4 3 5 3 2 3 2" xfId="8786"/>
    <cellStyle name="Normal 4 3 5 3 2 3 2 2" xfId="17816"/>
    <cellStyle name="Normal 4 3 5 3 2 3 3" xfId="13334"/>
    <cellStyle name="Normal 4 3 5 3 2 4" xfId="5798"/>
    <cellStyle name="Normal 4 3 5 3 2 4 2" xfId="14828"/>
    <cellStyle name="Normal 4 3 5 3 2 5" xfId="10346"/>
    <cellStyle name="Normal 4 3 5 3 3" xfId="2064"/>
    <cellStyle name="Normal 4 3 5 3 3 2" xfId="6545"/>
    <cellStyle name="Normal 4 3 5 3 3 2 2" xfId="15575"/>
    <cellStyle name="Normal 4 3 5 3 3 3" xfId="11093"/>
    <cellStyle name="Normal 4 3 5 3 4" xfId="3558"/>
    <cellStyle name="Normal 4 3 5 3 4 2" xfId="8039"/>
    <cellStyle name="Normal 4 3 5 3 4 2 2" xfId="17069"/>
    <cellStyle name="Normal 4 3 5 3 4 3" xfId="12587"/>
    <cellStyle name="Normal 4 3 5 3 5" xfId="5052"/>
    <cellStyle name="Normal 4 3 5 3 5 2" xfId="14081"/>
    <cellStyle name="Normal 4 3 5 3 6" xfId="9599"/>
    <cellStyle name="Normal 4 3 5 4" xfId="756"/>
    <cellStyle name="Normal 4 3 5 4 2" xfId="1503"/>
    <cellStyle name="Normal 4 3 5 4 2 2" xfId="2997"/>
    <cellStyle name="Normal 4 3 5 4 2 2 2" xfId="7478"/>
    <cellStyle name="Normal 4 3 5 4 2 2 2 2" xfId="16508"/>
    <cellStyle name="Normal 4 3 5 4 2 2 3" xfId="12026"/>
    <cellStyle name="Normal 4 3 5 4 2 3" xfId="4491"/>
    <cellStyle name="Normal 4 3 5 4 2 3 2" xfId="8972"/>
    <cellStyle name="Normal 4 3 5 4 2 3 2 2" xfId="18002"/>
    <cellStyle name="Normal 4 3 5 4 2 3 3" xfId="13520"/>
    <cellStyle name="Normal 4 3 5 4 2 4" xfId="5984"/>
    <cellStyle name="Normal 4 3 5 4 2 4 2" xfId="15014"/>
    <cellStyle name="Normal 4 3 5 4 2 5" xfId="10532"/>
    <cellStyle name="Normal 4 3 5 4 3" xfId="2250"/>
    <cellStyle name="Normal 4 3 5 4 3 2" xfId="6731"/>
    <cellStyle name="Normal 4 3 5 4 3 2 2" xfId="15761"/>
    <cellStyle name="Normal 4 3 5 4 3 3" xfId="11279"/>
    <cellStyle name="Normal 4 3 5 4 4" xfId="3744"/>
    <cellStyle name="Normal 4 3 5 4 4 2" xfId="8225"/>
    <cellStyle name="Normal 4 3 5 4 4 2 2" xfId="17255"/>
    <cellStyle name="Normal 4 3 5 4 4 3" xfId="12773"/>
    <cellStyle name="Normal 4 3 5 4 5" xfId="5238"/>
    <cellStyle name="Normal 4 3 5 4 5 2" xfId="14267"/>
    <cellStyle name="Normal 4 3 5 4 6" xfId="9785"/>
    <cellStyle name="Normal 4 3 5 5" xfId="943"/>
    <cellStyle name="Normal 4 3 5 5 2" xfId="2437"/>
    <cellStyle name="Normal 4 3 5 5 2 2" xfId="6918"/>
    <cellStyle name="Normal 4 3 5 5 2 2 2" xfId="15948"/>
    <cellStyle name="Normal 4 3 5 5 2 3" xfId="11466"/>
    <cellStyle name="Normal 4 3 5 5 3" xfId="3931"/>
    <cellStyle name="Normal 4 3 5 5 3 2" xfId="8412"/>
    <cellStyle name="Normal 4 3 5 5 3 2 2" xfId="17442"/>
    <cellStyle name="Normal 4 3 5 5 3 3" xfId="12960"/>
    <cellStyle name="Normal 4 3 5 5 4" xfId="5425"/>
    <cellStyle name="Normal 4 3 5 5 4 2" xfId="14454"/>
    <cellStyle name="Normal 4 3 5 5 5" xfId="9972"/>
    <cellStyle name="Normal 4 3 5 6" xfId="1692"/>
    <cellStyle name="Normal 4 3 5 6 2" xfId="6173"/>
    <cellStyle name="Normal 4 3 5 6 2 2" xfId="15203"/>
    <cellStyle name="Normal 4 3 5 6 3" xfId="10721"/>
    <cellStyle name="Normal 4 3 5 7" xfId="3186"/>
    <cellStyle name="Normal 4 3 5 7 2" xfId="7667"/>
    <cellStyle name="Normal 4 3 5 7 2 2" xfId="16697"/>
    <cellStyle name="Normal 4 3 5 7 3" xfId="12215"/>
    <cellStyle name="Normal 4 3 5 8" xfId="4680"/>
    <cellStyle name="Normal 4 3 5 8 2" xfId="13709"/>
    <cellStyle name="Normal 4 3 5 9" xfId="9227"/>
    <cellStyle name="Normal 4 3 6" xfId="219"/>
    <cellStyle name="Normal 4 3 6 2" xfId="404"/>
    <cellStyle name="Normal 4 3 6 2 2" xfId="1146"/>
    <cellStyle name="Normal 4 3 6 2 2 2" xfId="2640"/>
    <cellStyle name="Normal 4 3 6 2 2 2 2" xfId="7121"/>
    <cellStyle name="Normal 4 3 6 2 2 2 2 2" xfId="16151"/>
    <cellStyle name="Normal 4 3 6 2 2 2 3" xfId="11669"/>
    <cellStyle name="Normal 4 3 6 2 2 3" xfId="4134"/>
    <cellStyle name="Normal 4 3 6 2 2 3 2" xfId="8615"/>
    <cellStyle name="Normal 4 3 6 2 2 3 2 2" xfId="17645"/>
    <cellStyle name="Normal 4 3 6 2 2 3 3" xfId="13163"/>
    <cellStyle name="Normal 4 3 6 2 2 4" xfId="5628"/>
    <cellStyle name="Normal 4 3 6 2 2 4 2" xfId="14657"/>
    <cellStyle name="Normal 4 3 6 2 2 5" xfId="10175"/>
    <cellStyle name="Normal 4 3 6 2 3" xfId="1897"/>
    <cellStyle name="Normal 4 3 6 2 3 2" xfId="6378"/>
    <cellStyle name="Normal 4 3 6 2 3 2 2" xfId="15408"/>
    <cellStyle name="Normal 4 3 6 2 3 3" xfId="10926"/>
    <cellStyle name="Normal 4 3 6 2 4" xfId="3391"/>
    <cellStyle name="Normal 4 3 6 2 4 2" xfId="7872"/>
    <cellStyle name="Normal 4 3 6 2 4 2 2" xfId="16902"/>
    <cellStyle name="Normal 4 3 6 2 4 3" xfId="12420"/>
    <cellStyle name="Normal 4 3 6 2 5" xfId="4885"/>
    <cellStyle name="Normal 4 3 6 2 5 2" xfId="13914"/>
    <cellStyle name="Normal 4 3 6 2 6" xfId="9432"/>
    <cellStyle name="Normal 4 3 6 3" xfId="589"/>
    <cellStyle name="Normal 4 3 6 3 2" xfId="1336"/>
    <cellStyle name="Normal 4 3 6 3 2 2" xfId="2830"/>
    <cellStyle name="Normal 4 3 6 3 2 2 2" xfId="7311"/>
    <cellStyle name="Normal 4 3 6 3 2 2 2 2" xfId="16341"/>
    <cellStyle name="Normal 4 3 6 3 2 2 3" xfId="11859"/>
    <cellStyle name="Normal 4 3 6 3 2 3" xfId="4324"/>
    <cellStyle name="Normal 4 3 6 3 2 3 2" xfId="8805"/>
    <cellStyle name="Normal 4 3 6 3 2 3 2 2" xfId="17835"/>
    <cellStyle name="Normal 4 3 6 3 2 3 3" xfId="13353"/>
    <cellStyle name="Normal 4 3 6 3 2 4" xfId="5817"/>
    <cellStyle name="Normal 4 3 6 3 2 4 2" xfId="14847"/>
    <cellStyle name="Normal 4 3 6 3 2 5" xfId="10365"/>
    <cellStyle name="Normal 4 3 6 3 3" xfId="2083"/>
    <cellStyle name="Normal 4 3 6 3 3 2" xfId="6564"/>
    <cellStyle name="Normal 4 3 6 3 3 2 2" xfId="15594"/>
    <cellStyle name="Normal 4 3 6 3 3 3" xfId="11112"/>
    <cellStyle name="Normal 4 3 6 3 4" xfId="3577"/>
    <cellStyle name="Normal 4 3 6 3 4 2" xfId="8058"/>
    <cellStyle name="Normal 4 3 6 3 4 2 2" xfId="17088"/>
    <cellStyle name="Normal 4 3 6 3 4 3" xfId="12606"/>
    <cellStyle name="Normal 4 3 6 3 5" xfId="5071"/>
    <cellStyle name="Normal 4 3 6 3 5 2" xfId="14100"/>
    <cellStyle name="Normal 4 3 6 3 6" xfId="9618"/>
    <cellStyle name="Normal 4 3 6 4" xfId="775"/>
    <cellStyle name="Normal 4 3 6 4 2" xfId="1522"/>
    <cellStyle name="Normal 4 3 6 4 2 2" xfId="3016"/>
    <cellStyle name="Normal 4 3 6 4 2 2 2" xfId="7497"/>
    <cellStyle name="Normal 4 3 6 4 2 2 2 2" xfId="16527"/>
    <cellStyle name="Normal 4 3 6 4 2 2 3" xfId="12045"/>
    <cellStyle name="Normal 4 3 6 4 2 3" xfId="4510"/>
    <cellStyle name="Normal 4 3 6 4 2 3 2" xfId="8991"/>
    <cellStyle name="Normal 4 3 6 4 2 3 2 2" xfId="18021"/>
    <cellStyle name="Normal 4 3 6 4 2 3 3" xfId="13539"/>
    <cellStyle name="Normal 4 3 6 4 2 4" xfId="6003"/>
    <cellStyle name="Normal 4 3 6 4 2 4 2" xfId="15033"/>
    <cellStyle name="Normal 4 3 6 4 2 5" xfId="10551"/>
    <cellStyle name="Normal 4 3 6 4 3" xfId="2269"/>
    <cellStyle name="Normal 4 3 6 4 3 2" xfId="6750"/>
    <cellStyle name="Normal 4 3 6 4 3 2 2" xfId="15780"/>
    <cellStyle name="Normal 4 3 6 4 3 3" xfId="11298"/>
    <cellStyle name="Normal 4 3 6 4 4" xfId="3763"/>
    <cellStyle name="Normal 4 3 6 4 4 2" xfId="8244"/>
    <cellStyle name="Normal 4 3 6 4 4 2 2" xfId="17274"/>
    <cellStyle name="Normal 4 3 6 4 4 3" xfId="12792"/>
    <cellStyle name="Normal 4 3 6 4 5" xfId="5257"/>
    <cellStyle name="Normal 4 3 6 4 5 2" xfId="14286"/>
    <cellStyle name="Normal 4 3 6 4 6" xfId="9804"/>
    <cellStyle name="Normal 4 3 6 5" xfId="962"/>
    <cellStyle name="Normal 4 3 6 5 2" xfId="2456"/>
    <cellStyle name="Normal 4 3 6 5 2 2" xfId="6937"/>
    <cellStyle name="Normal 4 3 6 5 2 2 2" xfId="15967"/>
    <cellStyle name="Normal 4 3 6 5 2 3" xfId="11485"/>
    <cellStyle name="Normal 4 3 6 5 3" xfId="3950"/>
    <cellStyle name="Normal 4 3 6 5 3 2" xfId="8431"/>
    <cellStyle name="Normal 4 3 6 5 3 2 2" xfId="17461"/>
    <cellStyle name="Normal 4 3 6 5 3 3" xfId="12979"/>
    <cellStyle name="Normal 4 3 6 5 4" xfId="5444"/>
    <cellStyle name="Normal 4 3 6 5 4 2" xfId="14473"/>
    <cellStyle name="Normal 4 3 6 5 5" xfId="9991"/>
    <cellStyle name="Normal 4 3 6 6" xfId="1711"/>
    <cellStyle name="Normal 4 3 6 6 2" xfId="6192"/>
    <cellStyle name="Normal 4 3 6 6 2 2" xfId="15222"/>
    <cellStyle name="Normal 4 3 6 6 3" xfId="10740"/>
    <cellStyle name="Normal 4 3 6 7" xfId="3205"/>
    <cellStyle name="Normal 4 3 6 7 2" xfId="7686"/>
    <cellStyle name="Normal 4 3 6 7 2 2" xfId="16716"/>
    <cellStyle name="Normal 4 3 6 7 3" xfId="12234"/>
    <cellStyle name="Normal 4 3 6 8" xfId="4699"/>
    <cellStyle name="Normal 4 3 6 8 2" xfId="13728"/>
    <cellStyle name="Normal 4 3 6 9" xfId="9246"/>
    <cellStyle name="Normal 4 3 7" xfId="241"/>
    <cellStyle name="Normal 4 3 7 2" xfId="427"/>
    <cellStyle name="Normal 4 3 7 2 2" xfId="1169"/>
    <cellStyle name="Normal 4 3 7 2 2 2" xfId="2663"/>
    <cellStyle name="Normal 4 3 7 2 2 2 2" xfId="7144"/>
    <cellStyle name="Normal 4 3 7 2 2 2 2 2" xfId="16174"/>
    <cellStyle name="Normal 4 3 7 2 2 2 3" xfId="11692"/>
    <cellStyle name="Normal 4 3 7 2 2 3" xfId="4157"/>
    <cellStyle name="Normal 4 3 7 2 2 3 2" xfId="8638"/>
    <cellStyle name="Normal 4 3 7 2 2 3 2 2" xfId="17668"/>
    <cellStyle name="Normal 4 3 7 2 2 3 3" xfId="13186"/>
    <cellStyle name="Normal 4 3 7 2 2 4" xfId="5650"/>
    <cellStyle name="Normal 4 3 7 2 2 4 2" xfId="14680"/>
    <cellStyle name="Normal 4 3 7 2 2 5" xfId="10198"/>
    <cellStyle name="Normal 4 3 7 2 3" xfId="1920"/>
    <cellStyle name="Normal 4 3 7 2 3 2" xfId="6401"/>
    <cellStyle name="Normal 4 3 7 2 3 2 2" xfId="15431"/>
    <cellStyle name="Normal 4 3 7 2 3 3" xfId="10949"/>
    <cellStyle name="Normal 4 3 7 2 4" xfId="3414"/>
    <cellStyle name="Normal 4 3 7 2 4 2" xfId="7895"/>
    <cellStyle name="Normal 4 3 7 2 4 2 2" xfId="16925"/>
    <cellStyle name="Normal 4 3 7 2 4 3" xfId="12443"/>
    <cellStyle name="Normal 4 3 7 2 5" xfId="4908"/>
    <cellStyle name="Normal 4 3 7 2 5 2" xfId="13937"/>
    <cellStyle name="Normal 4 3 7 2 6" xfId="9455"/>
    <cellStyle name="Normal 4 3 7 3" xfId="612"/>
    <cellStyle name="Normal 4 3 7 3 2" xfId="1359"/>
    <cellStyle name="Normal 4 3 7 3 2 2" xfId="2853"/>
    <cellStyle name="Normal 4 3 7 3 2 2 2" xfId="7334"/>
    <cellStyle name="Normal 4 3 7 3 2 2 2 2" xfId="16364"/>
    <cellStyle name="Normal 4 3 7 3 2 2 3" xfId="11882"/>
    <cellStyle name="Normal 4 3 7 3 2 3" xfId="4347"/>
    <cellStyle name="Normal 4 3 7 3 2 3 2" xfId="8828"/>
    <cellStyle name="Normal 4 3 7 3 2 3 2 2" xfId="17858"/>
    <cellStyle name="Normal 4 3 7 3 2 3 3" xfId="13376"/>
    <cellStyle name="Normal 4 3 7 3 2 4" xfId="5840"/>
    <cellStyle name="Normal 4 3 7 3 2 4 2" xfId="14870"/>
    <cellStyle name="Normal 4 3 7 3 2 5" xfId="10388"/>
    <cellStyle name="Normal 4 3 7 3 3" xfId="2106"/>
    <cellStyle name="Normal 4 3 7 3 3 2" xfId="6587"/>
    <cellStyle name="Normal 4 3 7 3 3 2 2" xfId="15617"/>
    <cellStyle name="Normal 4 3 7 3 3 3" xfId="11135"/>
    <cellStyle name="Normal 4 3 7 3 4" xfId="3600"/>
    <cellStyle name="Normal 4 3 7 3 4 2" xfId="8081"/>
    <cellStyle name="Normal 4 3 7 3 4 2 2" xfId="17111"/>
    <cellStyle name="Normal 4 3 7 3 4 3" xfId="12629"/>
    <cellStyle name="Normal 4 3 7 3 5" xfId="5094"/>
    <cellStyle name="Normal 4 3 7 3 5 2" xfId="14123"/>
    <cellStyle name="Normal 4 3 7 3 6" xfId="9641"/>
    <cellStyle name="Normal 4 3 7 4" xfId="798"/>
    <cellStyle name="Normal 4 3 7 4 2" xfId="1545"/>
    <cellStyle name="Normal 4 3 7 4 2 2" xfId="3039"/>
    <cellStyle name="Normal 4 3 7 4 2 2 2" xfId="7520"/>
    <cellStyle name="Normal 4 3 7 4 2 2 2 2" xfId="16550"/>
    <cellStyle name="Normal 4 3 7 4 2 2 3" xfId="12068"/>
    <cellStyle name="Normal 4 3 7 4 2 3" xfId="4533"/>
    <cellStyle name="Normal 4 3 7 4 2 3 2" xfId="9014"/>
    <cellStyle name="Normal 4 3 7 4 2 3 2 2" xfId="18044"/>
    <cellStyle name="Normal 4 3 7 4 2 3 3" xfId="13562"/>
    <cellStyle name="Normal 4 3 7 4 2 4" xfId="6026"/>
    <cellStyle name="Normal 4 3 7 4 2 4 2" xfId="15056"/>
    <cellStyle name="Normal 4 3 7 4 2 5" xfId="10574"/>
    <cellStyle name="Normal 4 3 7 4 3" xfId="2292"/>
    <cellStyle name="Normal 4 3 7 4 3 2" xfId="6773"/>
    <cellStyle name="Normal 4 3 7 4 3 2 2" xfId="15803"/>
    <cellStyle name="Normal 4 3 7 4 3 3" xfId="11321"/>
    <cellStyle name="Normal 4 3 7 4 4" xfId="3786"/>
    <cellStyle name="Normal 4 3 7 4 4 2" xfId="8267"/>
    <cellStyle name="Normal 4 3 7 4 4 2 2" xfId="17297"/>
    <cellStyle name="Normal 4 3 7 4 4 3" xfId="12815"/>
    <cellStyle name="Normal 4 3 7 4 5" xfId="5280"/>
    <cellStyle name="Normal 4 3 7 4 5 2" xfId="14309"/>
    <cellStyle name="Normal 4 3 7 4 6" xfId="9827"/>
    <cellStyle name="Normal 4 3 7 5" xfId="985"/>
    <cellStyle name="Normal 4 3 7 5 2" xfId="2479"/>
    <cellStyle name="Normal 4 3 7 5 2 2" xfId="6960"/>
    <cellStyle name="Normal 4 3 7 5 2 2 2" xfId="15990"/>
    <cellStyle name="Normal 4 3 7 5 2 3" xfId="11508"/>
    <cellStyle name="Normal 4 3 7 5 3" xfId="3973"/>
    <cellStyle name="Normal 4 3 7 5 3 2" xfId="8454"/>
    <cellStyle name="Normal 4 3 7 5 3 2 2" xfId="17484"/>
    <cellStyle name="Normal 4 3 7 5 3 3" xfId="13002"/>
    <cellStyle name="Normal 4 3 7 5 4" xfId="5467"/>
    <cellStyle name="Normal 4 3 7 5 4 2" xfId="14496"/>
    <cellStyle name="Normal 4 3 7 5 5" xfId="10014"/>
    <cellStyle name="Normal 4 3 7 6" xfId="1734"/>
    <cellStyle name="Normal 4 3 7 6 2" xfId="6215"/>
    <cellStyle name="Normal 4 3 7 6 2 2" xfId="15245"/>
    <cellStyle name="Normal 4 3 7 6 3" xfId="10763"/>
    <cellStyle name="Normal 4 3 7 7" xfId="3228"/>
    <cellStyle name="Normal 4 3 7 7 2" xfId="7709"/>
    <cellStyle name="Normal 4 3 7 7 2 2" xfId="16739"/>
    <cellStyle name="Normal 4 3 7 7 3" xfId="12257"/>
    <cellStyle name="Normal 4 3 7 8" xfId="4722"/>
    <cellStyle name="Normal 4 3 7 8 2" xfId="13751"/>
    <cellStyle name="Normal 4 3 7 9" xfId="9269"/>
    <cellStyle name="Normal 4 3 8" xfId="264"/>
    <cellStyle name="Normal 4 3 8 2" xfId="450"/>
    <cellStyle name="Normal 4 3 8 2 2" xfId="1192"/>
    <cellStyle name="Normal 4 3 8 2 2 2" xfId="2686"/>
    <cellStyle name="Normal 4 3 8 2 2 2 2" xfId="7167"/>
    <cellStyle name="Normal 4 3 8 2 2 2 2 2" xfId="16197"/>
    <cellStyle name="Normal 4 3 8 2 2 2 3" xfId="11715"/>
    <cellStyle name="Normal 4 3 8 2 2 3" xfId="4180"/>
    <cellStyle name="Normal 4 3 8 2 2 3 2" xfId="8661"/>
    <cellStyle name="Normal 4 3 8 2 2 3 2 2" xfId="17691"/>
    <cellStyle name="Normal 4 3 8 2 2 3 3" xfId="13209"/>
    <cellStyle name="Normal 4 3 8 2 2 4" xfId="5673"/>
    <cellStyle name="Normal 4 3 8 2 2 4 2" xfId="14703"/>
    <cellStyle name="Normal 4 3 8 2 2 5" xfId="10221"/>
    <cellStyle name="Normal 4 3 8 2 3" xfId="1943"/>
    <cellStyle name="Normal 4 3 8 2 3 2" xfId="6424"/>
    <cellStyle name="Normal 4 3 8 2 3 2 2" xfId="15454"/>
    <cellStyle name="Normal 4 3 8 2 3 3" xfId="10972"/>
    <cellStyle name="Normal 4 3 8 2 4" xfId="3437"/>
    <cellStyle name="Normal 4 3 8 2 4 2" xfId="7918"/>
    <cellStyle name="Normal 4 3 8 2 4 2 2" xfId="16948"/>
    <cellStyle name="Normal 4 3 8 2 4 3" xfId="12466"/>
    <cellStyle name="Normal 4 3 8 2 5" xfId="4931"/>
    <cellStyle name="Normal 4 3 8 2 5 2" xfId="13960"/>
    <cellStyle name="Normal 4 3 8 2 6" xfId="9478"/>
    <cellStyle name="Normal 4 3 8 3" xfId="635"/>
    <cellStyle name="Normal 4 3 8 3 2" xfId="1382"/>
    <cellStyle name="Normal 4 3 8 3 2 2" xfId="2876"/>
    <cellStyle name="Normal 4 3 8 3 2 2 2" xfId="7357"/>
    <cellStyle name="Normal 4 3 8 3 2 2 2 2" xfId="16387"/>
    <cellStyle name="Normal 4 3 8 3 2 2 3" xfId="11905"/>
    <cellStyle name="Normal 4 3 8 3 2 3" xfId="4370"/>
    <cellStyle name="Normal 4 3 8 3 2 3 2" xfId="8851"/>
    <cellStyle name="Normal 4 3 8 3 2 3 2 2" xfId="17881"/>
    <cellStyle name="Normal 4 3 8 3 2 3 3" xfId="13399"/>
    <cellStyle name="Normal 4 3 8 3 2 4" xfId="5863"/>
    <cellStyle name="Normal 4 3 8 3 2 4 2" xfId="14893"/>
    <cellStyle name="Normal 4 3 8 3 2 5" xfId="10411"/>
    <cellStyle name="Normal 4 3 8 3 3" xfId="2129"/>
    <cellStyle name="Normal 4 3 8 3 3 2" xfId="6610"/>
    <cellStyle name="Normal 4 3 8 3 3 2 2" xfId="15640"/>
    <cellStyle name="Normal 4 3 8 3 3 3" xfId="11158"/>
    <cellStyle name="Normal 4 3 8 3 4" xfId="3623"/>
    <cellStyle name="Normal 4 3 8 3 4 2" xfId="8104"/>
    <cellStyle name="Normal 4 3 8 3 4 2 2" xfId="17134"/>
    <cellStyle name="Normal 4 3 8 3 4 3" xfId="12652"/>
    <cellStyle name="Normal 4 3 8 3 5" xfId="5117"/>
    <cellStyle name="Normal 4 3 8 3 5 2" xfId="14146"/>
    <cellStyle name="Normal 4 3 8 3 6" xfId="9664"/>
    <cellStyle name="Normal 4 3 8 4" xfId="821"/>
    <cellStyle name="Normal 4 3 8 4 2" xfId="1568"/>
    <cellStyle name="Normal 4 3 8 4 2 2" xfId="3062"/>
    <cellStyle name="Normal 4 3 8 4 2 2 2" xfId="7543"/>
    <cellStyle name="Normal 4 3 8 4 2 2 2 2" xfId="16573"/>
    <cellStyle name="Normal 4 3 8 4 2 2 3" xfId="12091"/>
    <cellStyle name="Normal 4 3 8 4 2 3" xfId="4556"/>
    <cellStyle name="Normal 4 3 8 4 2 3 2" xfId="9037"/>
    <cellStyle name="Normal 4 3 8 4 2 3 2 2" xfId="18067"/>
    <cellStyle name="Normal 4 3 8 4 2 3 3" xfId="13585"/>
    <cellStyle name="Normal 4 3 8 4 2 4" xfId="6049"/>
    <cellStyle name="Normal 4 3 8 4 2 4 2" xfId="15079"/>
    <cellStyle name="Normal 4 3 8 4 2 5" xfId="10597"/>
    <cellStyle name="Normal 4 3 8 4 3" xfId="2315"/>
    <cellStyle name="Normal 4 3 8 4 3 2" xfId="6796"/>
    <cellStyle name="Normal 4 3 8 4 3 2 2" xfId="15826"/>
    <cellStyle name="Normal 4 3 8 4 3 3" xfId="11344"/>
    <cellStyle name="Normal 4 3 8 4 4" xfId="3809"/>
    <cellStyle name="Normal 4 3 8 4 4 2" xfId="8290"/>
    <cellStyle name="Normal 4 3 8 4 4 2 2" xfId="17320"/>
    <cellStyle name="Normal 4 3 8 4 4 3" xfId="12838"/>
    <cellStyle name="Normal 4 3 8 4 5" xfId="5303"/>
    <cellStyle name="Normal 4 3 8 4 5 2" xfId="14332"/>
    <cellStyle name="Normal 4 3 8 4 6" xfId="9850"/>
    <cellStyle name="Normal 4 3 8 5" xfId="1008"/>
    <cellStyle name="Normal 4 3 8 5 2" xfId="2502"/>
    <cellStyle name="Normal 4 3 8 5 2 2" xfId="6983"/>
    <cellStyle name="Normal 4 3 8 5 2 2 2" xfId="16013"/>
    <cellStyle name="Normal 4 3 8 5 2 3" xfId="11531"/>
    <cellStyle name="Normal 4 3 8 5 3" xfId="3996"/>
    <cellStyle name="Normal 4 3 8 5 3 2" xfId="8477"/>
    <cellStyle name="Normal 4 3 8 5 3 2 2" xfId="17507"/>
    <cellStyle name="Normal 4 3 8 5 3 3" xfId="13025"/>
    <cellStyle name="Normal 4 3 8 5 4" xfId="5490"/>
    <cellStyle name="Normal 4 3 8 5 4 2" xfId="14519"/>
    <cellStyle name="Normal 4 3 8 5 5" xfId="10037"/>
    <cellStyle name="Normal 4 3 8 6" xfId="1757"/>
    <cellStyle name="Normal 4 3 8 6 2" xfId="6238"/>
    <cellStyle name="Normal 4 3 8 6 2 2" xfId="15268"/>
    <cellStyle name="Normal 4 3 8 6 3" xfId="10786"/>
    <cellStyle name="Normal 4 3 8 7" xfId="3251"/>
    <cellStyle name="Normal 4 3 8 7 2" xfId="7732"/>
    <cellStyle name="Normal 4 3 8 7 2 2" xfId="16762"/>
    <cellStyle name="Normal 4 3 8 7 3" xfId="12280"/>
    <cellStyle name="Normal 4 3 8 8" xfId="4745"/>
    <cellStyle name="Normal 4 3 8 8 2" xfId="13774"/>
    <cellStyle name="Normal 4 3 8 9" xfId="9292"/>
    <cellStyle name="Normal 4 3 9" xfId="287"/>
    <cellStyle name="Normal 4 3 9 2" xfId="1031"/>
    <cellStyle name="Normal 4 3 9 2 2" xfId="2525"/>
    <cellStyle name="Normal 4 3 9 2 2 2" xfId="7006"/>
    <cellStyle name="Normal 4 3 9 2 2 2 2" xfId="16036"/>
    <cellStyle name="Normal 4 3 9 2 2 3" xfId="11554"/>
    <cellStyle name="Normal 4 3 9 2 3" xfId="4019"/>
    <cellStyle name="Normal 4 3 9 2 3 2" xfId="8500"/>
    <cellStyle name="Normal 4 3 9 2 3 2 2" xfId="17530"/>
    <cellStyle name="Normal 4 3 9 2 3 3" xfId="13048"/>
    <cellStyle name="Normal 4 3 9 2 4" xfId="5513"/>
    <cellStyle name="Normal 4 3 9 2 4 2" xfId="14542"/>
    <cellStyle name="Normal 4 3 9 2 5" xfId="10060"/>
    <cellStyle name="Normal 4 3 9 3" xfId="1780"/>
    <cellStyle name="Normal 4 3 9 3 2" xfId="6261"/>
    <cellStyle name="Normal 4 3 9 3 2 2" xfId="15291"/>
    <cellStyle name="Normal 4 3 9 3 3" xfId="10809"/>
    <cellStyle name="Normal 4 3 9 4" xfId="3274"/>
    <cellStyle name="Normal 4 3 9 4 2" xfId="7755"/>
    <cellStyle name="Normal 4 3 9 4 2 2" xfId="16785"/>
    <cellStyle name="Normal 4 3 9 4 3" xfId="12303"/>
    <cellStyle name="Normal 4 3 9 5" xfId="4768"/>
    <cellStyle name="Normal 4 3 9 5 2" xfId="13797"/>
    <cellStyle name="Normal 4 3 9 6" xfId="9315"/>
    <cellStyle name="Normal 4 4" xfId="54"/>
    <cellStyle name="Normal 4 4 10" xfId="116"/>
    <cellStyle name="Normal 4 4 2" xfId="300"/>
    <cellStyle name="Normal 4 4 2 2" xfId="1044"/>
    <cellStyle name="Normal 4 4 2 2 2" xfId="2538"/>
    <cellStyle name="Normal 4 4 2 2 2 2" xfId="7019"/>
    <cellStyle name="Normal 4 4 2 2 2 2 2" xfId="16049"/>
    <cellStyle name="Normal 4 4 2 2 2 3" xfId="11567"/>
    <cellStyle name="Normal 4 4 2 2 3" xfId="4032"/>
    <cellStyle name="Normal 4 4 2 2 3 2" xfId="8513"/>
    <cellStyle name="Normal 4 4 2 2 3 2 2" xfId="17543"/>
    <cellStyle name="Normal 4 4 2 2 3 3" xfId="13061"/>
    <cellStyle name="Normal 4 4 2 2 4" xfId="5526"/>
    <cellStyle name="Normal 4 4 2 2 4 2" xfId="14555"/>
    <cellStyle name="Normal 4 4 2 2 5" xfId="10073"/>
    <cellStyle name="Normal 4 4 2 3" xfId="1793"/>
    <cellStyle name="Normal 4 4 2 3 2" xfId="6274"/>
    <cellStyle name="Normal 4 4 2 3 2 2" xfId="15304"/>
    <cellStyle name="Normal 4 4 2 3 3" xfId="10822"/>
    <cellStyle name="Normal 4 4 2 4" xfId="3287"/>
    <cellStyle name="Normal 4 4 2 4 2" xfId="7768"/>
    <cellStyle name="Normal 4 4 2 4 2 2" xfId="16798"/>
    <cellStyle name="Normal 4 4 2 4 3" xfId="12316"/>
    <cellStyle name="Normal 4 4 2 5" xfId="4781"/>
    <cellStyle name="Normal 4 4 2 5 2" xfId="13810"/>
    <cellStyle name="Normal 4 4 2 6" xfId="9328"/>
    <cellStyle name="Normal 4 4 3" xfId="485"/>
    <cellStyle name="Normal 4 4 3 2" xfId="1232"/>
    <cellStyle name="Normal 4 4 3 2 2" xfId="2726"/>
    <cellStyle name="Normal 4 4 3 2 2 2" xfId="7207"/>
    <cellStyle name="Normal 4 4 3 2 2 2 2" xfId="16237"/>
    <cellStyle name="Normal 4 4 3 2 2 3" xfId="11755"/>
    <cellStyle name="Normal 4 4 3 2 3" xfId="4220"/>
    <cellStyle name="Normal 4 4 3 2 3 2" xfId="8701"/>
    <cellStyle name="Normal 4 4 3 2 3 2 2" xfId="17731"/>
    <cellStyle name="Normal 4 4 3 2 3 3" xfId="13249"/>
    <cellStyle name="Normal 4 4 3 2 4" xfId="5713"/>
    <cellStyle name="Normal 4 4 3 2 4 2" xfId="14743"/>
    <cellStyle name="Normal 4 4 3 2 5" xfId="10261"/>
    <cellStyle name="Normal 4 4 3 3" xfId="1979"/>
    <cellStyle name="Normal 4 4 3 3 2" xfId="6460"/>
    <cellStyle name="Normal 4 4 3 3 2 2" xfId="15490"/>
    <cellStyle name="Normal 4 4 3 3 3" xfId="11008"/>
    <cellStyle name="Normal 4 4 3 4" xfId="3473"/>
    <cellStyle name="Normal 4 4 3 4 2" xfId="7954"/>
    <cellStyle name="Normal 4 4 3 4 2 2" xfId="16984"/>
    <cellStyle name="Normal 4 4 3 4 3" xfId="12502"/>
    <cellStyle name="Normal 4 4 3 5" xfId="4967"/>
    <cellStyle name="Normal 4 4 3 5 2" xfId="13996"/>
    <cellStyle name="Normal 4 4 3 6" xfId="9514"/>
    <cellStyle name="Normal 4 4 4" xfId="671"/>
    <cellStyle name="Normal 4 4 4 2" xfId="1418"/>
    <cellStyle name="Normal 4 4 4 2 2" xfId="2912"/>
    <cellStyle name="Normal 4 4 4 2 2 2" xfId="7393"/>
    <cellStyle name="Normal 4 4 4 2 2 2 2" xfId="16423"/>
    <cellStyle name="Normal 4 4 4 2 2 3" xfId="11941"/>
    <cellStyle name="Normal 4 4 4 2 3" xfId="4406"/>
    <cellStyle name="Normal 4 4 4 2 3 2" xfId="8887"/>
    <cellStyle name="Normal 4 4 4 2 3 2 2" xfId="17917"/>
    <cellStyle name="Normal 4 4 4 2 3 3" xfId="13435"/>
    <cellStyle name="Normal 4 4 4 2 4" xfId="5899"/>
    <cellStyle name="Normal 4 4 4 2 4 2" xfId="14929"/>
    <cellStyle name="Normal 4 4 4 2 5" xfId="10447"/>
    <cellStyle name="Normal 4 4 4 3" xfId="2165"/>
    <cellStyle name="Normal 4 4 4 3 2" xfId="6646"/>
    <cellStyle name="Normal 4 4 4 3 2 2" xfId="15676"/>
    <cellStyle name="Normal 4 4 4 3 3" xfId="11194"/>
    <cellStyle name="Normal 4 4 4 4" xfId="3659"/>
    <cellStyle name="Normal 4 4 4 4 2" xfId="8140"/>
    <cellStyle name="Normal 4 4 4 4 2 2" xfId="17170"/>
    <cellStyle name="Normal 4 4 4 4 3" xfId="12688"/>
    <cellStyle name="Normal 4 4 4 5" xfId="5153"/>
    <cellStyle name="Normal 4 4 4 5 2" xfId="14182"/>
    <cellStyle name="Normal 4 4 4 6" xfId="9700"/>
    <cellStyle name="Normal 4 4 5" xfId="858"/>
    <cellStyle name="Normal 4 4 5 2" xfId="2352"/>
    <cellStyle name="Normal 4 4 5 2 2" xfId="6833"/>
    <cellStyle name="Normal 4 4 5 2 2 2" xfId="15863"/>
    <cellStyle name="Normal 4 4 5 2 3" xfId="11381"/>
    <cellStyle name="Normal 4 4 5 3" xfId="3846"/>
    <cellStyle name="Normal 4 4 5 3 2" xfId="8327"/>
    <cellStyle name="Normal 4 4 5 3 2 2" xfId="17357"/>
    <cellStyle name="Normal 4 4 5 3 3" xfId="12875"/>
    <cellStyle name="Normal 4 4 5 4" xfId="5340"/>
    <cellStyle name="Normal 4 4 5 4 2" xfId="14369"/>
    <cellStyle name="Normal 4 4 5 5" xfId="9887"/>
    <cellStyle name="Normal 4 4 6" xfId="1607"/>
    <cellStyle name="Normal 4 4 6 2" xfId="6088"/>
    <cellStyle name="Normal 4 4 6 2 2" xfId="15118"/>
    <cellStyle name="Normal 4 4 6 3" xfId="10636"/>
    <cellStyle name="Normal 4 4 7" xfId="3101"/>
    <cellStyle name="Normal 4 4 7 2" xfId="7582"/>
    <cellStyle name="Normal 4 4 7 2 2" xfId="16612"/>
    <cellStyle name="Normal 4 4 7 3" xfId="12130"/>
    <cellStyle name="Normal 4 4 8" xfId="4595"/>
    <cellStyle name="Normal 4 4 8 2" xfId="13624"/>
    <cellStyle name="Normal 4 4 9" xfId="9142"/>
    <cellStyle name="Normal 4 5" xfId="61"/>
    <cellStyle name="Normal 4 5 10" xfId="139"/>
    <cellStyle name="Normal 4 5 2" xfId="323"/>
    <cellStyle name="Normal 4 5 2 2" xfId="1067"/>
    <cellStyle name="Normal 4 5 2 2 2" xfId="2561"/>
    <cellStyle name="Normal 4 5 2 2 2 2" xfId="7042"/>
    <cellStyle name="Normal 4 5 2 2 2 2 2" xfId="16072"/>
    <cellStyle name="Normal 4 5 2 2 2 3" xfId="11590"/>
    <cellStyle name="Normal 4 5 2 2 3" xfId="4055"/>
    <cellStyle name="Normal 4 5 2 2 3 2" xfId="8536"/>
    <cellStyle name="Normal 4 5 2 2 3 2 2" xfId="17566"/>
    <cellStyle name="Normal 4 5 2 2 3 3" xfId="13084"/>
    <cellStyle name="Normal 4 5 2 2 4" xfId="5549"/>
    <cellStyle name="Normal 4 5 2 2 4 2" xfId="14578"/>
    <cellStyle name="Normal 4 5 2 2 5" xfId="10096"/>
    <cellStyle name="Normal 4 5 2 3" xfId="1816"/>
    <cellStyle name="Normal 4 5 2 3 2" xfId="6297"/>
    <cellStyle name="Normal 4 5 2 3 2 2" xfId="15327"/>
    <cellStyle name="Normal 4 5 2 3 3" xfId="10845"/>
    <cellStyle name="Normal 4 5 2 4" xfId="3310"/>
    <cellStyle name="Normal 4 5 2 4 2" xfId="7791"/>
    <cellStyle name="Normal 4 5 2 4 2 2" xfId="16821"/>
    <cellStyle name="Normal 4 5 2 4 3" xfId="12339"/>
    <cellStyle name="Normal 4 5 2 5" xfId="4804"/>
    <cellStyle name="Normal 4 5 2 5 2" xfId="13833"/>
    <cellStyle name="Normal 4 5 2 6" xfId="9351"/>
    <cellStyle name="Normal 4 5 3" xfId="508"/>
    <cellStyle name="Normal 4 5 3 2" xfId="1255"/>
    <cellStyle name="Normal 4 5 3 2 2" xfId="2749"/>
    <cellStyle name="Normal 4 5 3 2 2 2" xfId="7230"/>
    <cellStyle name="Normal 4 5 3 2 2 2 2" xfId="16260"/>
    <cellStyle name="Normal 4 5 3 2 2 3" xfId="11778"/>
    <cellStyle name="Normal 4 5 3 2 3" xfId="4243"/>
    <cellStyle name="Normal 4 5 3 2 3 2" xfId="8724"/>
    <cellStyle name="Normal 4 5 3 2 3 2 2" xfId="17754"/>
    <cellStyle name="Normal 4 5 3 2 3 3" xfId="13272"/>
    <cellStyle name="Normal 4 5 3 2 4" xfId="5736"/>
    <cellStyle name="Normal 4 5 3 2 4 2" xfId="14766"/>
    <cellStyle name="Normal 4 5 3 2 5" xfId="10284"/>
    <cellStyle name="Normal 4 5 3 3" xfId="2002"/>
    <cellStyle name="Normal 4 5 3 3 2" xfId="6483"/>
    <cellStyle name="Normal 4 5 3 3 2 2" xfId="15513"/>
    <cellStyle name="Normal 4 5 3 3 3" xfId="11031"/>
    <cellStyle name="Normal 4 5 3 4" xfId="3496"/>
    <cellStyle name="Normal 4 5 3 4 2" xfId="7977"/>
    <cellStyle name="Normal 4 5 3 4 2 2" xfId="17007"/>
    <cellStyle name="Normal 4 5 3 4 3" xfId="12525"/>
    <cellStyle name="Normal 4 5 3 5" xfId="4990"/>
    <cellStyle name="Normal 4 5 3 5 2" xfId="14019"/>
    <cellStyle name="Normal 4 5 3 6" xfId="9537"/>
    <cellStyle name="Normal 4 5 4" xfId="694"/>
    <cellStyle name="Normal 4 5 4 2" xfId="1441"/>
    <cellStyle name="Normal 4 5 4 2 2" xfId="2935"/>
    <cellStyle name="Normal 4 5 4 2 2 2" xfId="7416"/>
    <cellStyle name="Normal 4 5 4 2 2 2 2" xfId="16446"/>
    <cellStyle name="Normal 4 5 4 2 2 3" xfId="11964"/>
    <cellStyle name="Normal 4 5 4 2 3" xfId="4429"/>
    <cellStyle name="Normal 4 5 4 2 3 2" xfId="8910"/>
    <cellStyle name="Normal 4 5 4 2 3 2 2" xfId="17940"/>
    <cellStyle name="Normal 4 5 4 2 3 3" xfId="13458"/>
    <cellStyle name="Normal 4 5 4 2 4" xfId="5922"/>
    <cellStyle name="Normal 4 5 4 2 4 2" xfId="14952"/>
    <cellStyle name="Normal 4 5 4 2 5" xfId="10470"/>
    <cellStyle name="Normal 4 5 4 3" xfId="2188"/>
    <cellStyle name="Normal 4 5 4 3 2" xfId="6669"/>
    <cellStyle name="Normal 4 5 4 3 2 2" xfId="15699"/>
    <cellStyle name="Normal 4 5 4 3 3" xfId="11217"/>
    <cellStyle name="Normal 4 5 4 4" xfId="3682"/>
    <cellStyle name="Normal 4 5 4 4 2" xfId="8163"/>
    <cellStyle name="Normal 4 5 4 4 2 2" xfId="17193"/>
    <cellStyle name="Normal 4 5 4 4 3" xfId="12711"/>
    <cellStyle name="Normal 4 5 4 5" xfId="5176"/>
    <cellStyle name="Normal 4 5 4 5 2" xfId="14205"/>
    <cellStyle name="Normal 4 5 4 6" xfId="9723"/>
    <cellStyle name="Normal 4 5 5" xfId="881"/>
    <cellStyle name="Normal 4 5 5 2" xfId="2375"/>
    <cellStyle name="Normal 4 5 5 2 2" xfId="6856"/>
    <cellStyle name="Normal 4 5 5 2 2 2" xfId="15886"/>
    <cellStyle name="Normal 4 5 5 2 3" xfId="11404"/>
    <cellStyle name="Normal 4 5 5 3" xfId="3869"/>
    <cellStyle name="Normal 4 5 5 3 2" xfId="8350"/>
    <cellStyle name="Normal 4 5 5 3 2 2" xfId="17380"/>
    <cellStyle name="Normal 4 5 5 3 3" xfId="12898"/>
    <cellStyle name="Normal 4 5 5 4" xfId="5363"/>
    <cellStyle name="Normal 4 5 5 4 2" xfId="14392"/>
    <cellStyle name="Normal 4 5 5 5" xfId="9910"/>
    <cellStyle name="Normal 4 5 6" xfId="1630"/>
    <cellStyle name="Normal 4 5 6 2" xfId="6111"/>
    <cellStyle name="Normal 4 5 6 2 2" xfId="15141"/>
    <cellStyle name="Normal 4 5 6 3" xfId="10659"/>
    <cellStyle name="Normal 4 5 7" xfId="3124"/>
    <cellStyle name="Normal 4 5 7 2" xfId="7605"/>
    <cellStyle name="Normal 4 5 7 2 2" xfId="16635"/>
    <cellStyle name="Normal 4 5 7 3" xfId="12153"/>
    <cellStyle name="Normal 4 5 8" xfId="4618"/>
    <cellStyle name="Normal 4 5 8 2" xfId="13647"/>
    <cellStyle name="Normal 4 5 9" xfId="9165"/>
    <cellStyle name="Normal 4 6" xfId="68"/>
    <cellStyle name="Normal 4 6 10" xfId="162"/>
    <cellStyle name="Normal 4 6 2" xfId="347"/>
    <cellStyle name="Normal 4 6 2 2" xfId="1090"/>
    <cellStyle name="Normal 4 6 2 2 2" xfId="2584"/>
    <cellStyle name="Normal 4 6 2 2 2 2" xfId="7065"/>
    <cellStyle name="Normal 4 6 2 2 2 2 2" xfId="16095"/>
    <cellStyle name="Normal 4 6 2 2 2 3" xfId="11613"/>
    <cellStyle name="Normal 4 6 2 2 3" xfId="4078"/>
    <cellStyle name="Normal 4 6 2 2 3 2" xfId="8559"/>
    <cellStyle name="Normal 4 6 2 2 3 2 2" xfId="17589"/>
    <cellStyle name="Normal 4 6 2 2 3 3" xfId="13107"/>
    <cellStyle name="Normal 4 6 2 2 4" xfId="5572"/>
    <cellStyle name="Normal 4 6 2 2 4 2" xfId="14601"/>
    <cellStyle name="Normal 4 6 2 2 5" xfId="10119"/>
    <cellStyle name="Normal 4 6 2 3" xfId="1840"/>
    <cellStyle name="Normal 4 6 2 3 2" xfId="6321"/>
    <cellStyle name="Normal 4 6 2 3 2 2" xfId="15351"/>
    <cellStyle name="Normal 4 6 2 3 3" xfId="10869"/>
    <cellStyle name="Normal 4 6 2 4" xfId="3334"/>
    <cellStyle name="Normal 4 6 2 4 2" xfId="7815"/>
    <cellStyle name="Normal 4 6 2 4 2 2" xfId="16845"/>
    <cellStyle name="Normal 4 6 2 4 3" xfId="12363"/>
    <cellStyle name="Normal 4 6 2 5" xfId="4828"/>
    <cellStyle name="Normal 4 6 2 5 2" xfId="13857"/>
    <cellStyle name="Normal 4 6 2 6" xfId="9375"/>
    <cellStyle name="Normal 4 6 3" xfId="532"/>
    <cellStyle name="Normal 4 6 3 2" xfId="1279"/>
    <cellStyle name="Normal 4 6 3 2 2" xfId="2773"/>
    <cellStyle name="Normal 4 6 3 2 2 2" xfId="7254"/>
    <cellStyle name="Normal 4 6 3 2 2 2 2" xfId="16284"/>
    <cellStyle name="Normal 4 6 3 2 2 3" xfId="11802"/>
    <cellStyle name="Normal 4 6 3 2 3" xfId="4267"/>
    <cellStyle name="Normal 4 6 3 2 3 2" xfId="8748"/>
    <cellStyle name="Normal 4 6 3 2 3 2 2" xfId="17778"/>
    <cellStyle name="Normal 4 6 3 2 3 3" xfId="13296"/>
    <cellStyle name="Normal 4 6 3 2 4" xfId="5760"/>
    <cellStyle name="Normal 4 6 3 2 4 2" xfId="14790"/>
    <cellStyle name="Normal 4 6 3 2 5" xfId="10308"/>
    <cellStyle name="Normal 4 6 3 3" xfId="2026"/>
    <cellStyle name="Normal 4 6 3 3 2" xfId="6507"/>
    <cellStyle name="Normal 4 6 3 3 2 2" xfId="15537"/>
    <cellStyle name="Normal 4 6 3 3 3" xfId="11055"/>
    <cellStyle name="Normal 4 6 3 4" xfId="3520"/>
    <cellStyle name="Normal 4 6 3 4 2" xfId="8001"/>
    <cellStyle name="Normal 4 6 3 4 2 2" xfId="17031"/>
    <cellStyle name="Normal 4 6 3 4 3" xfId="12549"/>
    <cellStyle name="Normal 4 6 3 5" xfId="5014"/>
    <cellStyle name="Normal 4 6 3 5 2" xfId="14043"/>
    <cellStyle name="Normal 4 6 3 6" xfId="9561"/>
    <cellStyle name="Normal 4 6 4" xfId="718"/>
    <cellStyle name="Normal 4 6 4 2" xfId="1465"/>
    <cellStyle name="Normal 4 6 4 2 2" xfId="2959"/>
    <cellStyle name="Normal 4 6 4 2 2 2" xfId="7440"/>
    <cellStyle name="Normal 4 6 4 2 2 2 2" xfId="16470"/>
    <cellStyle name="Normal 4 6 4 2 2 3" xfId="11988"/>
    <cellStyle name="Normal 4 6 4 2 3" xfId="4453"/>
    <cellStyle name="Normal 4 6 4 2 3 2" xfId="8934"/>
    <cellStyle name="Normal 4 6 4 2 3 2 2" xfId="17964"/>
    <cellStyle name="Normal 4 6 4 2 3 3" xfId="13482"/>
    <cellStyle name="Normal 4 6 4 2 4" xfId="5946"/>
    <cellStyle name="Normal 4 6 4 2 4 2" xfId="14976"/>
    <cellStyle name="Normal 4 6 4 2 5" xfId="10494"/>
    <cellStyle name="Normal 4 6 4 3" xfId="2212"/>
    <cellStyle name="Normal 4 6 4 3 2" xfId="6693"/>
    <cellStyle name="Normal 4 6 4 3 2 2" xfId="15723"/>
    <cellStyle name="Normal 4 6 4 3 3" xfId="11241"/>
    <cellStyle name="Normal 4 6 4 4" xfId="3706"/>
    <cellStyle name="Normal 4 6 4 4 2" xfId="8187"/>
    <cellStyle name="Normal 4 6 4 4 2 2" xfId="17217"/>
    <cellStyle name="Normal 4 6 4 4 3" xfId="12735"/>
    <cellStyle name="Normal 4 6 4 5" xfId="5200"/>
    <cellStyle name="Normal 4 6 4 5 2" xfId="14229"/>
    <cellStyle name="Normal 4 6 4 6" xfId="9747"/>
    <cellStyle name="Normal 4 6 5" xfId="905"/>
    <cellStyle name="Normal 4 6 5 2" xfId="2399"/>
    <cellStyle name="Normal 4 6 5 2 2" xfId="6880"/>
    <cellStyle name="Normal 4 6 5 2 2 2" xfId="15910"/>
    <cellStyle name="Normal 4 6 5 2 3" xfId="11428"/>
    <cellStyle name="Normal 4 6 5 3" xfId="3893"/>
    <cellStyle name="Normal 4 6 5 3 2" xfId="8374"/>
    <cellStyle name="Normal 4 6 5 3 2 2" xfId="17404"/>
    <cellStyle name="Normal 4 6 5 3 3" xfId="12922"/>
    <cellStyle name="Normal 4 6 5 4" xfId="5387"/>
    <cellStyle name="Normal 4 6 5 4 2" xfId="14416"/>
    <cellStyle name="Normal 4 6 5 5" xfId="9934"/>
    <cellStyle name="Normal 4 6 6" xfId="1654"/>
    <cellStyle name="Normal 4 6 6 2" xfId="6135"/>
    <cellStyle name="Normal 4 6 6 2 2" xfId="15165"/>
    <cellStyle name="Normal 4 6 6 3" xfId="10683"/>
    <cellStyle name="Normal 4 6 7" xfId="3148"/>
    <cellStyle name="Normal 4 6 7 2" xfId="7629"/>
    <cellStyle name="Normal 4 6 7 2 2" xfId="16659"/>
    <cellStyle name="Normal 4 6 7 3" xfId="12177"/>
    <cellStyle name="Normal 4 6 8" xfId="4642"/>
    <cellStyle name="Normal 4 6 8 2" xfId="13671"/>
    <cellStyle name="Normal 4 6 9" xfId="9189"/>
    <cellStyle name="Normal 4 7" xfId="74"/>
    <cellStyle name="Normal 4 7 10" xfId="197"/>
    <cellStyle name="Normal 4 7 2" xfId="382"/>
    <cellStyle name="Normal 4 7 2 2" xfId="1124"/>
    <cellStyle name="Normal 4 7 2 2 2" xfId="2618"/>
    <cellStyle name="Normal 4 7 2 2 2 2" xfId="7099"/>
    <cellStyle name="Normal 4 7 2 2 2 2 2" xfId="16129"/>
    <cellStyle name="Normal 4 7 2 2 2 3" xfId="11647"/>
    <cellStyle name="Normal 4 7 2 2 3" xfId="4112"/>
    <cellStyle name="Normal 4 7 2 2 3 2" xfId="8593"/>
    <cellStyle name="Normal 4 7 2 2 3 2 2" xfId="17623"/>
    <cellStyle name="Normal 4 7 2 2 3 3" xfId="13141"/>
    <cellStyle name="Normal 4 7 2 2 4" xfId="5606"/>
    <cellStyle name="Normal 4 7 2 2 4 2" xfId="14635"/>
    <cellStyle name="Normal 4 7 2 2 5" xfId="10153"/>
    <cellStyle name="Normal 4 7 2 3" xfId="1875"/>
    <cellStyle name="Normal 4 7 2 3 2" xfId="6356"/>
    <cellStyle name="Normal 4 7 2 3 2 2" xfId="15386"/>
    <cellStyle name="Normal 4 7 2 3 3" xfId="10904"/>
    <cellStyle name="Normal 4 7 2 4" xfId="3369"/>
    <cellStyle name="Normal 4 7 2 4 2" xfId="7850"/>
    <cellStyle name="Normal 4 7 2 4 2 2" xfId="16880"/>
    <cellStyle name="Normal 4 7 2 4 3" xfId="12398"/>
    <cellStyle name="Normal 4 7 2 5" xfId="4863"/>
    <cellStyle name="Normal 4 7 2 5 2" xfId="13892"/>
    <cellStyle name="Normal 4 7 2 6" xfId="9410"/>
    <cellStyle name="Normal 4 7 3" xfId="567"/>
    <cellStyle name="Normal 4 7 3 2" xfId="1314"/>
    <cellStyle name="Normal 4 7 3 2 2" xfId="2808"/>
    <cellStyle name="Normal 4 7 3 2 2 2" xfId="7289"/>
    <cellStyle name="Normal 4 7 3 2 2 2 2" xfId="16319"/>
    <cellStyle name="Normal 4 7 3 2 2 3" xfId="11837"/>
    <cellStyle name="Normal 4 7 3 2 3" xfId="4302"/>
    <cellStyle name="Normal 4 7 3 2 3 2" xfId="8783"/>
    <cellStyle name="Normal 4 7 3 2 3 2 2" xfId="17813"/>
    <cellStyle name="Normal 4 7 3 2 3 3" xfId="13331"/>
    <cellStyle name="Normal 4 7 3 2 4" xfId="5795"/>
    <cellStyle name="Normal 4 7 3 2 4 2" xfId="14825"/>
    <cellStyle name="Normal 4 7 3 2 5" xfId="10343"/>
    <cellStyle name="Normal 4 7 3 3" xfId="2061"/>
    <cellStyle name="Normal 4 7 3 3 2" xfId="6542"/>
    <cellStyle name="Normal 4 7 3 3 2 2" xfId="15572"/>
    <cellStyle name="Normal 4 7 3 3 3" xfId="11090"/>
    <cellStyle name="Normal 4 7 3 4" xfId="3555"/>
    <cellStyle name="Normal 4 7 3 4 2" xfId="8036"/>
    <cellStyle name="Normal 4 7 3 4 2 2" xfId="17066"/>
    <cellStyle name="Normal 4 7 3 4 3" xfId="12584"/>
    <cellStyle name="Normal 4 7 3 5" xfId="5049"/>
    <cellStyle name="Normal 4 7 3 5 2" xfId="14078"/>
    <cellStyle name="Normal 4 7 3 6" xfId="9596"/>
    <cellStyle name="Normal 4 7 4" xfId="753"/>
    <cellStyle name="Normal 4 7 4 2" xfId="1500"/>
    <cellStyle name="Normal 4 7 4 2 2" xfId="2994"/>
    <cellStyle name="Normal 4 7 4 2 2 2" xfId="7475"/>
    <cellStyle name="Normal 4 7 4 2 2 2 2" xfId="16505"/>
    <cellStyle name="Normal 4 7 4 2 2 3" xfId="12023"/>
    <cellStyle name="Normal 4 7 4 2 3" xfId="4488"/>
    <cellStyle name="Normal 4 7 4 2 3 2" xfId="8969"/>
    <cellStyle name="Normal 4 7 4 2 3 2 2" xfId="17999"/>
    <cellStyle name="Normal 4 7 4 2 3 3" xfId="13517"/>
    <cellStyle name="Normal 4 7 4 2 4" xfId="5981"/>
    <cellStyle name="Normal 4 7 4 2 4 2" xfId="15011"/>
    <cellStyle name="Normal 4 7 4 2 5" xfId="10529"/>
    <cellStyle name="Normal 4 7 4 3" xfId="2247"/>
    <cellStyle name="Normal 4 7 4 3 2" xfId="6728"/>
    <cellStyle name="Normal 4 7 4 3 2 2" xfId="15758"/>
    <cellStyle name="Normal 4 7 4 3 3" xfId="11276"/>
    <cellStyle name="Normal 4 7 4 4" xfId="3741"/>
    <cellStyle name="Normal 4 7 4 4 2" xfId="8222"/>
    <cellStyle name="Normal 4 7 4 4 2 2" xfId="17252"/>
    <cellStyle name="Normal 4 7 4 4 3" xfId="12770"/>
    <cellStyle name="Normal 4 7 4 5" xfId="5235"/>
    <cellStyle name="Normal 4 7 4 5 2" xfId="14264"/>
    <cellStyle name="Normal 4 7 4 6" xfId="9782"/>
    <cellStyle name="Normal 4 7 5" xfId="940"/>
    <cellStyle name="Normal 4 7 5 2" xfId="2434"/>
    <cellStyle name="Normal 4 7 5 2 2" xfId="6915"/>
    <cellStyle name="Normal 4 7 5 2 2 2" xfId="15945"/>
    <cellStyle name="Normal 4 7 5 2 3" xfId="11463"/>
    <cellStyle name="Normal 4 7 5 3" xfId="3928"/>
    <cellStyle name="Normal 4 7 5 3 2" xfId="8409"/>
    <cellStyle name="Normal 4 7 5 3 2 2" xfId="17439"/>
    <cellStyle name="Normal 4 7 5 3 3" xfId="12957"/>
    <cellStyle name="Normal 4 7 5 4" xfId="5422"/>
    <cellStyle name="Normal 4 7 5 4 2" xfId="14451"/>
    <cellStyle name="Normal 4 7 5 5" xfId="9969"/>
    <cellStyle name="Normal 4 7 6" xfId="1689"/>
    <cellStyle name="Normal 4 7 6 2" xfId="6170"/>
    <cellStyle name="Normal 4 7 6 2 2" xfId="15200"/>
    <cellStyle name="Normal 4 7 6 3" xfId="10718"/>
    <cellStyle name="Normal 4 7 7" xfId="3183"/>
    <cellStyle name="Normal 4 7 7 2" xfId="7664"/>
    <cellStyle name="Normal 4 7 7 2 2" xfId="16694"/>
    <cellStyle name="Normal 4 7 7 3" xfId="12212"/>
    <cellStyle name="Normal 4 7 8" xfId="4677"/>
    <cellStyle name="Normal 4 7 8 2" xfId="13706"/>
    <cellStyle name="Normal 4 7 9" xfId="9224"/>
    <cellStyle name="Normal 4 8" xfId="82"/>
    <cellStyle name="Normal 4 8 10" xfId="209"/>
    <cellStyle name="Normal 4 8 2" xfId="394"/>
    <cellStyle name="Normal 4 8 2 2" xfId="1136"/>
    <cellStyle name="Normal 4 8 2 2 2" xfId="2630"/>
    <cellStyle name="Normal 4 8 2 2 2 2" xfId="7111"/>
    <cellStyle name="Normal 4 8 2 2 2 2 2" xfId="16141"/>
    <cellStyle name="Normal 4 8 2 2 2 3" xfId="11659"/>
    <cellStyle name="Normal 4 8 2 2 3" xfId="4124"/>
    <cellStyle name="Normal 4 8 2 2 3 2" xfId="8605"/>
    <cellStyle name="Normal 4 8 2 2 3 2 2" xfId="17635"/>
    <cellStyle name="Normal 4 8 2 2 3 3" xfId="13153"/>
    <cellStyle name="Normal 4 8 2 2 4" xfId="5618"/>
    <cellStyle name="Normal 4 8 2 2 4 2" xfId="14647"/>
    <cellStyle name="Normal 4 8 2 2 5" xfId="10165"/>
    <cellStyle name="Normal 4 8 2 3" xfId="1887"/>
    <cellStyle name="Normal 4 8 2 3 2" xfId="6368"/>
    <cellStyle name="Normal 4 8 2 3 2 2" xfId="15398"/>
    <cellStyle name="Normal 4 8 2 3 3" xfId="10916"/>
    <cellStyle name="Normal 4 8 2 4" xfId="3381"/>
    <cellStyle name="Normal 4 8 2 4 2" xfId="7862"/>
    <cellStyle name="Normal 4 8 2 4 2 2" xfId="16892"/>
    <cellStyle name="Normal 4 8 2 4 3" xfId="12410"/>
    <cellStyle name="Normal 4 8 2 5" xfId="4875"/>
    <cellStyle name="Normal 4 8 2 5 2" xfId="13904"/>
    <cellStyle name="Normal 4 8 2 6" xfId="9422"/>
    <cellStyle name="Normal 4 8 3" xfId="579"/>
    <cellStyle name="Normal 4 8 3 2" xfId="1326"/>
    <cellStyle name="Normal 4 8 3 2 2" xfId="2820"/>
    <cellStyle name="Normal 4 8 3 2 2 2" xfId="7301"/>
    <cellStyle name="Normal 4 8 3 2 2 2 2" xfId="16331"/>
    <cellStyle name="Normal 4 8 3 2 2 3" xfId="11849"/>
    <cellStyle name="Normal 4 8 3 2 3" xfId="4314"/>
    <cellStyle name="Normal 4 8 3 2 3 2" xfId="8795"/>
    <cellStyle name="Normal 4 8 3 2 3 2 2" xfId="17825"/>
    <cellStyle name="Normal 4 8 3 2 3 3" xfId="13343"/>
    <cellStyle name="Normal 4 8 3 2 4" xfId="5807"/>
    <cellStyle name="Normal 4 8 3 2 4 2" xfId="14837"/>
    <cellStyle name="Normal 4 8 3 2 5" xfId="10355"/>
    <cellStyle name="Normal 4 8 3 3" xfId="2073"/>
    <cellStyle name="Normal 4 8 3 3 2" xfId="6554"/>
    <cellStyle name="Normal 4 8 3 3 2 2" xfId="15584"/>
    <cellStyle name="Normal 4 8 3 3 3" xfId="11102"/>
    <cellStyle name="Normal 4 8 3 4" xfId="3567"/>
    <cellStyle name="Normal 4 8 3 4 2" xfId="8048"/>
    <cellStyle name="Normal 4 8 3 4 2 2" xfId="17078"/>
    <cellStyle name="Normal 4 8 3 4 3" xfId="12596"/>
    <cellStyle name="Normal 4 8 3 5" xfId="5061"/>
    <cellStyle name="Normal 4 8 3 5 2" xfId="14090"/>
    <cellStyle name="Normal 4 8 3 6" xfId="9608"/>
    <cellStyle name="Normal 4 8 4" xfId="765"/>
    <cellStyle name="Normal 4 8 4 2" xfId="1512"/>
    <cellStyle name="Normal 4 8 4 2 2" xfId="3006"/>
    <cellStyle name="Normal 4 8 4 2 2 2" xfId="7487"/>
    <cellStyle name="Normal 4 8 4 2 2 2 2" xfId="16517"/>
    <cellStyle name="Normal 4 8 4 2 2 3" xfId="12035"/>
    <cellStyle name="Normal 4 8 4 2 3" xfId="4500"/>
    <cellStyle name="Normal 4 8 4 2 3 2" xfId="8981"/>
    <cellStyle name="Normal 4 8 4 2 3 2 2" xfId="18011"/>
    <cellStyle name="Normal 4 8 4 2 3 3" xfId="13529"/>
    <cellStyle name="Normal 4 8 4 2 4" xfId="5993"/>
    <cellStyle name="Normal 4 8 4 2 4 2" xfId="15023"/>
    <cellStyle name="Normal 4 8 4 2 5" xfId="10541"/>
    <cellStyle name="Normal 4 8 4 3" xfId="2259"/>
    <cellStyle name="Normal 4 8 4 3 2" xfId="6740"/>
    <cellStyle name="Normal 4 8 4 3 2 2" xfId="15770"/>
    <cellStyle name="Normal 4 8 4 3 3" xfId="11288"/>
    <cellStyle name="Normal 4 8 4 4" xfId="3753"/>
    <cellStyle name="Normal 4 8 4 4 2" xfId="8234"/>
    <cellStyle name="Normal 4 8 4 4 2 2" xfId="17264"/>
    <cellStyle name="Normal 4 8 4 4 3" xfId="12782"/>
    <cellStyle name="Normal 4 8 4 5" xfId="5247"/>
    <cellStyle name="Normal 4 8 4 5 2" xfId="14276"/>
    <cellStyle name="Normal 4 8 4 6" xfId="9794"/>
    <cellStyle name="Normal 4 8 5" xfId="952"/>
    <cellStyle name="Normal 4 8 5 2" xfId="2446"/>
    <cellStyle name="Normal 4 8 5 2 2" xfId="6927"/>
    <cellStyle name="Normal 4 8 5 2 2 2" xfId="15957"/>
    <cellStyle name="Normal 4 8 5 2 3" xfId="11475"/>
    <cellStyle name="Normal 4 8 5 3" xfId="3940"/>
    <cellStyle name="Normal 4 8 5 3 2" xfId="8421"/>
    <cellStyle name="Normal 4 8 5 3 2 2" xfId="17451"/>
    <cellStyle name="Normal 4 8 5 3 3" xfId="12969"/>
    <cellStyle name="Normal 4 8 5 4" xfId="5434"/>
    <cellStyle name="Normal 4 8 5 4 2" xfId="14463"/>
    <cellStyle name="Normal 4 8 5 5" xfId="9981"/>
    <cellStyle name="Normal 4 8 6" xfId="1701"/>
    <cellStyle name="Normal 4 8 6 2" xfId="6182"/>
    <cellStyle name="Normal 4 8 6 2 2" xfId="15212"/>
    <cellStyle name="Normal 4 8 6 3" xfId="10730"/>
    <cellStyle name="Normal 4 8 7" xfId="3195"/>
    <cellStyle name="Normal 4 8 7 2" xfId="7676"/>
    <cellStyle name="Normal 4 8 7 2 2" xfId="16706"/>
    <cellStyle name="Normal 4 8 7 3" xfId="12224"/>
    <cellStyle name="Normal 4 8 8" xfId="4689"/>
    <cellStyle name="Normal 4 8 8 2" xfId="13718"/>
    <cellStyle name="Normal 4 8 9" xfId="9236"/>
    <cellStyle name="Normal 4 9" xfId="89"/>
    <cellStyle name="Normal 4 9 2" xfId="417"/>
    <cellStyle name="Normal 4 9 2 2" xfId="1159"/>
    <cellStyle name="Normal 4 9 2 2 2" xfId="2653"/>
    <cellStyle name="Normal 4 9 2 2 2 2" xfId="7134"/>
    <cellStyle name="Normal 4 9 2 2 2 2 2" xfId="16164"/>
    <cellStyle name="Normal 4 9 2 2 2 3" xfId="11682"/>
    <cellStyle name="Normal 4 9 2 2 3" xfId="4147"/>
    <cellStyle name="Normal 4 9 2 2 3 2" xfId="8628"/>
    <cellStyle name="Normal 4 9 2 2 3 2 2" xfId="17658"/>
    <cellStyle name="Normal 4 9 2 2 3 3" xfId="13176"/>
    <cellStyle name="Normal 4 9 2 2 4" xfId="5641"/>
    <cellStyle name="Normal 4 9 2 2 4 2" xfId="14670"/>
    <cellStyle name="Normal 4 9 2 2 5" xfId="10188"/>
    <cellStyle name="Normal 4 9 2 3" xfId="1910"/>
    <cellStyle name="Normal 4 9 2 3 2" xfId="6391"/>
    <cellStyle name="Normal 4 9 2 3 2 2" xfId="15421"/>
    <cellStyle name="Normal 4 9 2 3 3" xfId="10939"/>
    <cellStyle name="Normal 4 9 2 4" xfId="3404"/>
    <cellStyle name="Normal 4 9 2 4 2" xfId="7885"/>
    <cellStyle name="Normal 4 9 2 4 2 2" xfId="16915"/>
    <cellStyle name="Normal 4 9 2 4 3" xfId="12433"/>
    <cellStyle name="Normal 4 9 2 5" xfId="4898"/>
    <cellStyle name="Normal 4 9 2 5 2" xfId="13927"/>
    <cellStyle name="Normal 4 9 2 6" xfId="9445"/>
    <cellStyle name="Normal 4 9 3" xfId="602"/>
    <cellStyle name="Normal 4 9 3 2" xfId="1349"/>
    <cellStyle name="Normal 4 9 3 2 2" xfId="2843"/>
    <cellStyle name="Normal 4 9 3 2 2 2" xfId="7324"/>
    <cellStyle name="Normal 4 9 3 2 2 2 2" xfId="16354"/>
    <cellStyle name="Normal 4 9 3 2 2 3" xfId="11872"/>
    <cellStyle name="Normal 4 9 3 2 3" xfId="4337"/>
    <cellStyle name="Normal 4 9 3 2 3 2" xfId="8818"/>
    <cellStyle name="Normal 4 9 3 2 3 2 2" xfId="17848"/>
    <cellStyle name="Normal 4 9 3 2 3 3" xfId="13366"/>
    <cellStyle name="Normal 4 9 3 2 4" xfId="5830"/>
    <cellStyle name="Normal 4 9 3 2 4 2" xfId="14860"/>
    <cellStyle name="Normal 4 9 3 2 5" xfId="10378"/>
    <cellStyle name="Normal 4 9 3 3" xfId="2096"/>
    <cellStyle name="Normal 4 9 3 3 2" xfId="6577"/>
    <cellStyle name="Normal 4 9 3 3 2 2" xfId="15607"/>
    <cellStyle name="Normal 4 9 3 3 3" xfId="11125"/>
    <cellStyle name="Normal 4 9 3 4" xfId="3590"/>
    <cellStyle name="Normal 4 9 3 4 2" xfId="8071"/>
    <cellStyle name="Normal 4 9 3 4 2 2" xfId="17101"/>
    <cellStyle name="Normal 4 9 3 4 3" xfId="12619"/>
    <cellStyle name="Normal 4 9 3 5" xfId="5084"/>
    <cellStyle name="Normal 4 9 3 5 2" xfId="14113"/>
    <cellStyle name="Normal 4 9 3 6" xfId="9631"/>
    <cellStyle name="Normal 4 9 4" xfId="788"/>
    <cellStyle name="Normal 4 9 4 2" xfId="1535"/>
    <cellStyle name="Normal 4 9 4 2 2" xfId="3029"/>
    <cellStyle name="Normal 4 9 4 2 2 2" xfId="7510"/>
    <cellStyle name="Normal 4 9 4 2 2 2 2" xfId="16540"/>
    <cellStyle name="Normal 4 9 4 2 2 3" xfId="12058"/>
    <cellStyle name="Normal 4 9 4 2 3" xfId="4523"/>
    <cellStyle name="Normal 4 9 4 2 3 2" xfId="9004"/>
    <cellStyle name="Normal 4 9 4 2 3 2 2" xfId="18034"/>
    <cellStyle name="Normal 4 9 4 2 3 3" xfId="13552"/>
    <cellStyle name="Normal 4 9 4 2 4" xfId="6016"/>
    <cellStyle name="Normal 4 9 4 2 4 2" xfId="15046"/>
    <cellStyle name="Normal 4 9 4 2 5" xfId="10564"/>
    <cellStyle name="Normal 4 9 4 3" xfId="2282"/>
    <cellStyle name="Normal 4 9 4 3 2" xfId="6763"/>
    <cellStyle name="Normal 4 9 4 3 2 2" xfId="15793"/>
    <cellStyle name="Normal 4 9 4 3 3" xfId="11311"/>
    <cellStyle name="Normal 4 9 4 4" xfId="3776"/>
    <cellStyle name="Normal 4 9 4 4 2" xfId="8257"/>
    <cellStyle name="Normal 4 9 4 4 2 2" xfId="17287"/>
    <cellStyle name="Normal 4 9 4 4 3" xfId="12805"/>
    <cellStyle name="Normal 4 9 4 5" xfId="5270"/>
    <cellStyle name="Normal 4 9 4 5 2" xfId="14299"/>
    <cellStyle name="Normal 4 9 4 6" xfId="9817"/>
    <cellStyle name="Normal 4 9 5" xfId="975"/>
    <cellStyle name="Normal 4 9 5 2" xfId="2469"/>
    <cellStyle name="Normal 4 9 5 2 2" xfId="6950"/>
    <cellStyle name="Normal 4 9 5 2 2 2" xfId="15980"/>
    <cellStyle name="Normal 4 9 5 2 3" xfId="11498"/>
    <cellStyle name="Normal 4 9 5 3" xfId="3963"/>
    <cellStyle name="Normal 4 9 5 3 2" xfId="8444"/>
    <cellStyle name="Normal 4 9 5 3 2 2" xfId="17474"/>
    <cellStyle name="Normal 4 9 5 3 3" xfId="12992"/>
    <cellStyle name="Normal 4 9 5 4" xfId="5457"/>
    <cellStyle name="Normal 4 9 5 4 2" xfId="14486"/>
    <cellStyle name="Normal 4 9 5 5" xfId="10004"/>
    <cellStyle name="Normal 4 9 6" xfId="1724"/>
    <cellStyle name="Normal 4 9 6 2" xfId="6205"/>
    <cellStyle name="Normal 4 9 6 2 2" xfId="15235"/>
    <cellStyle name="Normal 4 9 6 3" xfId="10753"/>
    <cellStyle name="Normal 4 9 7" xfId="3218"/>
    <cellStyle name="Normal 4 9 7 2" xfId="7699"/>
    <cellStyle name="Normal 4 9 7 2 2" xfId="16729"/>
    <cellStyle name="Normal 4 9 7 3" xfId="12247"/>
    <cellStyle name="Normal 4 9 8" xfId="4712"/>
    <cellStyle name="Normal 4 9 8 2" xfId="13741"/>
    <cellStyle name="Normal 4 9 9" xfId="9259"/>
    <cellStyle name="Normal 5" xfId="10"/>
    <cellStyle name="Normal 5 10" xfId="93"/>
    <cellStyle name="Normal 5 10 2" xfId="20165"/>
    <cellStyle name="Normal 5 11" xfId="22550"/>
    <cellStyle name="Normal 5 2" xfId="40"/>
    <cellStyle name="Normal 5 2 2" xfId="20136"/>
    <cellStyle name="Normal 5 3" xfId="48"/>
    <cellStyle name="Normal 5 3 2" xfId="20139"/>
    <cellStyle name="Normal 5 4" xfId="55"/>
    <cellStyle name="Normal 5 4 2" xfId="20143"/>
    <cellStyle name="Normal 5 5" xfId="62"/>
    <cellStyle name="Normal 5 5 2" xfId="20147"/>
    <cellStyle name="Normal 5 6" xfId="69"/>
    <cellStyle name="Normal 5 6 2" xfId="20152"/>
    <cellStyle name="Normal 5 7" xfId="75"/>
    <cellStyle name="Normal 5 7 2" xfId="20156"/>
    <cellStyle name="Normal 5 8" xfId="83"/>
    <cellStyle name="Normal 5 8 2" xfId="20162"/>
    <cellStyle name="Normal 5 9" xfId="90"/>
    <cellStyle name="Normal 6" xfId="24"/>
    <cellStyle name="Normal 6 2" xfId="20129"/>
    <cellStyle name="Normal 7" xfId="41"/>
    <cellStyle name="Normal 7 2" xfId="49"/>
    <cellStyle name="Normal 7 2 2" xfId="20140"/>
    <cellStyle name="Normal 7 3" xfId="56"/>
    <cellStyle name="Normal 7 3 2" xfId="20144"/>
    <cellStyle name="Normal 7 4" xfId="63"/>
    <cellStyle name="Normal 7 4 2" xfId="20148"/>
    <cellStyle name="Normal 7 5" xfId="70"/>
    <cellStyle name="Normal 7 5 2" xfId="20153"/>
    <cellStyle name="Normal 7 6" xfId="76"/>
    <cellStyle name="Normal 7 6 2" xfId="20157"/>
    <cellStyle name="Normal 7 7" xfId="84"/>
    <cellStyle name="Normal 7 7 2" xfId="20163"/>
    <cellStyle name="Normal 7 8" xfId="91"/>
    <cellStyle name="Normal 7 9" xfId="22552"/>
    <cellStyle name="Normal 8" xfId="14"/>
    <cellStyle name="Normal 8 2" xfId="2"/>
    <cellStyle name="Parastais 3" xfId="9"/>
    <cellStyle name="Parasts 3" xfId="23"/>
    <cellStyle name="Parasts 3 2" xfId="20133"/>
    <cellStyle name="Percent 2" xfId="97"/>
    <cellStyle name="Percent 2 10" xfId="234"/>
    <cellStyle name="Percent 2 10 2" xfId="420"/>
    <cellStyle name="Percent 2 10 2 2" xfId="1162"/>
    <cellStyle name="Percent 2 10 2 2 2" xfId="2656"/>
    <cellStyle name="Percent 2 10 2 2 2 2" xfId="7137"/>
    <cellStyle name="Percent 2 10 2 2 2 2 2" xfId="16167"/>
    <cellStyle name="Percent 2 10 2 2 2 3" xfId="11685"/>
    <cellStyle name="Percent 2 10 2 2 3" xfId="4150"/>
    <cellStyle name="Percent 2 10 2 2 3 2" xfId="8631"/>
    <cellStyle name="Percent 2 10 2 2 3 2 2" xfId="17661"/>
    <cellStyle name="Percent 2 10 2 2 3 3" xfId="13179"/>
    <cellStyle name="Percent 2 10 2 2 4" xfId="34"/>
    <cellStyle name="Percent 2 10 2 2 4 10" xfId="22548"/>
    <cellStyle name="Percent 2 10 2 2 4 2" xfId="38"/>
    <cellStyle name="Percent 2 10 2 2 4 2 2" xfId="14673"/>
    <cellStyle name="Percent 2 10 2 2 4 3" xfId="46"/>
    <cellStyle name="Percent 2 10 2 2 4 3 2" xfId="20138"/>
    <cellStyle name="Percent 2 10 2 2 4 4" xfId="53"/>
    <cellStyle name="Percent 2 10 2 2 4 4 2" xfId="20142"/>
    <cellStyle name="Percent 2 10 2 2 4 5" xfId="60"/>
    <cellStyle name="Percent 2 10 2 2 4 5 2" xfId="20146"/>
    <cellStyle name="Percent 2 10 2 2 4 6" xfId="67"/>
    <cellStyle name="Percent 2 10 2 2 4 6 2" xfId="20151"/>
    <cellStyle name="Percent 2 10 2 2 4 7" xfId="77"/>
    <cellStyle name="Percent 2 10 2 2 4 7 2" xfId="20158"/>
    <cellStyle name="Percent 2 10 2 2 4 8" xfId="81"/>
    <cellStyle name="Percent 2 10 2 2 4 8 2" xfId="20161"/>
    <cellStyle name="Percent 2 10 2 2 4 9" xfId="88"/>
    <cellStyle name="Percent 2 10 2 2 5" xfId="10191"/>
    <cellStyle name="Percent 2 10 2 3" xfId="1913"/>
    <cellStyle name="Percent 2 10 2 3 2" xfId="6394"/>
    <cellStyle name="Percent 2 10 2 3 2 2" xfId="15424"/>
    <cellStyle name="Percent 2 10 2 3 3" xfId="10942"/>
    <cellStyle name="Percent 2 10 2 4" xfId="3407"/>
    <cellStyle name="Percent 2 10 2 4 2" xfId="7888"/>
    <cellStyle name="Percent 2 10 2 4 2 2" xfId="16918"/>
    <cellStyle name="Percent 2 10 2 4 3" xfId="12436"/>
    <cellStyle name="Percent 2 10 2 5" xfId="4901"/>
    <cellStyle name="Percent 2 10 2 5 2" xfId="13930"/>
    <cellStyle name="Percent 2 10 2 6" xfId="9448"/>
    <cellStyle name="Percent 2 10 3" xfId="605"/>
    <cellStyle name="Percent 2 10 3 2" xfId="1352"/>
    <cellStyle name="Percent 2 10 3 2 2" xfId="2846"/>
    <cellStyle name="Percent 2 10 3 2 2 2" xfId="7327"/>
    <cellStyle name="Percent 2 10 3 2 2 2 2" xfId="16357"/>
    <cellStyle name="Percent 2 10 3 2 2 3" xfId="11875"/>
    <cellStyle name="Percent 2 10 3 2 3" xfId="4340"/>
    <cellStyle name="Percent 2 10 3 2 3 2" xfId="8821"/>
    <cellStyle name="Percent 2 10 3 2 3 2 2" xfId="17851"/>
    <cellStyle name="Percent 2 10 3 2 3 3" xfId="13369"/>
    <cellStyle name="Percent 2 10 3 2 4" xfId="5833"/>
    <cellStyle name="Percent 2 10 3 2 4 2" xfId="14863"/>
    <cellStyle name="Percent 2 10 3 2 5" xfId="10381"/>
    <cellStyle name="Percent 2 10 3 3" xfId="2099"/>
    <cellStyle name="Percent 2 10 3 3 2" xfId="6580"/>
    <cellStyle name="Percent 2 10 3 3 2 2" xfId="15610"/>
    <cellStyle name="Percent 2 10 3 3 3" xfId="11128"/>
    <cellStyle name="Percent 2 10 3 4" xfId="3593"/>
    <cellStyle name="Percent 2 10 3 4 2" xfId="8074"/>
    <cellStyle name="Percent 2 10 3 4 2 2" xfId="17104"/>
    <cellStyle name="Percent 2 10 3 4 3" xfId="12622"/>
    <cellStyle name="Percent 2 10 3 5" xfId="5087"/>
    <cellStyle name="Percent 2 10 3 5 2" xfId="14116"/>
    <cellStyle name="Percent 2 10 3 6" xfId="9634"/>
    <cellStyle name="Percent 2 10 4" xfId="791"/>
    <cellStyle name="Percent 2 10 4 2" xfId="1538"/>
    <cellStyle name="Percent 2 10 4 2 2" xfId="3032"/>
    <cellStyle name="Percent 2 10 4 2 2 2" xfId="7513"/>
    <cellStyle name="Percent 2 10 4 2 2 2 2" xfId="16543"/>
    <cellStyle name="Percent 2 10 4 2 2 3" xfId="12061"/>
    <cellStyle name="Percent 2 10 4 2 3" xfId="4526"/>
    <cellStyle name="Percent 2 10 4 2 3 2" xfId="9007"/>
    <cellStyle name="Percent 2 10 4 2 3 2 2" xfId="18037"/>
    <cellStyle name="Percent 2 10 4 2 3 3" xfId="13555"/>
    <cellStyle name="Percent 2 10 4 2 4" xfId="6019"/>
    <cellStyle name="Percent 2 10 4 2 4 2" xfId="15049"/>
    <cellStyle name="Percent 2 10 4 2 5" xfId="10567"/>
    <cellStyle name="Percent 2 10 4 3" xfId="2285"/>
    <cellStyle name="Percent 2 10 4 3 2" xfId="6766"/>
    <cellStyle name="Percent 2 10 4 3 2 2" xfId="15796"/>
    <cellStyle name="Percent 2 10 4 3 3" xfId="11314"/>
    <cellStyle name="Percent 2 10 4 4" xfId="3779"/>
    <cellStyle name="Percent 2 10 4 4 2" xfId="8260"/>
    <cellStyle name="Percent 2 10 4 4 2 2" xfId="17290"/>
    <cellStyle name="Percent 2 10 4 4 3" xfId="12808"/>
    <cellStyle name="Percent 2 10 4 5" xfId="5273"/>
    <cellStyle name="Percent 2 10 4 5 2" xfId="14302"/>
    <cellStyle name="Percent 2 10 4 6" xfId="9820"/>
    <cellStyle name="Percent 2 10 5" xfId="978"/>
    <cellStyle name="Percent 2 10 5 2" xfId="2472"/>
    <cellStyle name="Percent 2 10 5 2 2" xfId="6953"/>
    <cellStyle name="Percent 2 10 5 2 2 2" xfId="15983"/>
    <cellStyle name="Percent 2 10 5 2 3" xfId="11501"/>
    <cellStyle name="Percent 2 10 5 3" xfId="3966"/>
    <cellStyle name="Percent 2 10 5 3 2" xfId="8447"/>
    <cellStyle name="Percent 2 10 5 3 2 2" xfId="17477"/>
    <cellStyle name="Percent 2 10 5 3 3" xfId="12995"/>
    <cellStyle name="Percent 2 10 5 4" xfId="5460"/>
    <cellStyle name="Percent 2 10 5 4 2" xfId="14489"/>
    <cellStyle name="Percent 2 10 5 5" xfId="10007"/>
    <cellStyle name="Percent 2 10 6" xfId="1727"/>
    <cellStyle name="Percent 2 10 6 2" xfId="6208"/>
    <cellStyle name="Percent 2 10 6 2 2" xfId="15238"/>
    <cellStyle name="Percent 2 10 6 3" xfId="10756"/>
    <cellStyle name="Percent 2 10 7" xfId="3221"/>
    <cellStyle name="Percent 2 10 7 2" xfId="7702"/>
    <cellStyle name="Percent 2 10 7 2 2" xfId="16732"/>
    <cellStyle name="Percent 2 10 7 3" xfId="12250"/>
    <cellStyle name="Percent 2 10 8" xfId="4715"/>
    <cellStyle name="Percent 2 10 8 2" xfId="13744"/>
    <cellStyle name="Percent 2 10 9" xfId="9262"/>
    <cellStyle name="Percent 2 11" xfId="257"/>
    <cellStyle name="Percent 2 11 2" xfId="443"/>
    <cellStyle name="Percent 2 11 2 2" xfId="1185"/>
    <cellStyle name="Percent 2 11 2 2 2" xfId="2679"/>
    <cellStyle name="Percent 2 11 2 2 2 2" xfId="7160"/>
    <cellStyle name="Percent 2 11 2 2 2 2 2" xfId="16190"/>
    <cellStyle name="Percent 2 11 2 2 2 3" xfId="11708"/>
    <cellStyle name="Percent 2 11 2 2 3" xfId="4173"/>
    <cellStyle name="Percent 2 11 2 2 3 2" xfId="8654"/>
    <cellStyle name="Percent 2 11 2 2 3 2 2" xfId="17684"/>
    <cellStyle name="Percent 2 11 2 2 3 3" xfId="13202"/>
    <cellStyle name="Percent 2 11 2 2 4" xfId="5666"/>
    <cellStyle name="Percent 2 11 2 2 4 2" xfId="14696"/>
    <cellStyle name="Percent 2 11 2 2 5" xfId="10214"/>
    <cellStyle name="Percent 2 11 2 3" xfId="1936"/>
    <cellStyle name="Percent 2 11 2 3 2" xfId="6417"/>
    <cellStyle name="Percent 2 11 2 3 2 2" xfId="15447"/>
    <cellStyle name="Percent 2 11 2 3 3" xfId="10965"/>
    <cellStyle name="Percent 2 11 2 4" xfId="3430"/>
    <cellStyle name="Percent 2 11 2 4 2" xfId="7911"/>
    <cellStyle name="Percent 2 11 2 4 2 2" xfId="16941"/>
    <cellStyle name="Percent 2 11 2 4 3" xfId="12459"/>
    <cellStyle name="Percent 2 11 2 5" xfId="4924"/>
    <cellStyle name="Percent 2 11 2 5 2" xfId="13953"/>
    <cellStyle name="Percent 2 11 2 6" xfId="9471"/>
    <cellStyle name="Percent 2 11 3" xfId="628"/>
    <cellStyle name="Percent 2 11 3 2" xfId="1375"/>
    <cellStyle name="Percent 2 11 3 2 2" xfId="2869"/>
    <cellStyle name="Percent 2 11 3 2 2 2" xfId="7350"/>
    <cellStyle name="Percent 2 11 3 2 2 2 2" xfId="16380"/>
    <cellStyle name="Percent 2 11 3 2 2 3" xfId="11898"/>
    <cellStyle name="Percent 2 11 3 2 3" xfId="4363"/>
    <cellStyle name="Percent 2 11 3 2 3 2" xfId="8844"/>
    <cellStyle name="Percent 2 11 3 2 3 2 2" xfId="17874"/>
    <cellStyle name="Percent 2 11 3 2 3 3" xfId="13392"/>
    <cellStyle name="Percent 2 11 3 2 4" xfId="5856"/>
    <cellStyle name="Percent 2 11 3 2 4 2" xfId="14886"/>
    <cellStyle name="Percent 2 11 3 2 5" xfId="10404"/>
    <cellStyle name="Percent 2 11 3 3" xfId="2122"/>
    <cellStyle name="Percent 2 11 3 3 2" xfId="6603"/>
    <cellStyle name="Percent 2 11 3 3 2 2" xfId="15633"/>
    <cellStyle name="Percent 2 11 3 3 3" xfId="11151"/>
    <cellStyle name="Percent 2 11 3 4" xfId="3616"/>
    <cellStyle name="Percent 2 11 3 4 2" xfId="8097"/>
    <cellStyle name="Percent 2 11 3 4 2 2" xfId="17127"/>
    <cellStyle name="Percent 2 11 3 4 3" xfId="12645"/>
    <cellStyle name="Percent 2 11 3 5" xfId="5110"/>
    <cellStyle name="Percent 2 11 3 5 2" xfId="14139"/>
    <cellStyle name="Percent 2 11 3 6" xfId="9657"/>
    <cellStyle name="Percent 2 11 4" xfId="814"/>
    <cellStyle name="Percent 2 11 4 2" xfId="1561"/>
    <cellStyle name="Percent 2 11 4 2 2" xfId="3055"/>
    <cellStyle name="Percent 2 11 4 2 2 2" xfId="7536"/>
    <cellStyle name="Percent 2 11 4 2 2 2 2" xfId="16566"/>
    <cellStyle name="Percent 2 11 4 2 2 3" xfId="12084"/>
    <cellStyle name="Percent 2 11 4 2 3" xfId="4549"/>
    <cellStyle name="Percent 2 11 4 2 3 2" xfId="9030"/>
    <cellStyle name="Percent 2 11 4 2 3 2 2" xfId="18060"/>
    <cellStyle name="Percent 2 11 4 2 3 3" xfId="13578"/>
    <cellStyle name="Percent 2 11 4 2 4" xfId="6042"/>
    <cellStyle name="Percent 2 11 4 2 4 2" xfId="15072"/>
    <cellStyle name="Percent 2 11 4 2 5" xfId="10590"/>
    <cellStyle name="Percent 2 11 4 3" xfId="2308"/>
    <cellStyle name="Percent 2 11 4 3 2" xfId="6789"/>
    <cellStyle name="Percent 2 11 4 3 2 2" xfId="15819"/>
    <cellStyle name="Percent 2 11 4 3 3" xfId="11337"/>
    <cellStyle name="Percent 2 11 4 4" xfId="3802"/>
    <cellStyle name="Percent 2 11 4 4 2" xfId="8283"/>
    <cellStyle name="Percent 2 11 4 4 2 2" xfId="17313"/>
    <cellStyle name="Percent 2 11 4 4 3" xfId="12831"/>
    <cellStyle name="Percent 2 11 4 5" xfId="5296"/>
    <cellStyle name="Percent 2 11 4 5 2" xfId="14325"/>
    <cellStyle name="Percent 2 11 4 6" xfId="9843"/>
    <cellStyle name="Percent 2 11 5" xfId="1001"/>
    <cellStyle name="Percent 2 11 5 2" xfId="2495"/>
    <cellStyle name="Percent 2 11 5 2 2" xfId="6976"/>
    <cellStyle name="Percent 2 11 5 2 2 2" xfId="16006"/>
    <cellStyle name="Percent 2 11 5 2 3" xfId="11524"/>
    <cellStyle name="Percent 2 11 5 3" xfId="3989"/>
    <cellStyle name="Percent 2 11 5 3 2" xfId="8470"/>
    <cellStyle name="Percent 2 11 5 3 2 2" xfId="17500"/>
    <cellStyle name="Percent 2 11 5 3 3" xfId="13018"/>
    <cellStyle name="Percent 2 11 5 4" xfId="5483"/>
    <cellStyle name="Percent 2 11 5 4 2" xfId="14512"/>
    <cellStyle name="Percent 2 11 5 5" xfId="10030"/>
    <cellStyle name="Percent 2 11 6" xfId="1750"/>
    <cellStyle name="Percent 2 11 6 2" xfId="6231"/>
    <cellStyle name="Percent 2 11 6 2 2" xfId="15261"/>
    <cellStyle name="Percent 2 11 6 3" xfId="10779"/>
    <cellStyle name="Percent 2 11 7" xfId="3244"/>
    <cellStyle name="Percent 2 11 7 2" xfId="7725"/>
    <cellStyle name="Percent 2 11 7 2 2" xfId="16755"/>
    <cellStyle name="Percent 2 11 7 3" xfId="12273"/>
    <cellStyle name="Percent 2 11 8" xfId="4738"/>
    <cellStyle name="Percent 2 11 8 2" xfId="13767"/>
    <cellStyle name="Percent 2 11 9" xfId="9285"/>
    <cellStyle name="Percent 2 12" xfId="280"/>
    <cellStyle name="Percent 2 12 2" xfId="1024"/>
    <cellStyle name="Percent 2 12 2 2" xfId="2518"/>
    <cellStyle name="Percent 2 12 2 2 2" xfId="6999"/>
    <cellStyle name="Percent 2 12 2 2 2 2" xfId="16029"/>
    <cellStyle name="Percent 2 12 2 2 3" xfId="11547"/>
    <cellStyle name="Percent 2 12 2 3" xfId="4012"/>
    <cellStyle name="Percent 2 12 2 3 2" xfId="8493"/>
    <cellStyle name="Percent 2 12 2 3 2 2" xfId="17523"/>
    <cellStyle name="Percent 2 12 2 3 3" xfId="13041"/>
    <cellStyle name="Percent 2 12 2 4" xfId="5506"/>
    <cellStyle name="Percent 2 12 2 4 2" xfId="14535"/>
    <cellStyle name="Percent 2 12 2 5" xfId="10053"/>
    <cellStyle name="Percent 2 12 3" xfId="1773"/>
    <cellStyle name="Percent 2 12 3 2" xfId="6254"/>
    <cellStyle name="Percent 2 12 3 2 2" xfId="15284"/>
    <cellStyle name="Percent 2 12 3 3" xfId="10802"/>
    <cellStyle name="Percent 2 12 4" xfId="3267"/>
    <cellStyle name="Percent 2 12 4 2" xfId="7748"/>
    <cellStyle name="Percent 2 12 4 2 2" xfId="16778"/>
    <cellStyle name="Percent 2 12 4 3" xfId="12296"/>
    <cellStyle name="Percent 2 12 5" xfId="4761"/>
    <cellStyle name="Percent 2 12 5 2" xfId="13790"/>
    <cellStyle name="Percent 2 12 6" xfId="9308"/>
    <cellStyle name="Percent 2 13" xfId="465"/>
    <cellStyle name="Percent 2 13 2" xfId="1212"/>
    <cellStyle name="Percent 2 13 2 2" xfId="2706"/>
    <cellStyle name="Percent 2 13 2 2 2" xfId="7187"/>
    <cellStyle name="Percent 2 13 2 2 2 2" xfId="16217"/>
    <cellStyle name="Percent 2 13 2 2 3" xfId="11735"/>
    <cellStyle name="Percent 2 13 2 3" xfId="4200"/>
    <cellStyle name="Percent 2 13 2 3 2" xfId="8681"/>
    <cellStyle name="Percent 2 13 2 3 2 2" xfId="17711"/>
    <cellStyle name="Percent 2 13 2 3 3" xfId="13229"/>
    <cellStyle name="Percent 2 13 2 4" xfId="5693"/>
    <cellStyle name="Percent 2 13 2 4 2" xfId="14723"/>
    <cellStyle name="Percent 2 13 2 5" xfId="10241"/>
    <cellStyle name="Percent 2 13 3" xfId="1959"/>
    <cellStyle name="Percent 2 13 3 2" xfId="6440"/>
    <cellStyle name="Percent 2 13 3 2 2" xfId="15470"/>
    <cellStyle name="Percent 2 13 3 3" xfId="10988"/>
    <cellStyle name="Percent 2 13 4" xfId="3453"/>
    <cellStyle name="Percent 2 13 4 2" xfId="7934"/>
    <cellStyle name="Percent 2 13 4 2 2" xfId="16964"/>
    <cellStyle name="Percent 2 13 4 3" xfId="12482"/>
    <cellStyle name="Percent 2 13 5" xfId="4947"/>
    <cellStyle name="Percent 2 13 5 2" xfId="13976"/>
    <cellStyle name="Percent 2 13 6" xfId="9494"/>
    <cellStyle name="Percent 2 14" xfId="651"/>
    <cellStyle name="Percent 2 14 2" xfId="1398"/>
    <cellStyle name="Percent 2 14 2 2" xfId="2892"/>
    <cellStyle name="Percent 2 14 2 2 2" xfId="7373"/>
    <cellStyle name="Percent 2 14 2 2 2 2" xfId="16403"/>
    <cellStyle name="Percent 2 14 2 2 3" xfId="11921"/>
    <cellStyle name="Percent 2 14 2 3" xfId="4386"/>
    <cellStyle name="Percent 2 14 2 3 2" xfId="8867"/>
    <cellStyle name="Percent 2 14 2 3 2 2" xfId="17897"/>
    <cellStyle name="Percent 2 14 2 3 3" xfId="13415"/>
    <cellStyle name="Percent 2 14 2 4" xfId="5879"/>
    <cellStyle name="Percent 2 14 2 4 2" xfId="14909"/>
    <cellStyle name="Percent 2 14 2 5" xfId="10427"/>
    <cellStyle name="Percent 2 14 3" xfId="2145"/>
    <cellStyle name="Percent 2 14 3 2" xfId="6626"/>
    <cellStyle name="Percent 2 14 3 2 2" xfId="15656"/>
    <cellStyle name="Percent 2 14 3 3" xfId="11174"/>
    <cellStyle name="Percent 2 14 4" xfId="3639"/>
    <cellStyle name="Percent 2 14 4 2" xfId="8120"/>
    <cellStyle name="Percent 2 14 4 2 2" xfId="17150"/>
    <cellStyle name="Percent 2 14 4 3" xfId="12668"/>
    <cellStyle name="Percent 2 14 5" xfId="5133"/>
    <cellStyle name="Percent 2 14 5 2" xfId="14162"/>
    <cellStyle name="Percent 2 14 6" xfId="9680"/>
    <cellStyle name="Percent 2 15" xfId="838"/>
    <cellStyle name="Percent 2 15 2" xfId="2332"/>
    <cellStyle name="Percent 2 15 2 2" xfId="6813"/>
    <cellStyle name="Percent 2 15 2 2 2" xfId="15843"/>
    <cellStyle name="Percent 2 15 2 3" xfId="11361"/>
    <cellStyle name="Percent 2 15 3" xfId="3826"/>
    <cellStyle name="Percent 2 15 3 2" xfId="8307"/>
    <cellStyle name="Percent 2 15 3 2 2" xfId="17337"/>
    <cellStyle name="Percent 2 15 3 3" xfId="12855"/>
    <cellStyle name="Percent 2 15 4" xfId="5320"/>
    <cellStyle name="Percent 2 15 4 2" xfId="14349"/>
    <cellStyle name="Percent 2 15 5" xfId="9867"/>
    <cellStyle name="Percent 2 16" xfId="1587"/>
    <cellStyle name="Percent 2 16 2" xfId="6068"/>
    <cellStyle name="Percent 2 16 2 2" xfId="15098"/>
    <cellStyle name="Percent 2 16 3" xfId="10616"/>
    <cellStyle name="Percent 2 17" xfId="3081"/>
    <cellStyle name="Percent 2 17 2" xfId="7562"/>
    <cellStyle name="Percent 2 17 2 2" xfId="16592"/>
    <cellStyle name="Percent 2 17 3" xfId="12110"/>
    <cellStyle name="Percent 2 18" xfId="4575"/>
    <cellStyle name="Percent 2 18 2" xfId="13604"/>
    <cellStyle name="Percent 2 19" xfId="9122"/>
    <cellStyle name="Percent 2 2" xfId="99"/>
    <cellStyle name="Percent 2 3" xfId="103"/>
    <cellStyle name="Percent 2 3 10" xfId="285"/>
    <cellStyle name="Percent 2 3 10 2" xfId="1029"/>
    <cellStyle name="Percent 2 3 10 2 2" xfId="2523"/>
    <cellStyle name="Percent 2 3 10 2 2 2" xfId="7004"/>
    <cellStyle name="Percent 2 3 10 2 2 2 2" xfId="16034"/>
    <cellStyle name="Percent 2 3 10 2 2 3" xfId="11552"/>
    <cellStyle name="Percent 2 3 10 2 3" xfId="4017"/>
    <cellStyle name="Percent 2 3 10 2 3 2" xfId="8498"/>
    <cellStyle name="Percent 2 3 10 2 3 2 2" xfId="17528"/>
    <cellStyle name="Percent 2 3 10 2 3 3" xfId="13046"/>
    <cellStyle name="Percent 2 3 10 2 4" xfId="5511"/>
    <cellStyle name="Percent 2 3 10 2 4 2" xfId="14540"/>
    <cellStyle name="Percent 2 3 10 2 5" xfId="10058"/>
    <cellStyle name="Percent 2 3 10 3" xfId="1778"/>
    <cellStyle name="Percent 2 3 10 3 2" xfId="6259"/>
    <cellStyle name="Percent 2 3 10 3 2 2" xfId="15289"/>
    <cellStyle name="Percent 2 3 10 3 3" xfId="10807"/>
    <cellStyle name="Percent 2 3 10 4" xfId="3272"/>
    <cellStyle name="Percent 2 3 10 4 2" xfId="7753"/>
    <cellStyle name="Percent 2 3 10 4 2 2" xfId="16783"/>
    <cellStyle name="Percent 2 3 10 4 3" xfId="12301"/>
    <cellStyle name="Percent 2 3 10 5" xfId="4766"/>
    <cellStyle name="Percent 2 3 10 5 2" xfId="13795"/>
    <cellStyle name="Percent 2 3 10 6" xfId="9313"/>
    <cellStyle name="Percent 2 3 11" xfId="470"/>
    <cellStyle name="Percent 2 3 11 2" xfId="1217"/>
    <cellStyle name="Percent 2 3 11 2 2" xfId="2711"/>
    <cellStyle name="Percent 2 3 11 2 2 2" xfId="7192"/>
    <cellStyle name="Percent 2 3 11 2 2 2 2" xfId="16222"/>
    <cellStyle name="Percent 2 3 11 2 2 3" xfId="11740"/>
    <cellStyle name="Percent 2 3 11 2 3" xfId="4205"/>
    <cellStyle name="Percent 2 3 11 2 3 2" xfId="8686"/>
    <cellStyle name="Percent 2 3 11 2 3 2 2" xfId="17716"/>
    <cellStyle name="Percent 2 3 11 2 3 3" xfId="13234"/>
    <cellStyle name="Percent 2 3 11 2 4" xfId="5698"/>
    <cellStyle name="Percent 2 3 11 2 4 2" xfId="14728"/>
    <cellStyle name="Percent 2 3 11 2 5" xfId="10246"/>
    <cellStyle name="Percent 2 3 11 3" xfId="1964"/>
    <cellStyle name="Percent 2 3 11 3 2" xfId="6445"/>
    <cellStyle name="Percent 2 3 11 3 2 2" xfId="15475"/>
    <cellStyle name="Percent 2 3 11 3 3" xfId="10993"/>
    <cellStyle name="Percent 2 3 11 4" xfId="3458"/>
    <cellStyle name="Percent 2 3 11 4 2" xfId="7939"/>
    <cellStyle name="Percent 2 3 11 4 2 2" xfId="16969"/>
    <cellStyle name="Percent 2 3 11 4 3" xfId="12487"/>
    <cellStyle name="Percent 2 3 11 5" xfId="4952"/>
    <cellStyle name="Percent 2 3 11 5 2" xfId="13981"/>
    <cellStyle name="Percent 2 3 11 6" xfId="9499"/>
    <cellStyle name="Percent 2 3 12" xfId="656"/>
    <cellStyle name="Percent 2 3 12 2" xfId="1403"/>
    <cellStyle name="Percent 2 3 12 2 2" xfId="2897"/>
    <cellStyle name="Percent 2 3 12 2 2 2" xfId="7378"/>
    <cellStyle name="Percent 2 3 12 2 2 2 2" xfId="16408"/>
    <cellStyle name="Percent 2 3 12 2 2 3" xfId="11926"/>
    <cellStyle name="Percent 2 3 12 2 3" xfId="4391"/>
    <cellStyle name="Percent 2 3 12 2 3 2" xfId="8872"/>
    <cellStyle name="Percent 2 3 12 2 3 2 2" xfId="17902"/>
    <cellStyle name="Percent 2 3 12 2 3 3" xfId="13420"/>
    <cellStyle name="Percent 2 3 12 2 4" xfId="5884"/>
    <cellStyle name="Percent 2 3 12 2 4 2" xfId="14914"/>
    <cellStyle name="Percent 2 3 12 2 5" xfId="10432"/>
    <cellStyle name="Percent 2 3 12 3" xfId="2150"/>
    <cellStyle name="Percent 2 3 12 3 2" xfId="6631"/>
    <cellStyle name="Percent 2 3 12 3 2 2" xfId="15661"/>
    <cellStyle name="Percent 2 3 12 3 3" xfId="11179"/>
    <cellStyle name="Percent 2 3 12 4" xfId="3644"/>
    <cellStyle name="Percent 2 3 12 4 2" xfId="8125"/>
    <cellStyle name="Percent 2 3 12 4 2 2" xfId="17155"/>
    <cellStyle name="Percent 2 3 12 4 3" xfId="12673"/>
    <cellStyle name="Percent 2 3 12 5" xfId="5138"/>
    <cellStyle name="Percent 2 3 12 5 2" xfId="14167"/>
    <cellStyle name="Percent 2 3 12 6" xfId="9685"/>
    <cellStyle name="Percent 2 3 13" xfId="843"/>
    <cellStyle name="Percent 2 3 13 2" xfId="2337"/>
    <cellStyle name="Percent 2 3 13 2 2" xfId="6818"/>
    <cellStyle name="Percent 2 3 13 2 2 2" xfId="15848"/>
    <cellStyle name="Percent 2 3 13 2 3" xfId="11366"/>
    <cellStyle name="Percent 2 3 13 3" xfId="3831"/>
    <cellStyle name="Percent 2 3 13 3 2" xfId="8312"/>
    <cellStyle name="Percent 2 3 13 3 2 2" xfId="17342"/>
    <cellStyle name="Percent 2 3 13 3 3" xfId="12860"/>
    <cellStyle name="Percent 2 3 13 4" xfId="5325"/>
    <cellStyle name="Percent 2 3 13 4 2" xfId="14354"/>
    <cellStyle name="Percent 2 3 13 5" xfId="9872"/>
    <cellStyle name="Percent 2 3 14" xfId="1592"/>
    <cellStyle name="Percent 2 3 14 2" xfId="6073"/>
    <cellStyle name="Percent 2 3 14 2 2" xfId="15103"/>
    <cellStyle name="Percent 2 3 14 3" xfId="10621"/>
    <cellStyle name="Percent 2 3 15" xfId="3086"/>
    <cellStyle name="Percent 2 3 15 2" xfId="7567"/>
    <cellStyle name="Percent 2 3 15 2 2" xfId="16597"/>
    <cellStyle name="Percent 2 3 15 3" xfId="12115"/>
    <cellStyle name="Percent 2 3 16" xfId="4580"/>
    <cellStyle name="Percent 2 3 16 2" xfId="13609"/>
    <cellStyle name="Percent 2 3 17" xfId="9127"/>
    <cellStyle name="Percent 2 3 2" xfId="112"/>
    <cellStyle name="Percent 2 3 2 10" xfId="480"/>
    <cellStyle name="Percent 2 3 2 10 2" xfId="1227"/>
    <cellStyle name="Percent 2 3 2 10 2 2" xfId="2721"/>
    <cellStyle name="Percent 2 3 2 10 2 2 2" xfId="7202"/>
    <cellStyle name="Percent 2 3 2 10 2 2 2 2" xfId="16232"/>
    <cellStyle name="Percent 2 3 2 10 2 2 3" xfId="11750"/>
    <cellStyle name="Percent 2 3 2 10 2 3" xfId="4215"/>
    <cellStyle name="Percent 2 3 2 10 2 3 2" xfId="8696"/>
    <cellStyle name="Percent 2 3 2 10 2 3 2 2" xfId="17726"/>
    <cellStyle name="Percent 2 3 2 10 2 3 3" xfId="13244"/>
    <cellStyle name="Percent 2 3 2 10 2 4" xfId="5708"/>
    <cellStyle name="Percent 2 3 2 10 2 4 2" xfId="14738"/>
    <cellStyle name="Percent 2 3 2 10 2 5" xfId="10256"/>
    <cellStyle name="Percent 2 3 2 10 3" xfId="1974"/>
    <cellStyle name="Percent 2 3 2 10 3 2" xfId="6455"/>
    <cellStyle name="Percent 2 3 2 10 3 2 2" xfId="15485"/>
    <cellStyle name="Percent 2 3 2 10 3 3" xfId="11003"/>
    <cellStyle name="Percent 2 3 2 10 4" xfId="3468"/>
    <cellStyle name="Percent 2 3 2 10 4 2" xfId="7949"/>
    <cellStyle name="Percent 2 3 2 10 4 2 2" xfId="16979"/>
    <cellStyle name="Percent 2 3 2 10 4 3" xfId="12497"/>
    <cellStyle name="Percent 2 3 2 10 5" xfId="4962"/>
    <cellStyle name="Percent 2 3 2 10 5 2" xfId="13991"/>
    <cellStyle name="Percent 2 3 2 10 6" xfId="9509"/>
    <cellStyle name="Percent 2 3 2 11" xfId="666"/>
    <cellStyle name="Percent 2 3 2 11 2" xfId="1413"/>
    <cellStyle name="Percent 2 3 2 11 2 2" xfId="2907"/>
    <cellStyle name="Percent 2 3 2 11 2 2 2" xfId="7388"/>
    <cellStyle name="Percent 2 3 2 11 2 2 2 2" xfId="16418"/>
    <cellStyle name="Percent 2 3 2 11 2 2 3" xfId="11936"/>
    <cellStyle name="Percent 2 3 2 11 2 3" xfId="4401"/>
    <cellStyle name="Percent 2 3 2 11 2 3 2" xfId="8882"/>
    <cellStyle name="Percent 2 3 2 11 2 3 2 2" xfId="17912"/>
    <cellStyle name="Percent 2 3 2 11 2 3 3" xfId="13430"/>
    <cellStyle name="Percent 2 3 2 11 2 4" xfId="5894"/>
    <cellStyle name="Percent 2 3 2 11 2 4 2" xfId="14924"/>
    <cellStyle name="Percent 2 3 2 11 2 5" xfId="10442"/>
    <cellStyle name="Percent 2 3 2 11 3" xfId="2160"/>
    <cellStyle name="Percent 2 3 2 11 3 2" xfId="6641"/>
    <cellStyle name="Percent 2 3 2 11 3 2 2" xfId="15671"/>
    <cellStyle name="Percent 2 3 2 11 3 3" xfId="11189"/>
    <cellStyle name="Percent 2 3 2 11 4" xfId="3654"/>
    <cellStyle name="Percent 2 3 2 11 4 2" xfId="8135"/>
    <cellStyle name="Percent 2 3 2 11 4 2 2" xfId="17165"/>
    <cellStyle name="Percent 2 3 2 11 4 3" xfId="12683"/>
    <cellStyle name="Percent 2 3 2 11 5" xfId="5148"/>
    <cellStyle name="Percent 2 3 2 11 5 2" xfId="14177"/>
    <cellStyle name="Percent 2 3 2 11 6" xfId="9695"/>
    <cellStyle name="Percent 2 3 2 12" xfId="853"/>
    <cellStyle name="Percent 2 3 2 12 2" xfId="2347"/>
    <cellStyle name="Percent 2 3 2 12 2 2" xfId="6828"/>
    <cellStyle name="Percent 2 3 2 12 2 2 2" xfId="15858"/>
    <cellStyle name="Percent 2 3 2 12 2 3" xfId="11376"/>
    <cellStyle name="Percent 2 3 2 12 3" xfId="3841"/>
    <cellStyle name="Percent 2 3 2 12 3 2" xfId="8322"/>
    <cellStyle name="Percent 2 3 2 12 3 2 2" xfId="17352"/>
    <cellStyle name="Percent 2 3 2 12 3 3" xfId="12870"/>
    <cellStyle name="Percent 2 3 2 12 4" xfId="5335"/>
    <cellStyle name="Percent 2 3 2 12 4 2" xfId="14364"/>
    <cellStyle name="Percent 2 3 2 12 5" xfId="9882"/>
    <cellStyle name="Percent 2 3 2 13" xfId="1602"/>
    <cellStyle name="Percent 2 3 2 13 2" xfId="6083"/>
    <cellStyle name="Percent 2 3 2 13 2 2" xfId="15113"/>
    <cellStyle name="Percent 2 3 2 13 3" xfId="10631"/>
    <cellStyle name="Percent 2 3 2 14" xfId="3096"/>
    <cellStyle name="Percent 2 3 2 14 2" xfId="7577"/>
    <cellStyle name="Percent 2 3 2 14 2 2" xfId="16607"/>
    <cellStyle name="Percent 2 3 2 14 3" xfId="12125"/>
    <cellStyle name="Percent 2 3 2 15" xfId="4590"/>
    <cellStyle name="Percent 2 3 2 15 2" xfId="13619"/>
    <cellStyle name="Percent 2 3 2 16" xfId="9137"/>
    <cellStyle name="Percent 2 3 2 2" xfId="134"/>
    <cellStyle name="Percent 2 3 2 2 2" xfId="318"/>
    <cellStyle name="Percent 2 3 2 2 2 2" xfId="1062"/>
    <cellStyle name="Percent 2 3 2 2 2 2 2" xfId="2556"/>
    <cellStyle name="Percent 2 3 2 2 2 2 2 2" xfId="7037"/>
    <cellStyle name="Percent 2 3 2 2 2 2 2 2 2" xfId="16067"/>
    <cellStyle name="Percent 2 3 2 2 2 2 2 3" xfId="11585"/>
    <cellStyle name="Percent 2 3 2 2 2 2 3" xfId="4050"/>
    <cellStyle name="Percent 2 3 2 2 2 2 3 2" xfId="8531"/>
    <cellStyle name="Percent 2 3 2 2 2 2 3 2 2" xfId="17561"/>
    <cellStyle name="Percent 2 3 2 2 2 2 3 3" xfId="13079"/>
    <cellStyle name="Percent 2 3 2 2 2 2 4" xfId="5544"/>
    <cellStyle name="Percent 2 3 2 2 2 2 4 2" xfId="14573"/>
    <cellStyle name="Percent 2 3 2 2 2 2 5" xfId="10091"/>
    <cellStyle name="Percent 2 3 2 2 2 3" xfId="1811"/>
    <cellStyle name="Percent 2 3 2 2 2 3 2" xfId="6292"/>
    <cellStyle name="Percent 2 3 2 2 2 3 2 2" xfId="15322"/>
    <cellStyle name="Percent 2 3 2 2 2 3 3" xfId="10840"/>
    <cellStyle name="Percent 2 3 2 2 2 4" xfId="3305"/>
    <cellStyle name="Percent 2 3 2 2 2 4 2" xfId="7786"/>
    <cellStyle name="Percent 2 3 2 2 2 4 2 2" xfId="16816"/>
    <cellStyle name="Percent 2 3 2 2 2 4 3" xfId="12334"/>
    <cellStyle name="Percent 2 3 2 2 2 5" xfId="4799"/>
    <cellStyle name="Percent 2 3 2 2 2 5 2" xfId="13828"/>
    <cellStyle name="Percent 2 3 2 2 2 6" xfId="9346"/>
    <cellStyle name="Percent 2 3 2 2 3" xfId="503"/>
    <cellStyle name="Percent 2 3 2 2 3 2" xfId="1250"/>
    <cellStyle name="Percent 2 3 2 2 3 2 2" xfId="2744"/>
    <cellStyle name="Percent 2 3 2 2 3 2 2 2" xfId="7225"/>
    <cellStyle name="Percent 2 3 2 2 3 2 2 2 2" xfId="16255"/>
    <cellStyle name="Percent 2 3 2 2 3 2 2 3" xfId="11773"/>
    <cellStyle name="Percent 2 3 2 2 3 2 3" xfId="4238"/>
    <cellStyle name="Percent 2 3 2 2 3 2 3 2" xfId="8719"/>
    <cellStyle name="Percent 2 3 2 2 3 2 3 2 2" xfId="17749"/>
    <cellStyle name="Percent 2 3 2 2 3 2 3 3" xfId="13267"/>
    <cellStyle name="Percent 2 3 2 2 3 2 4" xfId="5731"/>
    <cellStyle name="Percent 2 3 2 2 3 2 4 2" xfId="14761"/>
    <cellStyle name="Percent 2 3 2 2 3 2 5" xfId="10279"/>
    <cellStyle name="Percent 2 3 2 2 3 3" xfId="1997"/>
    <cellStyle name="Percent 2 3 2 2 3 3 2" xfId="6478"/>
    <cellStyle name="Percent 2 3 2 2 3 3 2 2" xfId="15508"/>
    <cellStyle name="Percent 2 3 2 2 3 3 3" xfId="11026"/>
    <cellStyle name="Percent 2 3 2 2 3 4" xfId="3491"/>
    <cellStyle name="Percent 2 3 2 2 3 4 2" xfId="7972"/>
    <cellStyle name="Percent 2 3 2 2 3 4 2 2" xfId="17002"/>
    <cellStyle name="Percent 2 3 2 2 3 4 3" xfId="12520"/>
    <cellStyle name="Percent 2 3 2 2 3 5" xfId="4985"/>
    <cellStyle name="Percent 2 3 2 2 3 5 2" xfId="14014"/>
    <cellStyle name="Percent 2 3 2 2 3 6" xfId="9532"/>
    <cellStyle name="Percent 2 3 2 2 4" xfId="689"/>
    <cellStyle name="Percent 2 3 2 2 4 2" xfId="1436"/>
    <cellStyle name="Percent 2 3 2 2 4 2 2" xfId="2930"/>
    <cellStyle name="Percent 2 3 2 2 4 2 2 2" xfId="7411"/>
    <cellStyle name="Percent 2 3 2 2 4 2 2 2 2" xfId="16441"/>
    <cellStyle name="Percent 2 3 2 2 4 2 2 3" xfId="11959"/>
    <cellStyle name="Percent 2 3 2 2 4 2 3" xfId="4424"/>
    <cellStyle name="Percent 2 3 2 2 4 2 3 2" xfId="8905"/>
    <cellStyle name="Percent 2 3 2 2 4 2 3 2 2" xfId="17935"/>
    <cellStyle name="Percent 2 3 2 2 4 2 3 3" xfId="13453"/>
    <cellStyle name="Percent 2 3 2 2 4 2 4" xfId="5917"/>
    <cellStyle name="Percent 2 3 2 2 4 2 4 2" xfId="14947"/>
    <cellStyle name="Percent 2 3 2 2 4 2 5" xfId="10465"/>
    <cellStyle name="Percent 2 3 2 2 4 3" xfId="2183"/>
    <cellStyle name="Percent 2 3 2 2 4 3 2" xfId="6664"/>
    <cellStyle name="Percent 2 3 2 2 4 3 2 2" xfId="15694"/>
    <cellStyle name="Percent 2 3 2 2 4 3 3" xfId="11212"/>
    <cellStyle name="Percent 2 3 2 2 4 4" xfId="3677"/>
    <cellStyle name="Percent 2 3 2 2 4 4 2" xfId="8158"/>
    <cellStyle name="Percent 2 3 2 2 4 4 2 2" xfId="17188"/>
    <cellStyle name="Percent 2 3 2 2 4 4 3" xfId="12706"/>
    <cellStyle name="Percent 2 3 2 2 4 5" xfId="5171"/>
    <cellStyle name="Percent 2 3 2 2 4 5 2" xfId="14200"/>
    <cellStyle name="Percent 2 3 2 2 4 6" xfId="9718"/>
    <cellStyle name="Percent 2 3 2 2 5" xfId="876"/>
    <cellStyle name="Percent 2 3 2 2 5 2" xfId="2370"/>
    <cellStyle name="Percent 2 3 2 2 5 2 2" xfId="6851"/>
    <cellStyle name="Percent 2 3 2 2 5 2 2 2" xfId="15881"/>
    <cellStyle name="Percent 2 3 2 2 5 2 3" xfId="11399"/>
    <cellStyle name="Percent 2 3 2 2 5 3" xfId="3864"/>
    <cellStyle name="Percent 2 3 2 2 5 3 2" xfId="8345"/>
    <cellStyle name="Percent 2 3 2 2 5 3 2 2" xfId="17375"/>
    <cellStyle name="Percent 2 3 2 2 5 3 3" xfId="12893"/>
    <cellStyle name="Percent 2 3 2 2 5 4" xfId="5358"/>
    <cellStyle name="Percent 2 3 2 2 5 4 2" xfId="14387"/>
    <cellStyle name="Percent 2 3 2 2 5 5" xfId="9905"/>
    <cellStyle name="Percent 2 3 2 2 6" xfId="1625"/>
    <cellStyle name="Percent 2 3 2 2 6 2" xfId="6106"/>
    <cellStyle name="Percent 2 3 2 2 6 2 2" xfId="15136"/>
    <cellStyle name="Percent 2 3 2 2 6 3" xfId="10654"/>
    <cellStyle name="Percent 2 3 2 2 7" xfId="3119"/>
    <cellStyle name="Percent 2 3 2 2 7 2" xfId="7600"/>
    <cellStyle name="Percent 2 3 2 2 7 2 2" xfId="16630"/>
    <cellStyle name="Percent 2 3 2 2 7 3" xfId="12148"/>
    <cellStyle name="Percent 2 3 2 2 8" xfId="4613"/>
    <cellStyle name="Percent 2 3 2 2 8 2" xfId="13642"/>
    <cellStyle name="Percent 2 3 2 2 9" xfId="9160"/>
    <cellStyle name="Percent 2 3 2 3" xfId="157"/>
    <cellStyle name="Percent 2 3 2 3 2" xfId="341"/>
    <cellStyle name="Percent 2 3 2 3 2 2" xfId="1085"/>
    <cellStyle name="Percent 2 3 2 3 2 2 2" xfId="2579"/>
    <cellStyle name="Percent 2 3 2 3 2 2 2 2" xfId="7060"/>
    <cellStyle name="Percent 2 3 2 3 2 2 2 2 2" xfId="16090"/>
    <cellStyle name="Percent 2 3 2 3 2 2 2 3" xfId="11608"/>
    <cellStyle name="Percent 2 3 2 3 2 2 3" xfId="4073"/>
    <cellStyle name="Percent 2 3 2 3 2 2 3 2" xfId="8554"/>
    <cellStyle name="Percent 2 3 2 3 2 2 3 2 2" xfId="17584"/>
    <cellStyle name="Percent 2 3 2 3 2 2 3 3" xfId="13102"/>
    <cellStyle name="Percent 2 3 2 3 2 2 4" xfId="5567"/>
    <cellStyle name="Percent 2 3 2 3 2 2 4 2" xfId="14596"/>
    <cellStyle name="Percent 2 3 2 3 2 2 5" xfId="10114"/>
    <cellStyle name="Percent 2 3 2 3 2 3" xfId="1834"/>
    <cellStyle name="Percent 2 3 2 3 2 3 2" xfId="6315"/>
    <cellStyle name="Percent 2 3 2 3 2 3 2 2" xfId="15345"/>
    <cellStyle name="Percent 2 3 2 3 2 3 3" xfId="10863"/>
    <cellStyle name="Percent 2 3 2 3 2 4" xfId="3328"/>
    <cellStyle name="Percent 2 3 2 3 2 4 2" xfId="7809"/>
    <cellStyle name="Percent 2 3 2 3 2 4 2 2" xfId="16839"/>
    <cellStyle name="Percent 2 3 2 3 2 4 3" xfId="12357"/>
    <cellStyle name="Percent 2 3 2 3 2 5" xfId="4822"/>
    <cellStyle name="Percent 2 3 2 3 2 5 2" xfId="13851"/>
    <cellStyle name="Percent 2 3 2 3 2 6" xfId="9369"/>
    <cellStyle name="Percent 2 3 2 3 3" xfId="526"/>
    <cellStyle name="Percent 2 3 2 3 3 2" xfId="1273"/>
    <cellStyle name="Percent 2 3 2 3 3 2 2" xfId="2767"/>
    <cellStyle name="Percent 2 3 2 3 3 2 2 2" xfId="7248"/>
    <cellStyle name="Percent 2 3 2 3 3 2 2 2 2" xfId="16278"/>
    <cellStyle name="Percent 2 3 2 3 3 2 2 3" xfId="11796"/>
    <cellStyle name="Percent 2 3 2 3 3 2 3" xfId="4261"/>
    <cellStyle name="Percent 2 3 2 3 3 2 3 2" xfId="8742"/>
    <cellStyle name="Percent 2 3 2 3 3 2 3 2 2" xfId="17772"/>
    <cellStyle name="Percent 2 3 2 3 3 2 3 3" xfId="13290"/>
    <cellStyle name="Percent 2 3 2 3 3 2 4" xfId="5754"/>
    <cellStyle name="Percent 2 3 2 3 3 2 4 2" xfId="14784"/>
    <cellStyle name="Percent 2 3 2 3 3 2 5" xfId="10302"/>
    <cellStyle name="Percent 2 3 2 3 3 3" xfId="2020"/>
    <cellStyle name="Percent 2 3 2 3 3 3 2" xfId="6501"/>
    <cellStyle name="Percent 2 3 2 3 3 3 2 2" xfId="15531"/>
    <cellStyle name="Percent 2 3 2 3 3 3 3" xfId="11049"/>
    <cellStyle name="Percent 2 3 2 3 3 4" xfId="3514"/>
    <cellStyle name="Percent 2 3 2 3 3 4 2" xfId="7995"/>
    <cellStyle name="Percent 2 3 2 3 3 4 2 2" xfId="17025"/>
    <cellStyle name="Percent 2 3 2 3 3 4 3" xfId="12543"/>
    <cellStyle name="Percent 2 3 2 3 3 5" xfId="5008"/>
    <cellStyle name="Percent 2 3 2 3 3 5 2" xfId="14037"/>
    <cellStyle name="Percent 2 3 2 3 3 6" xfId="9555"/>
    <cellStyle name="Percent 2 3 2 3 4" xfId="712"/>
    <cellStyle name="Percent 2 3 2 3 4 2" xfId="1459"/>
    <cellStyle name="Percent 2 3 2 3 4 2 2" xfId="2953"/>
    <cellStyle name="Percent 2 3 2 3 4 2 2 2" xfId="7434"/>
    <cellStyle name="Percent 2 3 2 3 4 2 2 2 2" xfId="16464"/>
    <cellStyle name="Percent 2 3 2 3 4 2 2 3" xfId="11982"/>
    <cellStyle name="Percent 2 3 2 3 4 2 3" xfId="4447"/>
    <cellStyle name="Percent 2 3 2 3 4 2 3 2" xfId="8928"/>
    <cellStyle name="Percent 2 3 2 3 4 2 3 2 2" xfId="17958"/>
    <cellStyle name="Percent 2 3 2 3 4 2 3 3" xfId="13476"/>
    <cellStyle name="Percent 2 3 2 3 4 2 4" xfId="5940"/>
    <cellStyle name="Percent 2 3 2 3 4 2 4 2" xfId="14970"/>
    <cellStyle name="Percent 2 3 2 3 4 2 5" xfId="10488"/>
    <cellStyle name="Percent 2 3 2 3 4 3" xfId="2206"/>
    <cellStyle name="Percent 2 3 2 3 4 3 2" xfId="6687"/>
    <cellStyle name="Percent 2 3 2 3 4 3 2 2" xfId="15717"/>
    <cellStyle name="Percent 2 3 2 3 4 3 3" xfId="11235"/>
    <cellStyle name="Percent 2 3 2 3 4 4" xfId="3700"/>
    <cellStyle name="Percent 2 3 2 3 4 4 2" xfId="8181"/>
    <cellStyle name="Percent 2 3 2 3 4 4 2 2" xfId="17211"/>
    <cellStyle name="Percent 2 3 2 3 4 4 3" xfId="12729"/>
    <cellStyle name="Percent 2 3 2 3 4 5" xfId="5194"/>
    <cellStyle name="Percent 2 3 2 3 4 5 2" xfId="14223"/>
    <cellStyle name="Percent 2 3 2 3 4 6" xfId="9741"/>
    <cellStyle name="Percent 2 3 2 3 5" xfId="899"/>
    <cellStyle name="Percent 2 3 2 3 5 2" xfId="2393"/>
    <cellStyle name="Percent 2 3 2 3 5 2 2" xfId="6874"/>
    <cellStyle name="Percent 2 3 2 3 5 2 2 2" xfId="15904"/>
    <cellStyle name="Percent 2 3 2 3 5 2 3" xfId="11422"/>
    <cellStyle name="Percent 2 3 2 3 5 3" xfId="3887"/>
    <cellStyle name="Percent 2 3 2 3 5 3 2" xfId="8368"/>
    <cellStyle name="Percent 2 3 2 3 5 3 2 2" xfId="17398"/>
    <cellStyle name="Percent 2 3 2 3 5 3 3" xfId="12916"/>
    <cellStyle name="Percent 2 3 2 3 5 4" xfId="5381"/>
    <cellStyle name="Percent 2 3 2 3 5 4 2" xfId="14410"/>
    <cellStyle name="Percent 2 3 2 3 5 5" xfId="9928"/>
    <cellStyle name="Percent 2 3 2 3 6" xfId="1648"/>
    <cellStyle name="Percent 2 3 2 3 6 2" xfId="6129"/>
    <cellStyle name="Percent 2 3 2 3 6 2 2" xfId="15159"/>
    <cellStyle name="Percent 2 3 2 3 6 3" xfId="10677"/>
    <cellStyle name="Percent 2 3 2 3 7" xfId="3142"/>
    <cellStyle name="Percent 2 3 2 3 7 2" xfId="7623"/>
    <cellStyle name="Percent 2 3 2 3 7 2 2" xfId="16653"/>
    <cellStyle name="Percent 2 3 2 3 7 3" xfId="12171"/>
    <cellStyle name="Percent 2 3 2 3 8" xfId="4636"/>
    <cellStyle name="Percent 2 3 2 3 8 2" xfId="13665"/>
    <cellStyle name="Percent 2 3 2 3 9" xfId="9183"/>
    <cellStyle name="Percent 2 3 2 4" xfId="180"/>
    <cellStyle name="Percent 2 3 2 4 2" xfId="365"/>
    <cellStyle name="Percent 2 3 2 4 2 2" xfId="1108"/>
    <cellStyle name="Percent 2 3 2 4 2 2 2" xfId="2602"/>
    <cellStyle name="Percent 2 3 2 4 2 2 2 2" xfId="7083"/>
    <cellStyle name="Percent 2 3 2 4 2 2 2 2 2" xfId="16113"/>
    <cellStyle name="Percent 2 3 2 4 2 2 2 3" xfId="11631"/>
    <cellStyle name="Percent 2 3 2 4 2 2 3" xfId="4096"/>
    <cellStyle name="Percent 2 3 2 4 2 2 3 2" xfId="8577"/>
    <cellStyle name="Percent 2 3 2 4 2 2 3 2 2" xfId="17607"/>
    <cellStyle name="Percent 2 3 2 4 2 2 3 3" xfId="13125"/>
    <cellStyle name="Percent 2 3 2 4 2 2 4" xfId="5590"/>
    <cellStyle name="Percent 2 3 2 4 2 2 4 2" xfId="14619"/>
    <cellStyle name="Percent 2 3 2 4 2 2 5" xfId="10137"/>
    <cellStyle name="Percent 2 3 2 4 2 3" xfId="1858"/>
    <cellStyle name="Percent 2 3 2 4 2 3 2" xfId="6339"/>
    <cellStyle name="Percent 2 3 2 4 2 3 2 2" xfId="15369"/>
    <cellStyle name="Percent 2 3 2 4 2 3 3" xfId="10887"/>
    <cellStyle name="Percent 2 3 2 4 2 4" xfId="3352"/>
    <cellStyle name="Percent 2 3 2 4 2 4 2" xfId="7833"/>
    <cellStyle name="Percent 2 3 2 4 2 4 2 2" xfId="16863"/>
    <cellStyle name="Percent 2 3 2 4 2 4 3" xfId="12381"/>
    <cellStyle name="Percent 2 3 2 4 2 5" xfId="4846"/>
    <cellStyle name="Percent 2 3 2 4 2 5 2" xfId="13875"/>
    <cellStyle name="Percent 2 3 2 4 2 6" xfId="9393"/>
    <cellStyle name="Percent 2 3 2 4 3" xfId="550"/>
    <cellStyle name="Percent 2 3 2 4 3 2" xfId="1297"/>
    <cellStyle name="Percent 2 3 2 4 3 2 2" xfId="2791"/>
    <cellStyle name="Percent 2 3 2 4 3 2 2 2" xfId="7272"/>
    <cellStyle name="Percent 2 3 2 4 3 2 2 2 2" xfId="16302"/>
    <cellStyle name="Percent 2 3 2 4 3 2 2 3" xfId="11820"/>
    <cellStyle name="Percent 2 3 2 4 3 2 3" xfId="4285"/>
    <cellStyle name="Percent 2 3 2 4 3 2 3 2" xfId="8766"/>
    <cellStyle name="Percent 2 3 2 4 3 2 3 2 2" xfId="17796"/>
    <cellStyle name="Percent 2 3 2 4 3 2 3 3" xfId="13314"/>
    <cellStyle name="Percent 2 3 2 4 3 2 4" xfId="5778"/>
    <cellStyle name="Percent 2 3 2 4 3 2 4 2" xfId="14808"/>
    <cellStyle name="Percent 2 3 2 4 3 2 5" xfId="10326"/>
    <cellStyle name="Percent 2 3 2 4 3 3" xfId="2044"/>
    <cellStyle name="Percent 2 3 2 4 3 3 2" xfId="6525"/>
    <cellStyle name="Percent 2 3 2 4 3 3 2 2" xfId="15555"/>
    <cellStyle name="Percent 2 3 2 4 3 3 3" xfId="11073"/>
    <cellStyle name="Percent 2 3 2 4 3 4" xfId="3538"/>
    <cellStyle name="Percent 2 3 2 4 3 4 2" xfId="8019"/>
    <cellStyle name="Percent 2 3 2 4 3 4 2 2" xfId="17049"/>
    <cellStyle name="Percent 2 3 2 4 3 4 3" xfId="12567"/>
    <cellStyle name="Percent 2 3 2 4 3 5" xfId="5032"/>
    <cellStyle name="Percent 2 3 2 4 3 5 2" xfId="14061"/>
    <cellStyle name="Percent 2 3 2 4 3 6" xfId="9579"/>
    <cellStyle name="Percent 2 3 2 4 4" xfId="736"/>
    <cellStyle name="Percent 2 3 2 4 4 2" xfId="1483"/>
    <cellStyle name="Percent 2 3 2 4 4 2 2" xfId="2977"/>
    <cellStyle name="Percent 2 3 2 4 4 2 2 2" xfId="7458"/>
    <cellStyle name="Percent 2 3 2 4 4 2 2 2 2" xfId="16488"/>
    <cellStyle name="Percent 2 3 2 4 4 2 2 3" xfId="12006"/>
    <cellStyle name="Percent 2 3 2 4 4 2 3" xfId="4471"/>
    <cellStyle name="Percent 2 3 2 4 4 2 3 2" xfId="8952"/>
    <cellStyle name="Percent 2 3 2 4 4 2 3 2 2" xfId="17982"/>
    <cellStyle name="Percent 2 3 2 4 4 2 3 3" xfId="13500"/>
    <cellStyle name="Percent 2 3 2 4 4 2 4" xfId="5964"/>
    <cellStyle name="Percent 2 3 2 4 4 2 4 2" xfId="14994"/>
    <cellStyle name="Percent 2 3 2 4 4 2 5" xfId="10512"/>
    <cellStyle name="Percent 2 3 2 4 4 3" xfId="2230"/>
    <cellStyle name="Percent 2 3 2 4 4 3 2" xfId="6711"/>
    <cellStyle name="Percent 2 3 2 4 4 3 2 2" xfId="15741"/>
    <cellStyle name="Percent 2 3 2 4 4 3 3" xfId="11259"/>
    <cellStyle name="Percent 2 3 2 4 4 4" xfId="3724"/>
    <cellStyle name="Percent 2 3 2 4 4 4 2" xfId="8205"/>
    <cellStyle name="Percent 2 3 2 4 4 4 2 2" xfId="17235"/>
    <cellStyle name="Percent 2 3 2 4 4 4 3" xfId="12753"/>
    <cellStyle name="Percent 2 3 2 4 4 5" xfId="5218"/>
    <cellStyle name="Percent 2 3 2 4 4 5 2" xfId="14247"/>
    <cellStyle name="Percent 2 3 2 4 4 6" xfId="9765"/>
    <cellStyle name="Percent 2 3 2 4 5" xfId="923"/>
    <cellStyle name="Percent 2 3 2 4 5 2" xfId="2417"/>
    <cellStyle name="Percent 2 3 2 4 5 2 2" xfId="6898"/>
    <cellStyle name="Percent 2 3 2 4 5 2 2 2" xfId="15928"/>
    <cellStyle name="Percent 2 3 2 4 5 2 3" xfId="11446"/>
    <cellStyle name="Percent 2 3 2 4 5 3" xfId="3911"/>
    <cellStyle name="Percent 2 3 2 4 5 3 2" xfId="8392"/>
    <cellStyle name="Percent 2 3 2 4 5 3 2 2" xfId="17422"/>
    <cellStyle name="Percent 2 3 2 4 5 3 3" xfId="12940"/>
    <cellStyle name="Percent 2 3 2 4 5 4" xfId="5405"/>
    <cellStyle name="Percent 2 3 2 4 5 4 2" xfId="14434"/>
    <cellStyle name="Percent 2 3 2 4 5 5" xfId="9952"/>
    <cellStyle name="Percent 2 3 2 4 6" xfId="1672"/>
    <cellStyle name="Percent 2 3 2 4 6 2" xfId="6153"/>
    <cellStyle name="Percent 2 3 2 4 6 2 2" xfId="15183"/>
    <cellStyle name="Percent 2 3 2 4 6 3" xfId="10701"/>
    <cellStyle name="Percent 2 3 2 4 7" xfId="3166"/>
    <cellStyle name="Percent 2 3 2 4 7 2" xfId="7647"/>
    <cellStyle name="Percent 2 3 2 4 7 2 2" xfId="16677"/>
    <cellStyle name="Percent 2 3 2 4 7 3" xfId="12195"/>
    <cellStyle name="Percent 2 3 2 4 8" xfId="4660"/>
    <cellStyle name="Percent 2 3 2 4 8 2" xfId="13689"/>
    <cellStyle name="Percent 2 3 2 4 9" xfId="9207"/>
    <cellStyle name="Percent 2 3 2 5" xfId="203"/>
    <cellStyle name="Percent 2 3 2 5 2" xfId="388"/>
    <cellStyle name="Percent 2 3 2 5 2 2" xfId="1130"/>
    <cellStyle name="Percent 2 3 2 5 2 2 2" xfId="2624"/>
    <cellStyle name="Percent 2 3 2 5 2 2 2 2" xfId="7105"/>
    <cellStyle name="Percent 2 3 2 5 2 2 2 2 2" xfId="16135"/>
    <cellStyle name="Percent 2 3 2 5 2 2 2 3" xfId="11653"/>
    <cellStyle name="Percent 2 3 2 5 2 2 3" xfId="4118"/>
    <cellStyle name="Percent 2 3 2 5 2 2 3 2" xfId="8599"/>
    <cellStyle name="Percent 2 3 2 5 2 2 3 2 2" xfId="17629"/>
    <cellStyle name="Percent 2 3 2 5 2 2 3 3" xfId="13147"/>
    <cellStyle name="Percent 2 3 2 5 2 2 4" xfId="5612"/>
    <cellStyle name="Percent 2 3 2 5 2 2 4 2" xfId="14641"/>
    <cellStyle name="Percent 2 3 2 5 2 2 5" xfId="10159"/>
    <cellStyle name="Percent 2 3 2 5 2 3" xfId="1881"/>
    <cellStyle name="Percent 2 3 2 5 2 3 2" xfId="6362"/>
    <cellStyle name="Percent 2 3 2 5 2 3 2 2" xfId="15392"/>
    <cellStyle name="Percent 2 3 2 5 2 3 3" xfId="10910"/>
    <cellStyle name="Percent 2 3 2 5 2 4" xfId="3375"/>
    <cellStyle name="Percent 2 3 2 5 2 4 2" xfId="7856"/>
    <cellStyle name="Percent 2 3 2 5 2 4 2 2" xfId="16886"/>
    <cellStyle name="Percent 2 3 2 5 2 4 3" xfId="12404"/>
    <cellStyle name="Percent 2 3 2 5 2 5" xfId="4869"/>
    <cellStyle name="Percent 2 3 2 5 2 5 2" xfId="13898"/>
    <cellStyle name="Percent 2 3 2 5 2 6" xfId="9416"/>
    <cellStyle name="Percent 2 3 2 5 3" xfId="573"/>
    <cellStyle name="Percent 2 3 2 5 3 2" xfId="1320"/>
    <cellStyle name="Percent 2 3 2 5 3 2 2" xfId="2814"/>
    <cellStyle name="Percent 2 3 2 5 3 2 2 2" xfId="7295"/>
    <cellStyle name="Percent 2 3 2 5 3 2 2 2 2" xfId="16325"/>
    <cellStyle name="Percent 2 3 2 5 3 2 2 3" xfId="11843"/>
    <cellStyle name="Percent 2 3 2 5 3 2 3" xfId="4308"/>
    <cellStyle name="Percent 2 3 2 5 3 2 3 2" xfId="8789"/>
    <cellStyle name="Percent 2 3 2 5 3 2 3 2 2" xfId="17819"/>
    <cellStyle name="Percent 2 3 2 5 3 2 3 3" xfId="13337"/>
    <cellStyle name="Percent 2 3 2 5 3 2 4" xfId="5801"/>
    <cellStyle name="Percent 2 3 2 5 3 2 4 2" xfId="14831"/>
    <cellStyle name="Percent 2 3 2 5 3 2 5" xfId="10349"/>
    <cellStyle name="Percent 2 3 2 5 3 3" xfId="2067"/>
    <cellStyle name="Percent 2 3 2 5 3 3 2" xfId="6548"/>
    <cellStyle name="Percent 2 3 2 5 3 3 2 2" xfId="15578"/>
    <cellStyle name="Percent 2 3 2 5 3 3 3" xfId="11096"/>
    <cellStyle name="Percent 2 3 2 5 3 4" xfId="3561"/>
    <cellStyle name="Percent 2 3 2 5 3 4 2" xfId="8042"/>
    <cellStyle name="Percent 2 3 2 5 3 4 2 2" xfId="17072"/>
    <cellStyle name="Percent 2 3 2 5 3 4 3" xfId="12590"/>
    <cellStyle name="Percent 2 3 2 5 3 5" xfId="5055"/>
    <cellStyle name="Percent 2 3 2 5 3 5 2" xfId="14084"/>
    <cellStyle name="Percent 2 3 2 5 3 6" xfId="9602"/>
    <cellStyle name="Percent 2 3 2 5 4" xfId="759"/>
    <cellStyle name="Percent 2 3 2 5 4 2" xfId="1506"/>
    <cellStyle name="Percent 2 3 2 5 4 2 2" xfId="3000"/>
    <cellStyle name="Percent 2 3 2 5 4 2 2 2" xfId="7481"/>
    <cellStyle name="Percent 2 3 2 5 4 2 2 2 2" xfId="16511"/>
    <cellStyle name="Percent 2 3 2 5 4 2 2 3" xfId="12029"/>
    <cellStyle name="Percent 2 3 2 5 4 2 3" xfId="4494"/>
    <cellStyle name="Percent 2 3 2 5 4 2 3 2" xfId="8975"/>
    <cellStyle name="Percent 2 3 2 5 4 2 3 2 2" xfId="18005"/>
    <cellStyle name="Percent 2 3 2 5 4 2 3 3" xfId="13523"/>
    <cellStyle name="Percent 2 3 2 5 4 2 4" xfId="5987"/>
    <cellStyle name="Percent 2 3 2 5 4 2 4 2" xfId="15017"/>
    <cellStyle name="Percent 2 3 2 5 4 2 5" xfId="10535"/>
    <cellStyle name="Percent 2 3 2 5 4 3" xfId="2253"/>
    <cellStyle name="Percent 2 3 2 5 4 3 2" xfId="6734"/>
    <cellStyle name="Percent 2 3 2 5 4 3 2 2" xfId="15764"/>
    <cellStyle name="Percent 2 3 2 5 4 3 3" xfId="11282"/>
    <cellStyle name="Percent 2 3 2 5 4 4" xfId="3747"/>
    <cellStyle name="Percent 2 3 2 5 4 4 2" xfId="8228"/>
    <cellStyle name="Percent 2 3 2 5 4 4 2 2" xfId="17258"/>
    <cellStyle name="Percent 2 3 2 5 4 4 3" xfId="12776"/>
    <cellStyle name="Percent 2 3 2 5 4 5" xfId="5241"/>
    <cellStyle name="Percent 2 3 2 5 4 5 2" xfId="14270"/>
    <cellStyle name="Percent 2 3 2 5 4 6" xfId="9788"/>
    <cellStyle name="Percent 2 3 2 5 5" xfId="946"/>
    <cellStyle name="Percent 2 3 2 5 5 2" xfId="2440"/>
    <cellStyle name="Percent 2 3 2 5 5 2 2" xfId="6921"/>
    <cellStyle name="Percent 2 3 2 5 5 2 2 2" xfId="15951"/>
    <cellStyle name="Percent 2 3 2 5 5 2 3" xfId="11469"/>
    <cellStyle name="Percent 2 3 2 5 5 3" xfId="3934"/>
    <cellStyle name="Percent 2 3 2 5 5 3 2" xfId="8415"/>
    <cellStyle name="Percent 2 3 2 5 5 3 2 2" xfId="17445"/>
    <cellStyle name="Percent 2 3 2 5 5 3 3" xfId="12963"/>
    <cellStyle name="Percent 2 3 2 5 5 4" xfId="5428"/>
    <cellStyle name="Percent 2 3 2 5 5 4 2" xfId="14457"/>
    <cellStyle name="Percent 2 3 2 5 5 5" xfId="9975"/>
    <cellStyle name="Percent 2 3 2 5 6" xfId="1695"/>
    <cellStyle name="Percent 2 3 2 5 6 2" xfId="6176"/>
    <cellStyle name="Percent 2 3 2 5 6 2 2" xfId="15206"/>
    <cellStyle name="Percent 2 3 2 5 6 3" xfId="10724"/>
    <cellStyle name="Percent 2 3 2 5 7" xfId="3189"/>
    <cellStyle name="Percent 2 3 2 5 7 2" xfId="7670"/>
    <cellStyle name="Percent 2 3 2 5 7 2 2" xfId="16700"/>
    <cellStyle name="Percent 2 3 2 5 7 3" xfId="12218"/>
    <cellStyle name="Percent 2 3 2 5 8" xfId="4683"/>
    <cellStyle name="Percent 2 3 2 5 8 2" xfId="13712"/>
    <cellStyle name="Percent 2 3 2 5 9" xfId="9230"/>
    <cellStyle name="Percent 2 3 2 6" xfId="227"/>
    <cellStyle name="Percent 2 3 2 6 2" xfId="412"/>
    <cellStyle name="Percent 2 3 2 6 2 2" xfId="1154"/>
    <cellStyle name="Percent 2 3 2 6 2 2 2" xfId="2648"/>
    <cellStyle name="Percent 2 3 2 6 2 2 2 2" xfId="7129"/>
    <cellStyle name="Percent 2 3 2 6 2 2 2 2 2" xfId="16159"/>
    <cellStyle name="Percent 2 3 2 6 2 2 2 3" xfId="11677"/>
    <cellStyle name="Percent 2 3 2 6 2 2 3" xfId="4142"/>
    <cellStyle name="Percent 2 3 2 6 2 2 3 2" xfId="8623"/>
    <cellStyle name="Percent 2 3 2 6 2 2 3 2 2" xfId="17653"/>
    <cellStyle name="Percent 2 3 2 6 2 2 3 3" xfId="13171"/>
    <cellStyle name="Percent 2 3 2 6 2 2 4" xfId="5636"/>
    <cellStyle name="Percent 2 3 2 6 2 2 4 2" xfId="14665"/>
    <cellStyle name="Percent 2 3 2 6 2 2 5" xfId="10183"/>
    <cellStyle name="Percent 2 3 2 6 2 3" xfId="1905"/>
    <cellStyle name="Percent 2 3 2 6 2 3 2" xfId="6386"/>
    <cellStyle name="Percent 2 3 2 6 2 3 2 2" xfId="15416"/>
    <cellStyle name="Percent 2 3 2 6 2 3 3" xfId="10934"/>
    <cellStyle name="Percent 2 3 2 6 2 4" xfId="3399"/>
    <cellStyle name="Percent 2 3 2 6 2 4 2" xfId="7880"/>
    <cellStyle name="Percent 2 3 2 6 2 4 2 2" xfId="16910"/>
    <cellStyle name="Percent 2 3 2 6 2 4 3" xfId="12428"/>
    <cellStyle name="Percent 2 3 2 6 2 5" xfId="4893"/>
    <cellStyle name="Percent 2 3 2 6 2 5 2" xfId="13922"/>
    <cellStyle name="Percent 2 3 2 6 2 6" xfId="9440"/>
    <cellStyle name="Percent 2 3 2 6 3" xfId="597"/>
    <cellStyle name="Percent 2 3 2 6 3 2" xfId="1344"/>
    <cellStyle name="Percent 2 3 2 6 3 2 2" xfId="2838"/>
    <cellStyle name="Percent 2 3 2 6 3 2 2 2" xfId="7319"/>
    <cellStyle name="Percent 2 3 2 6 3 2 2 2 2" xfId="16349"/>
    <cellStyle name="Percent 2 3 2 6 3 2 2 3" xfId="11867"/>
    <cellStyle name="Percent 2 3 2 6 3 2 3" xfId="4332"/>
    <cellStyle name="Percent 2 3 2 6 3 2 3 2" xfId="8813"/>
    <cellStyle name="Percent 2 3 2 6 3 2 3 2 2" xfId="17843"/>
    <cellStyle name="Percent 2 3 2 6 3 2 3 3" xfId="13361"/>
    <cellStyle name="Percent 2 3 2 6 3 2 4" xfId="5825"/>
    <cellStyle name="Percent 2 3 2 6 3 2 4 2" xfId="14855"/>
    <cellStyle name="Percent 2 3 2 6 3 2 5" xfId="10373"/>
    <cellStyle name="Percent 2 3 2 6 3 3" xfId="2091"/>
    <cellStyle name="Percent 2 3 2 6 3 3 2" xfId="6572"/>
    <cellStyle name="Percent 2 3 2 6 3 3 2 2" xfId="15602"/>
    <cellStyle name="Percent 2 3 2 6 3 3 3" xfId="11120"/>
    <cellStyle name="Percent 2 3 2 6 3 4" xfId="3585"/>
    <cellStyle name="Percent 2 3 2 6 3 4 2" xfId="8066"/>
    <cellStyle name="Percent 2 3 2 6 3 4 2 2" xfId="17096"/>
    <cellStyle name="Percent 2 3 2 6 3 4 3" xfId="12614"/>
    <cellStyle name="Percent 2 3 2 6 3 5" xfId="5079"/>
    <cellStyle name="Percent 2 3 2 6 3 5 2" xfId="14108"/>
    <cellStyle name="Percent 2 3 2 6 3 6" xfId="9626"/>
    <cellStyle name="Percent 2 3 2 6 4" xfId="783"/>
    <cellStyle name="Percent 2 3 2 6 4 2" xfId="1530"/>
    <cellStyle name="Percent 2 3 2 6 4 2 2" xfId="3024"/>
    <cellStyle name="Percent 2 3 2 6 4 2 2 2" xfId="7505"/>
    <cellStyle name="Percent 2 3 2 6 4 2 2 2 2" xfId="16535"/>
    <cellStyle name="Percent 2 3 2 6 4 2 2 3" xfId="12053"/>
    <cellStyle name="Percent 2 3 2 6 4 2 3" xfId="4518"/>
    <cellStyle name="Percent 2 3 2 6 4 2 3 2" xfId="8999"/>
    <cellStyle name="Percent 2 3 2 6 4 2 3 2 2" xfId="18029"/>
    <cellStyle name="Percent 2 3 2 6 4 2 3 3" xfId="13547"/>
    <cellStyle name="Percent 2 3 2 6 4 2 4" xfId="6011"/>
    <cellStyle name="Percent 2 3 2 6 4 2 4 2" xfId="15041"/>
    <cellStyle name="Percent 2 3 2 6 4 2 5" xfId="10559"/>
    <cellStyle name="Percent 2 3 2 6 4 3" xfId="2277"/>
    <cellStyle name="Percent 2 3 2 6 4 3 2" xfId="6758"/>
    <cellStyle name="Percent 2 3 2 6 4 3 2 2" xfId="15788"/>
    <cellStyle name="Percent 2 3 2 6 4 3 3" xfId="11306"/>
    <cellStyle name="Percent 2 3 2 6 4 4" xfId="3771"/>
    <cellStyle name="Percent 2 3 2 6 4 4 2" xfId="8252"/>
    <cellStyle name="Percent 2 3 2 6 4 4 2 2" xfId="17282"/>
    <cellStyle name="Percent 2 3 2 6 4 4 3" xfId="12800"/>
    <cellStyle name="Percent 2 3 2 6 4 5" xfId="5265"/>
    <cellStyle name="Percent 2 3 2 6 4 5 2" xfId="14294"/>
    <cellStyle name="Percent 2 3 2 6 4 6" xfId="9812"/>
    <cellStyle name="Percent 2 3 2 6 5" xfId="970"/>
    <cellStyle name="Percent 2 3 2 6 5 2" xfId="2464"/>
    <cellStyle name="Percent 2 3 2 6 5 2 2" xfId="6945"/>
    <cellStyle name="Percent 2 3 2 6 5 2 2 2" xfId="15975"/>
    <cellStyle name="Percent 2 3 2 6 5 2 3" xfId="11493"/>
    <cellStyle name="Percent 2 3 2 6 5 3" xfId="3958"/>
    <cellStyle name="Percent 2 3 2 6 5 3 2" xfId="8439"/>
    <cellStyle name="Percent 2 3 2 6 5 3 2 2" xfId="17469"/>
    <cellStyle name="Percent 2 3 2 6 5 3 3" xfId="12987"/>
    <cellStyle name="Percent 2 3 2 6 5 4" xfId="5452"/>
    <cellStyle name="Percent 2 3 2 6 5 4 2" xfId="14481"/>
    <cellStyle name="Percent 2 3 2 6 5 5" xfId="9999"/>
    <cellStyle name="Percent 2 3 2 6 6" xfId="1719"/>
    <cellStyle name="Percent 2 3 2 6 6 2" xfId="6200"/>
    <cellStyle name="Percent 2 3 2 6 6 2 2" xfId="15230"/>
    <cellStyle name="Percent 2 3 2 6 6 3" xfId="10748"/>
    <cellStyle name="Percent 2 3 2 6 7" xfId="3213"/>
    <cellStyle name="Percent 2 3 2 6 7 2" xfId="7694"/>
    <cellStyle name="Percent 2 3 2 6 7 2 2" xfId="16724"/>
    <cellStyle name="Percent 2 3 2 6 7 3" xfId="12242"/>
    <cellStyle name="Percent 2 3 2 6 8" xfId="4707"/>
    <cellStyle name="Percent 2 3 2 6 8 2" xfId="13736"/>
    <cellStyle name="Percent 2 3 2 6 9" xfId="9254"/>
    <cellStyle name="Percent 2 3 2 7" xfId="249"/>
    <cellStyle name="Percent 2 3 2 7 2" xfId="435"/>
    <cellStyle name="Percent 2 3 2 7 2 2" xfId="1177"/>
    <cellStyle name="Percent 2 3 2 7 2 2 2" xfId="2671"/>
    <cellStyle name="Percent 2 3 2 7 2 2 2 2" xfId="7152"/>
    <cellStyle name="Percent 2 3 2 7 2 2 2 2 2" xfId="16182"/>
    <cellStyle name="Percent 2 3 2 7 2 2 2 3" xfId="11700"/>
    <cellStyle name="Percent 2 3 2 7 2 2 3" xfId="4165"/>
    <cellStyle name="Percent 2 3 2 7 2 2 3 2" xfId="8646"/>
    <cellStyle name="Percent 2 3 2 7 2 2 3 2 2" xfId="17676"/>
    <cellStyle name="Percent 2 3 2 7 2 2 3 3" xfId="13194"/>
    <cellStyle name="Percent 2 3 2 7 2 2 4" xfId="5658"/>
    <cellStyle name="Percent 2 3 2 7 2 2 4 2" xfId="14688"/>
    <cellStyle name="Percent 2 3 2 7 2 2 5" xfId="10206"/>
    <cellStyle name="Percent 2 3 2 7 2 3" xfId="1928"/>
    <cellStyle name="Percent 2 3 2 7 2 3 2" xfId="6409"/>
    <cellStyle name="Percent 2 3 2 7 2 3 2 2" xfId="15439"/>
    <cellStyle name="Percent 2 3 2 7 2 3 3" xfId="10957"/>
    <cellStyle name="Percent 2 3 2 7 2 4" xfId="3422"/>
    <cellStyle name="Percent 2 3 2 7 2 4 2" xfId="7903"/>
    <cellStyle name="Percent 2 3 2 7 2 4 2 2" xfId="16933"/>
    <cellStyle name="Percent 2 3 2 7 2 4 3" xfId="12451"/>
    <cellStyle name="Percent 2 3 2 7 2 5" xfId="4916"/>
    <cellStyle name="Percent 2 3 2 7 2 5 2" xfId="13945"/>
    <cellStyle name="Percent 2 3 2 7 2 6" xfId="9463"/>
    <cellStyle name="Percent 2 3 2 7 3" xfId="620"/>
    <cellStyle name="Percent 2 3 2 7 3 2" xfId="1367"/>
    <cellStyle name="Percent 2 3 2 7 3 2 2" xfId="2861"/>
    <cellStyle name="Percent 2 3 2 7 3 2 2 2" xfId="7342"/>
    <cellStyle name="Percent 2 3 2 7 3 2 2 2 2" xfId="16372"/>
    <cellStyle name="Percent 2 3 2 7 3 2 2 3" xfId="11890"/>
    <cellStyle name="Percent 2 3 2 7 3 2 3" xfId="4355"/>
    <cellStyle name="Percent 2 3 2 7 3 2 3 2" xfId="8836"/>
    <cellStyle name="Percent 2 3 2 7 3 2 3 2 2" xfId="17866"/>
    <cellStyle name="Percent 2 3 2 7 3 2 3 3" xfId="13384"/>
    <cellStyle name="Percent 2 3 2 7 3 2 4" xfId="5848"/>
    <cellStyle name="Percent 2 3 2 7 3 2 4 2" xfId="14878"/>
    <cellStyle name="Percent 2 3 2 7 3 2 5" xfId="10396"/>
    <cellStyle name="Percent 2 3 2 7 3 3" xfId="2114"/>
    <cellStyle name="Percent 2 3 2 7 3 3 2" xfId="6595"/>
    <cellStyle name="Percent 2 3 2 7 3 3 2 2" xfId="15625"/>
    <cellStyle name="Percent 2 3 2 7 3 3 3" xfId="11143"/>
    <cellStyle name="Percent 2 3 2 7 3 4" xfId="3608"/>
    <cellStyle name="Percent 2 3 2 7 3 4 2" xfId="8089"/>
    <cellStyle name="Percent 2 3 2 7 3 4 2 2" xfId="17119"/>
    <cellStyle name="Percent 2 3 2 7 3 4 3" xfId="12637"/>
    <cellStyle name="Percent 2 3 2 7 3 5" xfId="5102"/>
    <cellStyle name="Percent 2 3 2 7 3 5 2" xfId="14131"/>
    <cellStyle name="Percent 2 3 2 7 3 6" xfId="9649"/>
    <cellStyle name="Percent 2 3 2 7 4" xfId="806"/>
    <cellStyle name="Percent 2 3 2 7 4 2" xfId="1553"/>
    <cellStyle name="Percent 2 3 2 7 4 2 2" xfId="3047"/>
    <cellStyle name="Percent 2 3 2 7 4 2 2 2" xfId="7528"/>
    <cellStyle name="Percent 2 3 2 7 4 2 2 2 2" xfId="16558"/>
    <cellStyle name="Percent 2 3 2 7 4 2 2 3" xfId="12076"/>
    <cellStyle name="Percent 2 3 2 7 4 2 3" xfId="4541"/>
    <cellStyle name="Percent 2 3 2 7 4 2 3 2" xfId="9022"/>
    <cellStyle name="Percent 2 3 2 7 4 2 3 2 2" xfId="18052"/>
    <cellStyle name="Percent 2 3 2 7 4 2 3 3" xfId="13570"/>
    <cellStyle name="Percent 2 3 2 7 4 2 4" xfId="6034"/>
    <cellStyle name="Percent 2 3 2 7 4 2 4 2" xfId="15064"/>
    <cellStyle name="Percent 2 3 2 7 4 2 5" xfId="10582"/>
    <cellStyle name="Percent 2 3 2 7 4 3" xfId="2300"/>
    <cellStyle name="Percent 2 3 2 7 4 3 2" xfId="6781"/>
    <cellStyle name="Percent 2 3 2 7 4 3 2 2" xfId="15811"/>
    <cellStyle name="Percent 2 3 2 7 4 3 3" xfId="11329"/>
    <cellStyle name="Percent 2 3 2 7 4 4" xfId="3794"/>
    <cellStyle name="Percent 2 3 2 7 4 4 2" xfId="8275"/>
    <cellStyle name="Percent 2 3 2 7 4 4 2 2" xfId="17305"/>
    <cellStyle name="Percent 2 3 2 7 4 4 3" xfId="12823"/>
    <cellStyle name="Percent 2 3 2 7 4 5" xfId="5288"/>
    <cellStyle name="Percent 2 3 2 7 4 5 2" xfId="14317"/>
    <cellStyle name="Percent 2 3 2 7 4 6" xfId="9835"/>
    <cellStyle name="Percent 2 3 2 7 5" xfId="993"/>
    <cellStyle name="Percent 2 3 2 7 5 2" xfId="2487"/>
    <cellStyle name="Percent 2 3 2 7 5 2 2" xfId="6968"/>
    <cellStyle name="Percent 2 3 2 7 5 2 2 2" xfId="15998"/>
    <cellStyle name="Percent 2 3 2 7 5 2 3" xfId="11516"/>
    <cellStyle name="Percent 2 3 2 7 5 3" xfId="3981"/>
    <cellStyle name="Percent 2 3 2 7 5 3 2" xfId="8462"/>
    <cellStyle name="Percent 2 3 2 7 5 3 2 2" xfId="17492"/>
    <cellStyle name="Percent 2 3 2 7 5 3 3" xfId="13010"/>
    <cellStyle name="Percent 2 3 2 7 5 4" xfId="5475"/>
    <cellStyle name="Percent 2 3 2 7 5 4 2" xfId="14504"/>
    <cellStyle name="Percent 2 3 2 7 5 5" xfId="10022"/>
    <cellStyle name="Percent 2 3 2 7 6" xfId="1742"/>
    <cellStyle name="Percent 2 3 2 7 6 2" xfId="6223"/>
    <cellStyle name="Percent 2 3 2 7 6 2 2" xfId="15253"/>
    <cellStyle name="Percent 2 3 2 7 6 3" xfId="10771"/>
    <cellStyle name="Percent 2 3 2 7 7" xfId="3236"/>
    <cellStyle name="Percent 2 3 2 7 7 2" xfId="7717"/>
    <cellStyle name="Percent 2 3 2 7 7 2 2" xfId="16747"/>
    <cellStyle name="Percent 2 3 2 7 7 3" xfId="12265"/>
    <cellStyle name="Percent 2 3 2 7 8" xfId="4730"/>
    <cellStyle name="Percent 2 3 2 7 8 2" xfId="13759"/>
    <cellStyle name="Percent 2 3 2 7 9" xfId="9277"/>
    <cellStyle name="Percent 2 3 2 8" xfId="272"/>
    <cellStyle name="Percent 2 3 2 8 2" xfId="458"/>
    <cellStyle name="Percent 2 3 2 8 2 2" xfId="1200"/>
    <cellStyle name="Percent 2 3 2 8 2 2 2" xfId="2694"/>
    <cellStyle name="Percent 2 3 2 8 2 2 2 2" xfId="7175"/>
    <cellStyle name="Percent 2 3 2 8 2 2 2 2 2" xfId="16205"/>
    <cellStyle name="Percent 2 3 2 8 2 2 2 3" xfId="11723"/>
    <cellStyle name="Percent 2 3 2 8 2 2 3" xfId="4188"/>
    <cellStyle name="Percent 2 3 2 8 2 2 3 2" xfId="8669"/>
    <cellStyle name="Percent 2 3 2 8 2 2 3 2 2" xfId="17699"/>
    <cellStyle name="Percent 2 3 2 8 2 2 3 3" xfId="13217"/>
    <cellStyle name="Percent 2 3 2 8 2 2 4" xfId="5681"/>
    <cellStyle name="Percent 2 3 2 8 2 2 4 2" xfId="14711"/>
    <cellStyle name="Percent 2 3 2 8 2 2 5" xfId="10229"/>
    <cellStyle name="Percent 2 3 2 8 2 3" xfId="1951"/>
    <cellStyle name="Percent 2 3 2 8 2 3 2" xfId="6432"/>
    <cellStyle name="Percent 2 3 2 8 2 3 2 2" xfId="15462"/>
    <cellStyle name="Percent 2 3 2 8 2 3 3" xfId="10980"/>
    <cellStyle name="Percent 2 3 2 8 2 4" xfId="3445"/>
    <cellStyle name="Percent 2 3 2 8 2 4 2" xfId="7926"/>
    <cellStyle name="Percent 2 3 2 8 2 4 2 2" xfId="16956"/>
    <cellStyle name="Percent 2 3 2 8 2 4 3" xfId="12474"/>
    <cellStyle name="Percent 2 3 2 8 2 5" xfId="4939"/>
    <cellStyle name="Percent 2 3 2 8 2 5 2" xfId="13968"/>
    <cellStyle name="Percent 2 3 2 8 2 6" xfId="9486"/>
    <cellStyle name="Percent 2 3 2 8 3" xfId="643"/>
    <cellStyle name="Percent 2 3 2 8 3 2" xfId="1390"/>
    <cellStyle name="Percent 2 3 2 8 3 2 2" xfId="2884"/>
    <cellStyle name="Percent 2 3 2 8 3 2 2 2" xfId="7365"/>
    <cellStyle name="Percent 2 3 2 8 3 2 2 2 2" xfId="16395"/>
    <cellStyle name="Percent 2 3 2 8 3 2 2 3" xfId="11913"/>
    <cellStyle name="Percent 2 3 2 8 3 2 3" xfId="4378"/>
    <cellStyle name="Percent 2 3 2 8 3 2 3 2" xfId="8859"/>
    <cellStyle name="Percent 2 3 2 8 3 2 3 2 2" xfId="17889"/>
    <cellStyle name="Percent 2 3 2 8 3 2 3 3" xfId="13407"/>
    <cellStyle name="Percent 2 3 2 8 3 2 4" xfId="5871"/>
    <cellStyle name="Percent 2 3 2 8 3 2 4 2" xfId="14901"/>
    <cellStyle name="Percent 2 3 2 8 3 2 5" xfId="10419"/>
    <cellStyle name="Percent 2 3 2 8 3 3" xfId="2137"/>
    <cellStyle name="Percent 2 3 2 8 3 3 2" xfId="6618"/>
    <cellStyle name="Percent 2 3 2 8 3 3 2 2" xfId="15648"/>
    <cellStyle name="Percent 2 3 2 8 3 3 3" xfId="11166"/>
    <cellStyle name="Percent 2 3 2 8 3 4" xfId="3631"/>
    <cellStyle name="Percent 2 3 2 8 3 4 2" xfId="8112"/>
    <cellStyle name="Percent 2 3 2 8 3 4 2 2" xfId="17142"/>
    <cellStyle name="Percent 2 3 2 8 3 4 3" xfId="12660"/>
    <cellStyle name="Percent 2 3 2 8 3 5" xfId="5125"/>
    <cellStyle name="Percent 2 3 2 8 3 5 2" xfId="14154"/>
    <cellStyle name="Percent 2 3 2 8 3 6" xfId="9672"/>
    <cellStyle name="Percent 2 3 2 8 4" xfId="829"/>
    <cellStyle name="Percent 2 3 2 8 4 2" xfId="1576"/>
    <cellStyle name="Percent 2 3 2 8 4 2 2" xfId="3070"/>
    <cellStyle name="Percent 2 3 2 8 4 2 2 2" xfId="7551"/>
    <cellStyle name="Percent 2 3 2 8 4 2 2 2 2" xfId="16581"/>
    <cellStyle name="Percent 2 3 2 8 4 2 2 3" xfId="12099"/>
    <cellStyle name="Percent 2 3 2 8 4 2 3" xfId="4564"/>
    <cellStyle name="Percent 2 3 2 8 4 2 3 2" xfId="9045"/>
    <cellStyle name="Percent 2 3 2 8 4 2 3 2 2" xfId="18075"/>
    <cellStyle name="Percent 2 3 2 8 4 2 3 3" xfId="13593"/>
    <cellStyle name="Percent 2 3 2 8 4 2 4" xfId="6057"/>
    <cellStyle name="Percent 2 3 2 8 4 2 4 2" xfId="15087"/>
    <cellStyle name="Percent 2 3 2 8 4 2 5" xfId="10605"/>
    <cellStyle name="Percent 2 3 2 8 4 3" xfId="2323"/>
    <cellStyle name="Percent 2 3 2 8 4 3 2" xfId="6804"/>
    <cellStyle name="Percent 2 3 2 8 4 3 2 2" xfId="15834"/>
    <cellStyle name="Percent 2 3 2 8 4 3 3" xfId="11352"/>
    <cellStyle name="Percent 2 3 2 8 4 4" xfId="3817"/>
    <cellStyle name="Percent 2 3 2 8 4 4 2" xfId="8298"/>
    <cellStyle name="Percent 2 3 2 8 4 4 2 2" xfId="17328"/>
    <cellStyle name="Percent 2 3 2 8 4 4 3" xfId="12846"/>
    <cellStyle name="Percent 2 3 2 8 4 5" xfId="5311"/>
    <cellStyle name="Percent 2 3 2 8 4 5 2" xfId="14340"/>
    <cellStyle name="Percent 2 3 2 8 4 6" xfId="9858"/>
    <cellStyle name="Percent 2 3 2 8 5" xfId="1016"/>
    <cellStyle name="Percent 2 3 2 8 5 2" xfId="2510"/>
    <cellStyle name="Percent 2 3 2 8 5 2 2" xfId="6991"/>
    <cellStyle name="Percent 2 3 2 8 5 2 2 2" xfId="16021"/>
    <cellStyle name="Percent 2 3 2 8 5 2 3" xfId="11539"/>
    <cellStyle name="Percent 2 3 2 8 5 3" xfId="4004"/>
    <cellStyle name="Percent 2 3 2 8 5 3 2" xfId="8485"/>
    <cellStyle name="Percent 2 3 2 8 5 3 2 2" xfId="17515"/>
    <cellStyle name="Percent 2 3 2 8 5 3 3" xfId="13033"/>
    <cellStyle name="Percent 2 3 2 8 5 4" xfId="5498"/>
    <cellStyle name="Percent 2 3 2 8 5 4 2" xfId="14527"/>
    <cellStyle name="Percent 2 3 2 8 5 5" xfId="10045"/>
    <cellStyle name="Percent 2 3 2 8 6" xfId="1765"/>
    <cellStyle name="Percent 2 3 2 8 6 2" xfId="6246"/>
    <cellStyle name="Percent 2 3 2 8 6 2 2" xfId="15276"/>
    <cellStyle name="Percent 2 3 2 8 6 3" xfId="10794"/>
    <cellStyle name="Percent 2 3 2 8 7" xfId="3259"/>
    <cellStyle name="Percent 2 3 2 8 7 2" xfId="7740"/>
    <cellStyle name="Percent 2 3 2 8 7 2 2" xfId="16770"/>
    <cellStyle name="Percent 2 3 2 8 7 3" xfId="12288"/>
    <cellStyle name="Percent 2 3 2 8 8" xfId="4753"/>
    <cellStyle name="Percent 2 3 2 8 8 2" xfId="13782"/>
    <cellStyle name="Percent 2 3 2 8 9" xfId="9300"/>
    <cellStyle name="Percent 2 3 2 9" xfId="295"/>
    <cellStyle name="Percent 2 3 2 9 2" xfId="1039"/>
    <cellStyle name="Percent 2 3 2 9 2 2" xfId="2533"/>
    <cellStyle name="Percent 2 3 2 9 2 2 2" xfId="7014"/>
    <cellStyle name="Percent 2 3 2 9 2 2 2 2" xfId="16044"/>
    <cellStyle name="Percent 2 3 2 9 2 2 3" xfId="11562"/>
    <cellStyle name="Percent 2 3 2 9 2 3" xfId="4027"/>
    <cellStyle name="Percent 2 3 2 9 2 3 2" xfId="8508"/>
    <cellStyle name="Percent 2 3 2 9 2 3 2 2" xfId="17538"/>
    <cellStyle name="Percent 2 3 2 9 2 3 3" xfId="13056"/>
    <cellStyle name="Percent 2 3 2 9 2 4" xfId="5521"/>
    <cellStyle name="Percent 2 3 2 9 2 4 2" xfId="14550"/>
    <cellStyle name="Percent 2 3 2 9 2 5" xfId="10068"/>
    <cellStyle name="Percent 2 3 2 9 3" xfId="1788"/>
    <cellStyle name="Percent 2 3 2 9 3 2" xfId="6269"/>
    <cellStyle name="Percent 2 3 2 9 3 2 2" xfId="15299"/>
    <cellStyle name="Percent 2 3 2 9 3 3" xfId="10817"/>
    <cellStyle name="Percent 2 3 2 9 4" xfId="3282"/>
    <cellStyle name="Percent 2 3 2 9 4 2" xfId="7763"/>
    <cellStyle name="Percent 2 3 2 9 4 2 2" xfId="16793"/>
    <cellStyle name="Percent 2 3 2 9 4 3" xfId="12311"/>
    <cellStyle name="Percent 2 3 2 9 5" xfId="4776"/>
    <cellStyle name="Percent 2 3 2 9 5 2" xfId="13805"/>
    <cellStyle name="Percent 2 3 2 9 6" xfId="9323"/>
    <cellStyle name="Percent 2 3 3" xfId="124"/>
    <cellStyle name="Percent 2 3 3 2" xfId="308"/>
    <cellStyle name="Percent 2 3 3 2 2" xfId="1052"/>
    <cellStyle name="Percent 2 3 3 2 2 2" xfId="2546"/>
    <cellStyle name="Percent 2 3 3 2 2 2 2" xfId="7027"/>
    <cellStyle name="Percent 2 3 3 2 2 2 2 2" xfId="16057"/>
    <cellStyle name="Percent 2 3 3 2 2 2 3" xfId="11575"/>
    <cellStyle name="Percent 2 3 3 2 2 3" xfId="4040"/>
    <cellStyle name="Percent 2 3 3 2 2 3 2" xfId="8521"/>
    <cellStyle name="Percent 2 3 3 2 2 3 2 2" xfId="17551"/>
    <cellStyle name="Percent 2 3 3 2 2 3 3" xfId="13069"/>
    <cellStyle name="Percent 2 3 3 2 2 4" xfId="5534"/>
    <cellStyle name="Percent 2 3 3 2 2 4 2" xfId="14563"/>
    <cellStyle name="Percent 2 3 3 2 2 5" xfId="10081"/>
    <cellStyle name="Percent 2 3 3 2 3" xfId="1801"/>
    <cellStyle name="Percent 2 3 3 2 3 2" xfId="6282"/>
    <cellStyle name="Percent 2 3 3 2 3 2 2" xfId="15312"/>
    <cellStyle name="Percent 2 3 3 2 3 3" xfId="10830"/>
    <cellStyle name="Percent 2 3 3 2 4" xfId="3295"/>
    <cellStyle name="Percent 2 3 3 2 4 2" xfId="7776"/>
    <cellStyle name="Percent 2 3 3 2 4 2 2" xfId="16806"/>
    <cellStyle name="Percent 2 3 3 2 4 3" xfId="12324"/>
    <cellStyle name="Percent 2 3 3 2 5" xfId="4789"/>
    <cellStyle name="Percent 2 3 3 2 5 2" xfId="13818"/>
    <cellStyle name="Percent 2 3 3 2 6" xfId="9336"/>
    <cellStyle name="Percent 2 3 3 3" xfId="493"/>
    <cellStyle name="Percent 2 3 3 3 2" xfId="1240"/>
    <cellStyle name="Percent 2 3 3 3 2 2" xfId="2734"/>
    <cellStyle name="Percent 2 3 3 3 2 2 2" xfId="7215"/>
    <cellStyle name="Percent 2 3 3 3 2 2 2 2" xfId="16245"/>
    <cellStyle name="Percent 2 3 3 3 2 2 3" xfId="11763"/>
    <cellStyle name="Percent 2 3 3 3 2 3" xfId="4228"/>
    <cellStyle name="Percent 2 3 3 3 2 3 2" xfId="8709"/>
    <cellStyle name="Percent 2 3 3 3 2 3 2 2" xfId="17739"/>
    <cellStyle name="Percent 2 3 3 3 2 3 3" xfId="13257"/>
    <cellStyle name="Percent 2 3 3 3 2 4" xfId="5721"/>
    <cellStyle name="Percent 2 3 3 3 2 4 2" xfId="14751"/>
    <cellStyle name="Percent 2 3 3 3 2 5" xfId="10269"/>
    <cellStyle name="Percent 2 3 3 3 3" xfId="1987"/>
    <cellStyle name="Percent 2 3 3 3 3 2" xfId="6468"/>
    <cellStyle name="Percent 2 3 3 3 3 2 2" xfId="15498"/>
    <cellStyle name="Percent 2 3 3 3 3 3" xfId="11016"/>
    <cellStyle name="Percent 2 3 3 3 4" xfId="3481"/>
    <cellStyle name="Percent 2 3 3 3 4 2" xfId="7962"/>
    <cellStyle name="Percent 2 3 3 3 4 2 2" xfId="16992"/>
    <cellStyle name="Percent 2 3 3 3 4 3" xfId="12510"/>
    <cellStyle name="Percent 2 3 3 3 5" xfId="4975"/>
    <cellStyle name="Percent 2 3 3 3 5 2" xfId="14004"/>
    <cellStyle name="Percent 2 3 3 3 6" xfId="9522"/>
    <cellStyle name="Percent 2 3 3 4" xfId="679"/>
    <cellStyle name="Percent 2 3 3 4 2" xfId="1426"/>
    <cellStyle name="Percent 2 3 3 4 2 2" xfId="2920"/>
    <cellStyle name="Percent 2 3 3 4 2 2 2" xfId="7401"/>
    <cellStyle name="Percent 2 3 3 4 2 2 2 2" xfId="16431"/>
    <cellStyle name="Percent 2 3 3 4 2 2 3" xfId="11949"/>
    <cellStyle name="Percent 2 3 3 4 2 3" xfId="4414"/>
    <cellStyle name="Percent 2 3 3 4 2 3 2" xfId="8895"/>
    <cellStyle name="Percent 2 3 3 4 2 3 2 2" xfId="17925"/>
    <cellStyle name="Percent 2 3 3 4 2 3 3" xfId="13443"/>
    <cellStyle name="Percent 2 3 3 4 2 4" xfId="5907"/>
    <cellStyle name="Percent 2 3 3 4 2 4 2" xfId="14937"/>
    <cellStyle name="Percent 2 3 3 4 2 5" xfId="10455"/>
    <cellStyle name="Percent 2 3 3 4 3" xfId="2173"/>
    <cellStyle name="Percent 2 3 3 4 3 2" xfId="6654"/>
    <cellStyle name="Percent 2 3 3 4 3 2 2" xfId="15684"/>
    <cellStyle name="Percent 2 3 3 4 3 3" xfId="11202"/>
    <cellStyle name="Percent 2 3 3 4 4" xfId="3667"/>
    <cellStyle name="Percent 2 3 3 4 4 2" xfId="8148"/>
    <cellStyle name="Percent 2 3 3 4 4 2 2" xfId="17178"/>
    <cellStyle name="Percent 2 3 3 4 4 3" xfId="12696"/>
    <cellStyle name="Percent 2 3 3 4 5" xfId="5161"/>
    <cellStyle name="Percent 2 3 3 4 5 2" xfId="14190"/>
    <cellStyle name="Percent 2 3 3 4 6" xfId="9708"/>
    <cellStyle name="Percent 2 3 3 5" xfId="866"/>
    <cellStyle name="Percent 2 3 3 5 2" xfId="2360"/>
    <cellStyle name="Percent 2 3 3 5 2 2" xfId="6841"/>
    <cellStyle name="Percent 2 3 3 5 2 2 2" xfId="15871"/>
    <cellStyle name="Percent 2 3 3 5 2 3" xfId="11389"/>
    <cellStyle name="Percent 2 3 3 5 3" xfId="3854"/>
    <cellStyle name="Percent 2 3 3 5 3 2" xfId="8335"/>
    <cellStyle name="Percent 2 3 3 5 3 2 2" xfId="17365"/>
    <cellStyle name="Percent 2 3 3 5 3 3" xfId="12883"/>
    <cellStyle name="Percent 2 3 3 5 4" xfId="5348"/>
    <cellStyle name="Percent 2 3 3 5 4 2" xfId="14377"/>
    <cellStyle name="Percent 2 3 3 5 5" xfId="9895"/>
    <cellStyle name="Percent 2 3 3 6" xfId="1615"/>
    <cellStyle name="Percent 2 3 3 6 2" xfId="6096"/>
    <cellStyle name="Percent 2 3 3 6 2 2" xfId="15126"/>
    <cellStyle name="Percent 2 3 3 6 3" xfId="10644"/>
    <cellStyle name="Percent 2 3 3 7" xfId="3109"/>
    <cellStyle name="Percent 2 3 3 7 2" xfId="7590"/>
    <cellStyle name="Percent 2 3 3 7 2 2" xfId="16620"/>
    <cellStyle name="Percent 2 3 3 7 3" xfId="12138"/>
    <cellStyle name="Percent 2 3 3 8" xfId="4603"/>
    <cellStyle name="Percent 2 3 3 8 2" xfId="13632"/>
    <cellStyle name="Percent 2 3 3 9" xfId="9150"/>
    <cellStyle name="Percent 2 3 4" xfId="147"/>
    <cellStyle name="Percent 2 3 4 2" xfId="331"/>
    <cellStyle name="Percent 2 3 4 2 2" xfId="1075"/>
    <cellStyle name="Percent 2 3 4 2 2 2" xfId="2569"/>
    <cellStyle name="Percent 2 3 4 2 2 2 2" xfId="7050"/>
    <cellStyle name="Percent 2 3 4 2 2 2 2 2" xfId="16080"/>
    <cellStyle name="Percent 2 3 4 2 2 2 3" xfId="11598"/>
    <cellStyle name="Percent 2 3 4 2 2 3" xfId="4063"/>
    <cellStyle name="Percent 2 3 4 2 2 3 2" xfId="8544"/>
    <cellStyle name="Percent 2 3 4 2 2 3 2 2" xfId="17574"/>
    <cellStyle name="Percent 2 3 4 2 2 3 3" xfId="13092"/>
    <cellStyle name="Percent 2 3 4 2 2 4" xfId="5557"/>
    <cellStyle name="Percent 2 3 4 2 2 4 2" xfId="14586"/>
    <cellStyle name="Percent 2 3 4 2 2 5" xfId="10104"/>
    <cellStyle name="Percent 2 3 4 2 3" xfId="1824"/>
    <cellStyle name="Percent 2 3 4 2 3 2" xfId="6305"/>
    <cellStyle name="Percent 2 3 4 2 3 2 2" xfId="15335"/>
    <cellStyle name="Percent 2 3 4 2 3 3" xfId="10853"/>
    <cellStyle name="Percent 2 3 4 2 4" xfId="3318"/>
    <cellStyle name="Percent 2 3 4 2 4 2" xfId="7799"/>
    <cellStyle name="Percent 2 3 4 2 4 2 2" xfId="16829"/>
    <cellStyle name="Percent 2 3 4 2 4 3" xfId="12347"/>
    <cellStyle name="Percent 2 3 4 2 5" xfId="4812"/>
    <cellStyle name="Percent 2 3 4 2 5 2" xfId="13841"/>
    <cellStyle name="Percent 2 3 4 2 6" xfId="9359"/>
    <cellStyle name="Percent 2 3 4 3" xfId="516"/>
    <cellStyle name="Percent 2 3 4 3 2" xfId="1263"/>
    <cellStyle name="Percent 2 3 4 3 2 2" xfId="2757"/>
    <cellStyle name="Percent 2 3 4 3 2 2 2" xfId="7238"/>
    <cellStyle name="Percent 2 3 4 3 2 2 2 2" xfId="16268"/>
    <cellStyle name="Percent 2 3 4 3 2 2 3" xfId="11786"/>
    <cellStyle name="Percent 2 3 4 3 2 3" xfId="4251"/>
    <cellStyle name="Percent 2 3 4 3 2 3 2" xfId="8732"/>
    <cellStyle name="Percent 2 3 4 3 2 3 2 2" xfId="17762"/>
    <cellStyle name="Percent 2 3 4 3 2 3 3" xfId="13280"/>
    <cellStyle name="Percent 2 3 4 3 2 4" xfId="5744"/>
    <cellStyle name="Percent 2 3 4 3 2 4 2" xfId="14774"/>
    <cellStyle name="Percent 2 3 4 3 2 5" xfId="10292"/>
    <cellStyle name="Percent 2 3 4 3 3" xfId="2010"/>
    <cellStyle name="Percent 2 3 4 3 3 2" xfId="6491"/>
    <cellStyle name="Percent 2 3 4 3 3 2 2" xfId="15521"/>
    <cellStyle name="Percent 2 3 4 3 3 3" xfId="11039"/>
    <cellStyle name="Percent 2 3 4 3 4" xfId="3504"/>
    <cellStyle name="Percent 2 3 4 3 4 2" xfId="7985"/>
    <cellStyle name="Percent 2 3 4 3 4 2 2" xfId="17015"/>
    <cellStyle name="Percent 2 3 4 3 4 3" xfId="12533"/>
    <cellStyle name="Percent 2 3 4 3 5" xfId="4998"/>
    <cellStyle name="Percent 2 3 4 3 5 2" xfId="14027"/>
    <cellStyle name="Percent 2 3 4 3 6" xfId="9545"/>
    <cellStyle name="Percent 2 3 4 4" xfId="702"/>
    <cellStyle name="Percent 2 3 4 4 2" xfId="1449"/>
    <cellStyle name="Percent 2 3 4 4 2 2" xfId="2943"/>
    <cellStyle name="Percent 2 3 4 4 2 2 2" xfId="7424"/>
    <cellStyle name="Percent 2 3 4 4 2 2 2 2" xfId="16454"/>
    <cellStyle name="Percent 2 3 4 4 2 2 3" xfId="11972"/>
    <cellStyle name="Percent 2 3 4 4 2 3" xfId="4437"/>
    <cellStyle name="Percent 2 3 4 4 2 3 2" xfId="8918"/>
    <cellStyle name="Percent 2 3 4 4 2 3 2 2" xfId="17948"/>
    <cellStyle name="Percent 2 3 4 4 2 3 3" xfId="13466"/>
    <cellStyle name="Percent 2 3 4 4 2 4" xfId="5930"/>
    <cellStyle name="Percent 2 3 4 4 2 4 2" xfId="14960"/>
    <cellStyle name="Percent 2 3 4 4 2 5" xfId="10478"/>
    <cellStyle name="Percent 2 3 4 4 3" xfId="2196"/>
    <cellStyle name="Percent 2 3 4 4 3 2" xfId="6677"/>
    <cellStyle name="Percent 2 3 4 4 3 2 2" xfId="15707"/>
    <cellStyle name="Percent 2 3 4 4 3 3" xfId="11225"/>
    <cellStyle name="Percent 2 3 4 4 4" xfId="3690"/>
    <cellStyle name="Percent 2 3 4 4 4 2" xfId="8171"/>
    <cellStyle name="Percent 2 3 4 4 4 2 2" xfId="17201"/>
    <cellStyle name="Percent 2 3 4 4 4 3" xfId="12719"/>
    <cellStyle name="Percent 2 3 4 4 5" xfId="5184"/>
    <cellStyle name="Percent 2 3 4 4 5 2" xfId="14213"/>
    <cellStyle name="Percent 2 3 4 4 6" xfId="9731"/>
    <cellStyle name="Percent 2 3 4 5" xfId="889"/>
    <cellStyle name="Percent 2 3 4 5 2" xfId="2383"/>
    <cellStyle name="Percent 2 3 4 5 2 2" xfId="6864"/>
    <cellStyle name="Percent 2 3 4 5 2 2 2" xfId="15894"/>
    <cellStyle name="Percent 2 3 4 5 2 3" xfId="11412"/>
    <cellStyle name="Percent 2 3 4 5 3" xfId="3877"/>
    <cellStyle name="Percent 2 3 4 5 3 2" xfId="8358"/>
    <cellStyle name="Percent 2 3 4 5 3 2 2" xfId="17388"/>
    <cellStyle name="Percent 2 3 4 5 3 3" xfId="12906"/>
    <cellStyle name="Percent 2 3 4 5 4" xfId="5371"/>
    <cellStyle name="Percent 2 3 4 5 4 2" xfId="14400"/>
    <cellStyle name="Percent 2 3 4 5 5" xfId="9918"/>
    <cellStyle name="Percent 2 3 4 6" xfId="1638"/>
    <cellStyle name="Percent 2 3 4 6 2" xfId="6119"/>
    <cellStyle name="Percent 2 3 4 6 2 2" xfId="15149"/>
    <cellStyle name="Percent 2 3 4 6 3" xfId="10667"/>
    <cellStyle name="Percent 2 3 4 7" xfId="3132"/>
    <cellStyle name="Percent 2 3 4 7 2" xfId="7613"/>
    <cellStyle name="Percent 2 3 4 7 2 2" xfId="16643"/>
    <cellStyle name="Percent 2 3 4 7 3" xfId="12161"/>
    <cellStyle name="Percent 2 3 4 8" xfId="4626"/>
    <cellStyle name="Percent 2 3 4 8 2" xfId="13655"/>
    <cellStyle name="Percent 2 3 4 9" xfId="9173"/>
    <cellStyle name="Percent 2 3 5" xfId="170"/>
    <cellStyle name="Percent 2 3 5 2" xfId="355"/>
    <cellStyle name="Percent 2 3 5 2 2" xfId="1098"/>
    <cellStyle name="Percent 2 3 5 2 2 2" xfId="2592"/>
    <cellStyle name="Percent 2 3 5 2 2 2 2" xfId="7073"/>
    <cellStyle name="Percent 2 3 5 2 2 2 2 2" xfId="16103"/>
    <cellStyle name="Percent 2 3 5 2 2 2 3" xfId="11621"/>
    <cellStyle name="Percent 2 3 5 2 2 3" xfId="4086"/>
    <cellStyle name="Percent 2 3 5 2 2 3 2" xfId="8567"/>
    <cellStyle name="Percent 2 3 5 2 2 3 2 2" xfId="17597"/>
    <cellStyle name="Percent 2 3 5 2 2 3 3" xfId="13115"/>
    <cellStyle name="Percent 2 3 5 2 2 4" xfId="5580"/>
    <cellStyle name="Percent 2 3 5 2 2 4 2" xfId="14609"/>
    <cellStyle name="Percent 2 3 5 2 2 5" xfId="10127"/>
    <cellStyle name="Percent 2 3 5 2 3" xfId="1848"/>
    <cellStyle name="Percent 2 3 5 2 3 2" xfId="6329"/>
    <cellStyle name="Percent 2 3 5 2 3 2 2" xfId="15359"/>
    <cellStyle name="Percent 2 3 5 2 3 3" xfId="10877"/>
    <cellStyle name="Percent 2 3 5 2 4" xfId="3342"/>
    <cellStyle name="Percent 2 3 5 2 4 2" xfId="7823"/>
    <cellStyle name="Percent 2 3 5 2 4 2 2" xfId="16853"/>
    <cellStyle name="Percent 2 3 5 2 4 3" xfId="12371"/>
    <cellStyle name="Percent 2 3 5 2 5" xfId="4836"/>
    <cellStyle name="Percent 2 3 5 2 5 2" xfId="13865"/>
    <cellStyle name="Percent 2 3 5 2 6" xfId="9383"/>
    <cellStyle name="Percent 2 3 5 3" xfId="540"/>
    <cellStyle name="Percent 2 3 5 3 2" xfId="1287"/>
    <cellStyle name="Percent 2 3 5 3 2 2" xfId="2781"/>
    <cellStyle name="Percent 2 3 5 3 2 2 2" xfId="7262"/>
    <cellStyle name="Percent 2 3 5 3 2 2 2 2" xfId="16292"/>
    <cellStyle name="Percent 2 3 5 3 2 2 3" xfId="11810"/>
    <cellStyle name="Percent 2 3 5 3 2 3" xfId="4275"/>
    <cellStyle name="Percent 2 3 5 3 2 3 2" xfId="8756"/>
    <cellStyle name="Percent 2 3 5 3 2 3 2 2" xfId="17786"/>
    <cellStyle name="Percent 2 3 5 3 2 3 3" xfId="13304"/>
    <cellStyle name="Percent 2 3 5 3 2 4" xfId="5768"/>
    <cellStyle name="Percent 2 3 5 3 2 4 2" xfId="14798"/>
    <cellStyle name="Percent 2 3 5 3 2 5" xfId="10316"/>
    <cellStyle name="Percent 2 3 5 3 3" xfId="2034"/>
    <cellStyle name="Percent 2 3 5 3 3 2" xfId="6515"/>
    <cellStyle name="Percent 2 3 5 3 3 2 2" xfId="15545"/>
    <cellStyle name="Percent 2 3 5 3 3 3" xfId="11063"/>
    <cellStyle name="Percent 2 3 5 3 4" xfId="3528"/>
    <cellStyle name="Percent 2 3 5 3 4 2" xfId="8009"/>
    <cellStyle name="Percent 2 3 5 3 4 2 2" xfId="17039"/>
    <cellStyle name="Percent 2 3 5 3 4 3" xfId="12557"/>
    <cellStyle name="Percent 2 3 5 3 5" xfId="5022"/>
    <cellStyle name="Percent 2 3 5 3 5 2" xfId="14051"/>
    <cellStyle name="Percent 2 3 5 3 6" xfId="9569"/>
    <cellStyle name="Percent 2 3 5 4" xfId="726"/>
    <cellStyle name="Percent 2 3 5 4 2" xfId="1473"/>
    <cellStyle name="Percent 2 3 5 4 2 2" xfId="2967"/>
    <cellStyle name="Percent 2 3 5 4 2 2 2" xfId="7448"/>
    <cellStyle name="Percent 2 3 5 4 2 2 2 2" xfId="16478"/>
    <cellStyle name="Percent 2 3 5 4 2 2 3" xfId="11996"/>
    <cellStyle name="Percent 2 3 5 4 2 3" xfId="4461"/>
    <cellStyle name="Percent 2 3 5 4 2 3 2" xfId="8942"/>
    <cellStyle name="Percent 2 3 5 4 2 3 2 2" xfId="17972"/>
    <cellStyle name="Percent 2 3 5 4 2 3 3" xfId="13490"/>
    <cellStyle name="Percent 2 3 5 4 2 4" xfId="5954"/>
    <cellStyle name="Percent 2 3 5 4 2 4 2" xfId="14984"/>
    <cellStyle name="Percent 2 3 5 4 2 5" xfId="10502"/>
    <cellStyle name="Percent 2 3 5 4 3" xfId="2220"/>
    <cellStyle name="Percent 2 3 5 4 3 2" xfId="6701"/>
    <cellStyle name="Percent 2 3 5 4 3 2 2" xfId="15731"/>
    <cellStyle name="Percent 2 3 5 4 3 3" xfId="11249"/>
    <cellStyle name="Percent 2 3 5 4 4" xfId="3714"/>
    <cellStyle name="Percent 2 3 5 4 4 2" xfId="8195"/>
    <cellStyle name="Percent 2 3 5 4 4 2 2" xfId="17225"/>
    <cellStyle name="Percent 2 3 5 4 4 3" xfId="12743"/>
    <cellStyle name="Percent 2 3 5 4 5" xfId="5208"/>
    <cellStyle name="Percent 2 3 5 4 5 2" xfId="14237"/>
    <cellStyle name="Percent 2 3 5 4 6" xfId="9755"/>
    <cellStyle name="Percent 2 3 5 5" xfId="913"/>
    <cellStyle name="Percent 2 3 5 5 2" xfId="2407"/>
    <cellStyle name="Percent 2 3 5 5 2 2" xfId="6888"/>
    <cellStyle name="Percent 2 3 5 5 2 2 2" xfId="15918"/>
    <cellStyle name="Percent 2 3 5 5 2 3" xfId="11436"/>
    <cellStyle name="Percent 2 3 5 5 3" xfId="3901"/>
    <cellStyle name="Percent 2 3 5 5 3 2" xfId="8382"/>
    <cellStyle name="Percent 2 3 5 5 3 2 2" xfId="17412"/>
    <cellStyle name="Percent 2 3 5 5 3 3" xfId="12930"/>
    <cellStyle name="Percent 2 3 5 5 4" xfId="5395"/>
    <cellStyle name="Percent 2 3 5 5 4 2" xfId="14424"/>
    <cellStyle name="Percent 2 3 5 5 5" xfId="9942"/>
    <cellStyle name="Percent 2 3 5 6" xfId="1662"/>
    <cellStyle name="Percent 2 3 5 6 2" xfId="6143"/>
    <cellStyle name="Percent 2 3 5 6 2 2" xfId="15173"/>
    <cellStyle name="Percent 2 3 5 6 3" xfId="10691"/>
    <cellStyle name="Percent 2 3 5 7" xfId="3156"/>
    <cellStyle name="Percent 2 3 5 7 2" xfId="7637"/>
    <cellStyle name="Percent 2 3 5 7 2 2" xfId="16667"/>
    <cellStyle name="Percent 2 3 5 7 3" xfId="12185"/>
    <cellStyle name="Percent 2 3 5 8" xfId="4650"/>
    <cellStyle name="Percent 2 3 5 8 2" xfId="13679"/>
    <cellStyle name="Percent 2 3 5 9" xfId="9197"/>
    <cellStyle name="Percent 2 3 6" xfId="202"/>
    <cellStyle name="Percent 2 3 6 2" xfId="387"/>
    <cellStyle name="Percent 2 3 6 2 2" xfId="1129"/>
    <cellStyle name="Percent 2 3 6 2 2 2" xfId="2623"/>
    <cellStyle name="Percent 2 3 6 2 2 2 2" xfId="7104"/>
    <cellStyle name="Percent 2 3 6 2 2 2 2 2" xfId="16134"/>
    <cellStyle name="Percent 2 3 6 2 2 2 3" xfId="11652"/>
    <cellStyle name="Percent 2 3 6 2 2 3" xfId="4117"/>
    <cellStyle name="Percent 2 3 6 2 2 3 2" xfId="8598"/>
    <cellStyle name="Percent 2 3 6 2 2 3 2 2" xfId="17628"/>
    <cellStyle name="Percent 2 3 6 2 2 3 3" xfId="13146"/>
    <cellStyle name="Percent 2 3 6 2 2 4" xfId="5611"/>
    <cellStyle name="Percent 2 3 6 2 2 4 2" xfId="14640"/>
    <cellStyle name="Percent 2 3 6 2 2 5" xfId="10158"/>
    <cellStyle name="Percent 2 3 6 2 3" xfId="1880"/>
    <cellStyle name="Percent 2 3 6 2 3 2" xfId="6361"/>
    <cellStyle name="Percent 2 3 6 2 3 2 2" xfId="15391"/>
    <cellStyle name="Percent 2 3 6 2 3 3" xfId="10909"/>
    <cellStyle name="Percent 2 3 6 2 4" xfId="3374"/>
    <cellStyle name="Percent 2 3 6 2 4 2" xfId="7855"/>
    <cellStyle name="Percent 2 3 6 2 4 2 2" xfId="16885"/>
    <cellStyle name="Percent 2 3 6 2 4 3" xfId="12403"/>
    <cellStyle name="Percent 2 3 6 2 5" xfId="4868"/>
    <cellStyle name="Percent 2 3 6 2 5 2" xfId="13897"/>
    <cellStyle name="Percent 2 3 6 2 6" xfId="9415"/>
    <cellStyle name="Percent 2 3 6 3" xfId="572"/>
    <cellStyle name="Percent 2 3 6 3 2" xfId="1319"/>
    <cellStyle name="Percent 2 3 6 3 2 2" xfId="2813"/>
    <cellStyle name="Percent 2 3 6 3 2 2 2" xfId="7294"/>
    <cellStyle name="Percent 2 3 6 3 2 2 2 2" xfId="16324"/>
    <cellStyle name="Percent 2 3 6 3 2 2 3" xfId="11842"/>
    <cellStyle name="Percent 2 3 6 3 2 3" xfId="4307"/>
    <cellStyle name="Percent 2 3 6 3 2 3 2" xfId="8788"/>
    <cellStyle name="Percent 2 3 6 3 2 3 2 2" xfId="17818"/>
    <cellStyle name="Percent 2 3 6 3 2 3 3" xfId="13336"/>
    <cellStyle name="Percent 2 3 6 3 2 4" xfId="5800"/>
    <cellStyle name="Percent 2 3 6 3 2 4 2" xfId="14830"/>
    <cellStyle name="Percent 2 3 6 3 2 5" xfId="10348"/>
    <cellStyle name="Percent 2 3 6 3 3" xfId="2066"/>
    <cellStyle name="Percent 2 3 6 3 3 2" xfId="6547"/>
    <cellStyle name="Percent 2 3 6 3 3 2 2" xfId="15577"/>
    <cellStyle name="Percent 2 3 6 3 3 3" xfId="11095"/>
    <cellStyle name="Percent 2 3 6 3 4" xfId="3560"/>
    <cellStyle name="Percent 2 3 6 3 4 2" xfId="8041"/>
    <cellStyle name="Percent 2 3 6 3 4 2 2" xfId="17071"/>
    <cellStyle name="Percent 2 3 6 3 4 3" xfId="12589"/>
    <cellStyle name="Percent 2 3 6 3 5" xfId="5054"/>
    <cellStyle name="Percent 2 3 6 3 5 2" xfId="14083"/>
    <cellStyle name="Percent 2 3 6 3 6" xfId="9601"/>
    <cellStyle name="Percent 2 3 6 4" xfId="758"/>
    <cellStyle name="Percent 2 3 6 4 2" xfId="1505"/>
    <cellStyle name="Percent 2 3 6 4 2 2" xfId="2999"/>
    <cellStyle name="Percent 2 3 6 4 2 2 2" xfId="7480"/>
    <cellStyle name="Percent 2 3 6 4 2 2 2 2" xfId="16510"/>
    <cellStyle name="Percent 2 3 6 4 2 2 3" xfId="12028"/>
    <cellStyle name="Percent 2 3 6 4 2 3" xfId="4493"/>
    <cellStyle name="Percent 2 3 6 4 2 3 2" xfId="8974"/>
    <cellStyle name="Percent 2 3 6 4 2 3 2 2" xfId="18004"/>
    <cellStyle name="Percent 2 3 6 4 2 3 3" xfId="13522"/>
    <cellStyle name="Percent 2 3 6 4 2 4" xfId="5986"/>
    <cellStyle name="Percent 2 3 6 4 2 4 2" xfId="15016"/>
    <cellStyle name="Percent 2 3 6 4 2 5" xfId="10534"/>
    <cellStyle name="Percent 2 3 6 4 3" xfId="2252"/>
    <cellStyle name="Percent 2 3 6 4 3 2" xfId="6733"/>
    <cellStyle name="Percent 2 3 6 4 3 2 2" xfId="15763"/>
    <cellStyle name="Percent 2 3 6 4 3 3" xfId="11281"/>
    <cellStyle name="Percent 2 3 6 4 4" xfId="3746"/>
    <cellStyle name="Percent 2 3 6 4 4 2" xfId="8227"/>
    <cellStyle name="Percent 2 3 6 4 4 2 2" xfId="17257"/>
    <cellStyle name="Percent 2 3 6 4 4 3" xfId="12775"/>
    <cellStyle name="Percent 2 3 6 4 5" xfId="5240"/>
    <cellStyle name="Percent 2 3 6 4 5 2" xfId="14269"/>
    <cellStyle name="Percent 2 3 6 4 6" xfId="9787"/>
    <cellStyle name="Percent 2 3 6 5" xfId="945"/>
    <cellStyle name="Percent 2 3 6 5 2" xfId="2439"/>
    <cellStyle name="Percent 2 3 6 5 2 2" xfId="6920"/>
    <cellStyle name="Percent 2 3 6 5 2 2 2" xfId="15950"/>
    <cellStyle name="Percent 2 3 6 5 2 3" xfId="11468"/>
    <cellStyle name="Percent 2 3 6 5 3" xfId="3933"/>
    <cellStyle name="Percent 2 3 6 5 3 2" xfId="8414"/>
    <cellStyle name="Percent 2 3 6 5 3 2 2" xfId="17444"/>
    <cellStyle name="Percent 2 3 6 5 3 3" xfId="12962"/>
    <cellStyle name="Percent 2 3 6 5 4" xfId="5427"/>
    <cellStyle name="Percent 2 3 6 5 4 2" xfId="14456"/>
    <cellStyle name="Percent 2 3 6 5 5" xfId="9974"/>
    <cellStyle name="Percent 2 3 6 6" xfId="1694"/>
    <cellStyle name="Percent 2 3 6 6 2" xfId="6175"/>
    <cellStyle name="Percent 2 3 6 6 2 2" xfId="15205"/>
    <cellStyle name="Percent 2 3 6 6 3" xfId="10723"/>
    <cellStyle name="Percent 2 3 6 7" xfId="3188"/>
    <cellStyle name="Percent 2 3 6 7 2" xfId="7669"/>
    <cellStyle name="Percent 2 3 6 7 2 2" xfId="16699"/>
    <cellStyle name="Percent 2 3 6 7 3" xfId="12217"/>
    <cellStyle name="Percent 2 3 6 8" xfId="4682"/>
    <cellStyle name="Percent 2 3 6 8 2" xfId="13711"/>
    <cellStyle name="Percent 2 3 6 9" xfId="9229"/>
    <cellStyle name="Percent 2 3 7" xfId="217"/>
    <cellStyle name="Percent 2 3 7 2" xfId="402"/>
    <cellStyle name="Percent 2 3 7 2 2" xfId="1144"/>
    <cellStyle name="Percent 2 3 7 2 2 2" xfId="2638"/>
    <cellStyle name="Percent 2 3 7 2 2 2 2" xfId="7119"/>
    <cellStyle name="Percent 2 3 7 2 2 2 2 2" xfId="16149"/>
    <cellStyle name="Percent 2 3 7 2 2 2 3" xfId="11667"/>
    <cellStyle name="Percent 2 3 7 2 2 3" xfId="4132"/>
    <cellStyle name="Percent 2 3 7 2 2 3 2" xfId="8613"/>
    <cellStyle name="Percent 2 3 7 2 2 3 2 2" xfId="17643"/>
    <cellStyle name="Percent 2 3 7 2 2 3 3" xfId="13161"/>
    <cellStyle name="Percent 2 3 7 2 2 4" xfId="5626"/>
    <cellStyle name="Percent 2 3 7 2 2 4 2" xfId="14655"/>
    <cellStyle name="Percent 2 3 7 2 2 5" xfId="10173"/>
    <cellStyle name="Percent 2 3 7 2 3" xfId="1895"/>
    <cellStyle name="Percent 2 3 7 2 3 2" xfId="6376"/>
    <cellStyle name="Percent 2 3 7 2 3 2 2" xfId="15406"/>
    <cellStyle name="Percent 2 3 7 2 3 3" xfId="10924"/>
    <cellStyle name="Percent 2 3 7 2 4" xfId="3389"/>
    <cellStyle name="Percent 2 3 7 2 4 2" xfId="7870"/>
    <cellStyle name="Percent 2 3 7 2 4 2 2" xfId="16900"/>
    <cellStyle name="Percent 2 3 7 2 4 3" xfId="12418"/>
    <cellStyle name="Percent 2 3 7 2 5" xfId="4883"/>
    <cellStyle name="Percent 2 3 7 2 5 2" xfId="13912"/>
    <cellStyle name="Percent 2 3 7 2 6" xfId="9430"/>
    <cellStyle name="Percent 2 3 7 3" xfId="587"/>
    <cellStyle name="Percent 2 3 7 3 2" xfId="1334"/>
    <cellStyle name="Percent 2 3 7 3 2 2" xfId="2828"/>
    <cellStyle name="Percent 2 3 7 3 2 2 2" xfId="7309"/>
    <cellStyle name="Percent 2 3 7 3 2 2 2 2" xfId="16339"/>
    <cellStyle name="Percent 2 3 7 3 2 2 3" xfId="11857"/>
    <cellStyle name="Percent 2 3 7 3 2 3" xfId="4322"/>
    <cellStyle name="Percent 2 3 7 3 2 3 2" xfId="8803"/>
    <cellStyle name="Percent 2 3 7 3 2 3 2 2" xfId="17833"/>
    <cellStyle name="Percent 2 3 7 3 2 3 3" xfId="13351"/>
    <cellStyle name="Percent 2 3 7 3 2 4" xfId="5815"/>
    <cellStyle name="Percent 2 3 7 3 2 4 2" xfId="14845"/>
    <cellStyle name="Percent 2 3 7 3 2 5" xfId="10363"/>
    <cellStyle name="Percent 2 3 7 3 3" xfId="2081"/>
    <cellStyle name="Percent 2 3 7 3 3 2" xfId="6562"/>
    <cellStyle name="Percent 2 3 7 3 3 2 2" xfId="15592"/>
    <cellStyle name="Percent 2 3 7 3 3 3" xfId="11110"/>
    <cellStyle name="Percent 2 3 7 3 4" xfId="3575"/>
    <cellStyle name="Percent 2 3 7 3 4 2" xfId="8056"/>
    <cellStyle name="Percent 2 3 7 3 4 2 2" xfId="17086"/>
    <cellStyle name="Percent 2 3 7 3 4 3" xfId="12604"/>
    <cellStyle name="Percent 2 3 7 3 5" xfId="5069"/>
    <cellStyle name="Percent 2 3 7 3 5 2" xfId="14098"/>
    <cellStyle name="Percent 2 3 7 3 6" xfId="9616"/>
    <cellStyle name="Percent 2 3 7 4" xfId="773"/>
    <cellStyle name="Percent 2 3 7 4 2" xfId="1520"/>
    <cellStyle name="Percent 2 3 7 4 2 2" xfId="3014"/>
    <cellStyle name="Percent 2 3 7 4 2 2 2" xfId="7495"/>
    <cellStyle name="Percent 2 3 7 4 2 2 2 2" xfId="16525"/>
    <cellStyle name="Percent 2 3 7 4 2 2 3" xfId="12043"/>
    <cellStyle name="Percent 2 3 7 4 2 3" xfId="4508"/>
    <cellStyle name="Percent 2 3 7 4 2 3 2" xfId="8989"/>
    <cellStyle name="Percent 2 3 7 4 2 3 2 2" xfId="18019"/>
    <cellStyle name="Percent 2 3 7 4 2 3 3" xfId="13537"/>
    <cellStyle name="Percent 2 3 7 4 2 4" xfId="6001"/>
    <cellStyle name="Percent 2 3 7 4 2 4 2" xfId="15031"/>
    <cellStyle name="Percent 2 3 7 4 2 5" xfId="10549"/>
    <cellStyle name="Percent 2 3 7 4 3" xfId="2267"/>
    <cellStyle name="Percent 2 3 7 4 3 2" xfId="6748"/>
    <cellStyle name="Percent 2 3 7 4 3 2 2" xfId="15778"/>
    <cellStyle name="Percent 2 3 7 4 3 3" xfId="11296"/>
    <cellStyle name="Percent 2 3 7 4 4" xfId="3761"/>
    <cellStyle name="Percent 2 3 7 4 4 2" xfId="8242"/>
    <cellStyle name="Percent 2 3 7 4 4 2 2" xfId="17272"/>
    <cellStyle name="Percent 2 3 7 4 4 3" xfId="12790"/>
    <cellStyle name="Percent 2 3 7 4 5" xfId="5255"/>
    <cellStyle name="Percent 2 3 7 4 5 2" xfId="14284"/>
    <cellStyle name="Percent 2 3 7 4 6" xfId="9802"/>
    <cellStyle name="Percent 2 3 7 5" xfId="960"/>
    <cellStyle name="Percent 2 3 7 5 2" xfId="2454"/>
    <cellStyle name="Percent 2 3 7 5 2 2" xfId="6935"/>
    <cellStyle name="Percent 2 3 7 5 2 2 2" xfId="15965"/>
    <cellStyle name="Percent 2 3 7 5 2 3" xfId="11483"/>
    <cellStyle name="Percent 2 3 7 5 3" xfId="3948"/>
    <cellStyle name="Percent 2 3 7 5 3 2" xfId="8429"/>
    <cellStyle name="Percent 2 3 7 5 3 2 2" xfId="17459"/>
    <cellStyle name="Percent 2 3 7 5 3 3" xfId="12977"/>
    <cellStyle name="Percent 2 3 7 5 4" xfId="5442"/>
    <cellStyle name="Percent 2 3 7 5 4 2" xfId="14471"/>
    <cellStyle name="Percent 2 3 7 5 5" xfId="9989"/>
    <cellStyle name="Percent 2 3 7 6" xfId="1709"/>
    <cellStyle name="Percent 2 3 7 6 2" xfId="6190"/>
    <cellStyle name="Percent 2 3 7 6 2 2" xfId="15220"/>
    <cellStyle name="Percent 2 3 7 6 3" xfId="10738"/>
    <cellStyle name="Percent 2 3 7 7" xfId="3203"/>
    <cellStyle name="Percent 2 3 7 7 2" xfId="7684"/>
    <cellStyle name="Percent 2 3 7 7 2 2" xfId="16714"/>
    <cellStyle name="Percent 2 3 7 7 3" xfId="12232"/>
    <cellStyle name="Percent 2 3 7 8" xfId="4697"/>
    <cellStyle name="Percent 2 3 7 8 2" xfId="13726"/>
    <cellStyle name="Percent 2 3 7 9" xfId="9244"/>
    <cellStyle name="Percent 2 3 8" xfId="239"/>
    <cellStyle name="Percent 2 3 8 2" xfId="425"/>
    <cellStyle name="Percent 2 3 8 2 2" xfId="1167"/>
    <cellStyle name="Percent 2 3 8 2 2 2" xfId="2661"/>
    <cellStyle name="Percent 2 3 8 2 2 2 2" xfId="7142"/>
    <cellStyle name="Percent 2 3 8 2 2 2 2 2" xfId="16172"/>
    <cellStyle name="Percent 2 3 8 2 2 2 3" xfId="11690"/>
    <cellStyle name="Percent 2 3 8 2 2 3" xfId="4155"/>
    <cellStyle name="Percent 2 3 8 2 2 3 2" xfId="8636"/>
    <cellStyle name="Percent 2 3 8 2 2 3 2 2" xfId="17666"/>
    <cellStyle name="Percent 2 3 8 2 2 3 3" xfId="13184"/>
    <cellStyle name="Percent 2 3 8 2 2 4" xfId="5648"/>
    <cellStyle name="Percent 2 3 8 2 2 4 2" xfId="14678"/>
    <cellStyle name="Percent 2 3 8 2 2 5" xfId="10196"/>
    <cellStyle name="Percent 2 3 8 2 3" xfId="1918"/>
    <cellStyle name="Percent 2 3 8 2 3 2" xfId="6399"/>
    <cellStyle name="Percent 2 3 8 2 3 2 2" xfId="15429"/>
    <cellStyle name="Percent 2 3 8 2 3 3" xfId="10947"/>
    <cellStyle name="Percent 2 3 8 2 4" xfId="3412"/>
    <cellStyle name="Percent 2 3 8 2 4 2" xfId="7893"/>
    <cellStyle name="Percent 2 3 8 2 4 2 2" xfId="16923"/>
    <cellStyle name="Percent 2 3 8 2 4 3" xfId="12441"/>
    <cellStyle name="Percent 2 3 8 2 5" xfId="4906"/>
    <cellStyle name="Percent 2 3 8 2 5 2" xfId="13935"/>
    <cellStyle name="Percent 2 3 8 2 6" xfId="9453"/>
    <cellStyle name="Percent 2 3 8 3" xfId="610"/>
    <cellStyle name="Percent 2 3 8 3 2" xfId="1357"/>
    <cellStyle name="Percent 2 3 8 3 2 2" xfId="2851"/>
    <cellStyle name="Percent 2 3 8 3 2 2 2" xfId="7332"/>
    <cellStyle name="Percent 2 3 8 3 2 2 2 2" xfId="16362"/>
    <cellStyle name="Percent 2 3 8 3 2 2 3" xfId="11880"/>
    <cellStyle name="Percent 2 3 8 3 2 3" xfId="4345"/>
    <cellStyle name="Percent 2 3 8 3 2 3 2" xfId="8826"/>
    <cellStyle name="Percent 2 3 8 3 2 3 2 2" xfId="17856"/>
    <cellStyle name="Percent 2 3 8 3 2 3 3" xfId="13374"/>
    <cellStyle name="Percent 2 3 8 3 2 4" xfId="5838"/>
    <cellStyle name="Percent 2 3 8 3 2 4 2" xfId="14868"/>
    <cellStyle name="Percent 2 3 8 3 2 5" xfId="10386"/>
    <cellStyle name="Percent 2 3 8 3 3" xfId="2104"/>
    <cellStyle name="Percent 2 3 8 3 3 2" xfId="6585"/>
    <cellStyle name="Percent 2 3 8 3 3 2 2" xfId="15615"/>
    <cellStyle name="Percent 2 3 8 3 3 3" xfId="11133"/>
    <cellStyle name="Percent 2 3 8 3 4" xfId="3598"/>
    <cellStyle name="Percent 2 3 8 3 4 2" xfId="8079"/>
    <cellStyle name="Percent 2 3 8 3 4 2 2" xfId="17109"/>
    <cellStyle name="Percent 2 3 8 3 4 3" xfId="12627"/>
    <cellStyle name="Percent 2 3 8 3 5" xfId="5092"/>
    <cellStyle name="Percent 2 3 8 3 5 2" xfId="14121"/>
    <cellStyle name="Percent 2 3 8 3 6" xfId="9639"/>
    <cellStyle name="Percent 2 3 8 4" xfId="796"/>
    <cellStyle name="Percent 2 3 8 4 2" xfId="1543"/>
    <cellStyle name="Percent 2 3 8 4 2 2" xfId="3037"/>
    <cellStyle name="Percent 2 3 8 4 2 2 2" xfId="7518"/>
    <cellStyle name="Percent 2 3 8 4 2 2 2 2" xfId="16548"/>
    <cellStyle name="Percent 2 3 8 4 2 2 3" xfId="12066"/>
    <cellStyle name="Percent 2 3 8 4 2 3" xfId="4531"/>
    <cellStyle name="Percent 2 3 8 4 2 3 2" xfId="9012"/>
    <cellStyle name="Percent 2 3 8 4 2 3 2 2" xfId="18042"/>
    <cellStyle name="Percent 2 3 8 4 2 3 3" xfId="13560"/>
    <cellStyle name="Percent 2 3 8 4 2 4" xfId="6024"/>
    <cellStyle name="Percent 2 3 8 4 2 4 2" xfId="15054"/>
    <cellStyle name="Percent 2 3 8 4 2 5" xfId="10572"/>
    <cellStyle name="Percent 2 3 8 4 3" xfId="2290"/>
    <cellStyle name="Percent 2 3 8 4 3 2" xfId="6771"/>
    <cellStyle name="Percent 2 3 8 4 3 2 2" xfId="15801"/>
    <cellStyle name="Percent 2 3 8 4 3 3" xfId="11319"/>
    <cellStyle name="Percent 2 3 8 4 4" xfId="3784"/>
    <cellStyle name="Percent 2 3 8 4 4 2" xfId="8265"/>
    <cellStyle name="Percent 2 3 8 4 4 2 2" xfId="17295"/>
    <cellStyle name="Percent 2 3 8 4 4 3" xfId="12813"/>
    <cellStyle name="Percent 2 3 8 4 5" xfId="5278"/>
    <cellStyle name="Percent 2 3 8 4 5 2" xfId="14307"/>
    <cellStyle name="Percent 2 3 8 4 6" xfId="9825"/>
    <cellStyle name="Percent 2 3 8 5" xfId="983"/>
    <cellStyle name="Percent 2 3 8 5 2" xfId="2477"/>
    <cellStyle name="Percent 2 3 8 5 2 2" xfId="6958"/>
    <cellStyle name="Percent 2 3 8 5 2 2 2" xfId="15988"/>
    <cellStyle name="Percent 2 3 8 5 2 3" xfId="11506"/>
    <cellStyle name="Percent 2 3 8 5 3" xfId="3971"/>
    <cellStyle name="Percent 2 3 8 5 3 2" xfId="8452"/>
    <cellStyle name="Percent 2 3 8 5 3 2 2" xfId="17482"/>
    <cellStyle name="Percent 2 3 8 5 3 3" xfId="13000"/>
    <cellStyle name="Percent 2 3 8 5 4" xfId="5465"/>
    <cellStyle name="Percent 2 3 8 5 4 2" xfId="14494"/>
    <cellStyle name="Percent 2 3 8 5 5" xfId="10012"/>
    <cellStyle name="Percent 2 3 8 6" xfId="1732"/>
    <cellStyle name="Percent 2 3 8 6 2" xfId="6213"/>
    <cellStyle name="Percent 2 3 8 6 2 2" xfId="15243"/>
    <cellStyle name="Percent 2 3 8 6 3" xfId="10761"/>
    <cellStyle name="Percent 2 3 8 7" xfId="3226"/>
    <cellStyle name="Percent 2 3 8 7 2" xfId="7707"/>
    <cellStyle name="Percent 2 3 8 7 2 2" xfId="16737"/>
    <cellStyle name="Percent 2 3 8 7 3" xfId="12255"/>
    <cellStyle name="Percent 2 3 8 8" xfId="4720"/>
    <cellStyle name="Percent 2 3 8 8 2" xfId="13749"/>
    <cellStyle name="Percent 2 3 8 9" xfId="9267"/>
    <cellStyle name="Percent 2 3 9" xfId="262"/>
    <cellStyle name="Percent 2 3 9 2" xfId="448"/>
    <cellStyle name="Percent 2 3 9 2 2" xfId="1190"/>
    <cellStyle name="Percent 2 3 9 2 2 2" xfId="2684"/>
    <cellStyle name="Percent 2 3 9 2 2 2 2" xfId="7165"/>
    <cellStyle name="Percent 2 3 9 2 2 2 2 2" xfId="16195"/>
    <cellStyle name="Percent 2 3 9 2 2 2 3" xfId="11713"/>
    <cellStyle name="Percent 2 3 9 2 2 3" xfId="4178"/>
    <cellStyle name="Percent 2 3 9 2 2 3 2" xfId="8659"/>
    <cellStyle name="Percent 2 3 9 2 2 3 2 2" xfId="17689"/>
    <cellStyle name="Percent 2 3 9 2 2 3 3" xfId="13207"/>
    <cellStyle name="Percent 2 3 9 2 2 4" xfId="5671"/>
    <cellStyle name="Percent 2 3 9 2 2 4 2" xfId="14701"/>
    <cellStyle name="Percent 2 3 9 2 2 5" xfId="10219"/>
    <cellStyle name="Percent 2 3 9 2 3" xfId="1941"/>
    <cellStyle name="Percent 2 3 9 2 3 2" xfId="6422"/>
    <cellStyle name="Percent 2 3 9 2 3 2 2" xfId="15452"/>
    <cellStyle name="Percent 2 3 9 2 3 3" xfId="10970"/>
    <cellStyle name="Percent 2 3 9 2 4" xfId="3435"/>
    <cellStyle name="Percent 2 3 9 2 4 2" xfId="7916"/>
    <cellStyle name="Percent 2 3 9 2 4 2 2" xfId="16946"/>
    <cellStyle name="Percent 2 3 9 2 4 3" xfId="12464"/>
    <cellStyle name="Percent 2 3 9 2 5" xfId="4929"/>
    <cellStyle name="Percent 2 3 9 2 5 2" xfId="13958"/>
    <cellStyle name="Percent 2 3 9 2 6" xfId="9476"/>
    <cellStyle name="Percent 2 3 9 3" xfId="633"/>
    <cellStyle name="Percent 2 3 9 3 2" xfId="1380"/>
    <cellStyle name="Percent 2 3 9 3 2 2" xfId="2874"/>
    <cellStyle name="Percent 2 3 9 3 2 2 2" xfId="7355"/>
    <cellStyle name="Percent 2 3 9 3 2 2 2 2" xfId="16385"/>
    <cellStyle name="Percent 2 3 9 3 2 2 3" xfId="11903"/>
    <cellStyle name="Percent 2 3 9 3 2 3" xfId="4368"/>
    <cellStyle name="Percent 2 3 9 3 2 3 2" xfId="8849"/>
    <cellStyle name="Percent 2 3 9 3 2 3 2 2" xfId="17879"/>
    <cellStyle name="Percent 2 3 9 3 2 3 3" xfId="13397"/>
    <cellStyle name="Percent 2 3 9 3 2 4" xfId="5861"/>
    <cellStyle name="Percent 2 3 9 3 2 4 2" xfId="14891"/>
    <cellStyle name="Percent 2 3 9 3 2 5" xfId="10409"/>
    <cellStyle name="Percent 2 3 9 3 3" xfId="2127"/>
    <cellStyle name="Percent 2 3 9 3 3 2" xfId="6608"/>
    <cellStyle name="Percent 2 3 9 3 3 2 2" xfId="15638"/>
    <cellStyle name="Percent 2 3 9 3 3 3" xfId="11156"/>
    <cellStyle name="Percent 2 3 9 3 4" xfId="3621"/>
    <cellStyle name="Percent 2 3 9 3 4 2" xfId="8102"/>
    <cellStyle name="Percent 2 3 9 3 4 2 2" xfId="17132"/>
    <cellStyle name="Percent 2 3 9 3 4 3" xfId="12650"/>
    <cellStyle name="Percent 2 3 9 3 5" xfId="5115"/>
    <cellStyle name="Percent 2 3 9 3 5 2" xfId="14144"/>
    <cellStyle name="Percent 2 3 9 3 6" xfId="9662"/>
    <cellStyle name="Percent 2 3 9 4" xfId="819"/>
    <cellStyle name="Percent 2 3 9 4 2" xfId="1566"/>
    <cellStyle name="Percent 2 3 9 4 2 2" xfId="3060"/>
    <cellStyle name="Percent 2 3 9 4 2 2 2" xfId="7541"/>
    <cellStyle name="Percent 2 3 9 4 2 2 2 2" xfId="16571"/>
    <cellStyle name="Percent 2 3 9 4 2 2 3" xfId="12089"/>
    <cellStyle name="Percent 2 3 9 4 2 3" xfId="4554"/>
    <cellStyle name="Percent 2 3 9 4 2 3 2" xfId="9035"/>
    <cellStyle name="Percent 2 3 9 4 2 3 2 2" xfId="18065"/>
    <cellStyle name="Percent 2 3 9 4 2 3 3" xfId="13583"/>
    <cellStyle name="Percent 2 3 9 4 2 4" xfId="6047"/>
    <cellStyle name="Percent 2 3 9 4 2 4 2" xfId="15077"/>
    <cellStyle name="Percent 2 3 9 4 2 5" xfId="10595"/>
    <cellStyle name="Percent 2 3 9 4 3" xfId="2313"/>
    <cellStyle name="Percent 2 3 9 4 3 2" xfId="6794"/>
    <cellStyle name="Percent 2 3 9 4 3 2 2" xfId="15824"/>
    <cellStyle name="Percent 2 3 9 4 3 3" xfId="11342"/>
    <cellStyle name="Percent 2 3 9 4 4" xfId="3807"/>
    <cellStyle name="Percent 2 3 9 4 4 2" xfId="8288"/>
    <cellStyle name="Percent 2 3 9 4 4 2 2" xfId="17318"/>
    <cellStyle name="Percent 2 3 9 4 4 3" xfId="12836"/>
    <cellStyle name="Percent 2 3 9 4 5" xfId="5301"/>
    <cellStyle name="Percent 2 3 9 4 5 2" xfId="14330"/>
    <cellStyle name="Percent 2 3 9 4 6" xfId="9848"/>
    <cellStyle name="Percent 2 3 9 5" xfId="1006"/>
    <cellStyle name="Percent 2 3 9 5 2" xfId="2500"/>
    <cellStyle name="Percent 2 3 9 5 2 2" xfId="6981"/>
    <cellStyle name="Percent 2 3 9 5 2 2 2" xfId="16011"/>
    <cellStyle name="Percent 2 3 9 5 2 3" xfId="11529"/>
    <cellStyle name="Percent 2 3 9 5 3" xfId="3994"/>
    <cellStyle name="Percent 2 3 9 5 3 2" xfId="8475"/>
    <cellStyle name="Percent 2 3 9 5 3 2 2" xfId="17505"/>
    <cellStyle name="Percent 2 3 9 5 3 3" xfId="13023"/>
    <cellStyle name="Percent 2 3 9 5 4" xfId="5488"/>
    <cellStyle name="Percent 2 3 9 5 4 2" xfId="14517"/>
    <cellStyle name="Percent 2 3 9 5 5" xfId="10035"/>
    <cellStyle name="Percent 2 3 9 6" xfId="1755"/>
    <cellStyle name="Percent 2 3 9 6 2" xfId="6236"/>
    <cellStyle name="Percent 2 3 9 6 2 2" xfId="15266"/>
    <cellStyle name="Percent 2 3 9 6 3" xfId="10784"/>
    <cellStyle name="Percent 2 3 9 7" xfId="3249"/>
    <cellStyle name="Percent 2 3 9 7 2" xfId="7730"/>
    <cellStyle name="Percent 2 3 9 7 2 2" xfId="16760"/>
    <cellStyle name="Percent 2 3 9 7 3" xfId="12278"/>
    <cellStyle name="Percent 2 3 9 8" xfId="4743"/>
    <cellStyle name="Percent 2 3 9 8 2" xfId="13772"/>
    <cellStyle name="Percent 2 3 9 9" xfId="9290"/>
    <cellStyle name="Percent 2 4" xfId="107"/>
    <cellStyle name="Percent 2 4 10" xfId="475"/>
    <cellStyle name="Percent 2 4 10 2" xfId="1222"/>
    <cellStyle name="Percent 2 4 10 2 2" xfId="2716"/>
    <cellStyle name="Percent 2 4 10 2 2 2" xfId="7197"/>
    <cellStyle name="Percent 2 4 10 2 2 2 2" xfId="16227"/>
    <cellStyle name="Percent 2 4 10 2 2 3" xfId="11745"/>
    <cellStyle name="Percent 2 4 10 2 3" xfId="4210"/>
    <cellStyle name="Percent 2 4 10 2 3 2" xfId="8691"/>
    <cellStyle name="Percent 2 4 10 2 3 2 2" xfId="17721"/>
    <cellStyle name="Percent 2 4 10 2 3 3" xfId="13239"/>
    <cellStyle name="Percent 2 4 10 2 4" xfId="5703"/>
    <cellStyle name="Percent 2 4 10 2 4 2" xfId="14733"/>
    <cellStyle name="Percent 2 4 10 2 5" xfId="10251"/>
    <cellStyle name="Percent 2 4 10 3" xfId="1969"/>
    <cellStyle name="Percent 2 4 10 3 2" xfId="6450"/>
    <cellStyle name="Percent 2 4 10 3 2 2" xfId="15480"/>
    <cellStyle name="Percent 2 4 10 3 3" xfId="10998"/>
    <cellStyle name="Percent 2 4 10 4" xfId="3463"/>
    <cellStyle name="Percent 2 4 10 4 2" xfId="7944"/>
    <cellStyle name="Percent 2 4 10 4 2 2" xfId="16974"/>
    <cellStyle name="Percent 2 4 10 4 3" xfId="12492"/>
    <cellStyle name="Percent 2 4 10 5" xfId="4957"/>
    <cellStyle name="Percent 2 4 10 5 2" xfId="13986"/>
    <cellStyle name="Percent 2 4 10 6" xfId="9504"/>
    <cellStyle name="Percent 2 4 11" xfId="661"/>
    <cellStyle name="Percent 2 4 11 2" xfId="1408"/>
    <cellStyle name="Percent 2 4 11 2 2" xfId="2902"/>
    <cellStyle name="Percent 2 4 11 2 2 2" xfId="7383"/>
    <cellStyle name="Percent 2 4 11 2 2 2 2" xfId="16413"/>
    <cellStyle name="Percent 2 4 11 2 2 3" xfId="11931"/>
    <cellStyle name="Percent 2 4 11 2 3" xfId="4396"/>
    <cellStyle name="Percent 2 4 11 2 3 2" xfId="8877"/>
    <cellStyle name="Percent 2 4 11 2 3 2 2" xfId="17907"/>
    <cellStyle name="Percent 2 4 11 2 3 3" xfId="13425"/>
    <cellStyle name="Percent 2 4 11 2 4" xfId="5889"/>
    <cellStyle name="Percent 2 4 11 2 4 2" xfId="14919"/>
    <cellStyle name="Percent 2 4 11 2 5" xfId="10437"/>
    <cellStyle name="Percent 2 4 11 3" xfId="2155"/>
    <cellStyle name="Percent 2 4 11 3 2" xfId="6636"/>
    <cellStyle name="Percent 2 4 11 3 2 2" xfId="15666"/>
    <cellStyle name="Percent 2 4 11 3 3" xfId="11184"/>
    <cellStyle name="Percent 2 4 11 4" xfId="3649"/>
    <cellStyle name="Percent 2 4 11 4 2" xfId="8130"/>
    <cellStyle name="Percent 2 4 11 4 2 2" xfId="17160"/>
    <cellStyle name="Percent 2 4 11 4 3" xfId="12678"/>
    <cellStyle name="Percent 2 4 11 5" xfId="5143"/>
    <cellStyle name="Percent 2 4 11 5 2" xfId="14172"/>
    <cellStyle name="Percent 2 4 11 6" xfId="9690"/>
    <cellStyle name="Percent 2 4 12" xfId="848"/>
    <cellStyle name="Percent 2 4 12 2" xfId="2342"/>
    <cellStyle name="Percent 2 4 12 2 2" xfId="6823"/>
    <cellStyle name="Percent 2 4 12 2 2 2" xfId="15853"/>
    <cellStyle name="Percent 2 4 12 2 3" xfId="11371"/>
    <cellStyle name="Percent 2 4 12 3" xfId="3836"/>
    <cellStyle name="Percent 2 4 12 3 2" xfId="8317"/>
    <cellStyle name="Percent 2 4 12 3 2 2" xfId="17347"/>
    <cellStyle name="Percent 2 4 12 3 3" xfId="12865"/>
    <cellStyle name="Percent 2 4 12 4" xfId="5330"/>
    <cellStyle name="Percent 2 4 12 4 2" xfId="14359"/>
    <cellStyle name="Percent 2 4 12 5" xfId="9877"/>
    <cellStyle name="Percent 2 4 13" xfId="1597"/>
    <cellStyle name="Percent 2 4 13 2" xfId="6078"/>
    <cellStyle name="Percent 2 4 13 2 2" xfId="15108"/>
    <cellStyle name="Percent 2 4 13 3" xfId="10626"/>
    <cellStyle name="Percent 2 4 14" xfId="3091"/>
    <cellStyle name="Percent 2 4 14 2" xfId="7572"/>
    <cellStyle name="Percent 2 4 14 2 2" xfId="16602"/>
    <cellStyle name="Percent 2 4 14 3" xfId="12120"/>
    <cellStyle name="Percent 2 4 15" xfId="4585"/>
    <cellStyle name="Percent 2 4 15 2" xfId="13614"/>
    <cellStyle name="Percent 2 4 16" xfId="9132"/>
    <cellStyle name="Percent 2 4 2" xfId="129"/>
    <cellStyle name="Percent 2 4 2 2" xfId="313"/>
    <cellStyle name="Percent 2 4 2 2 2" xfId="1057"/>
    <cellStyle name="Percent 2 4 2 2 2 2" xfId="2551"/>
    <cellStyle name="Percent 2 4 2 2 2 2 2" xfId="7032"/>
    <cellStyle name="Percent 2 4 2 2 2 2 2 2" xfId="16062"/>
    <cellStyle name="Percent 2 4 2 2 2 2 3" xfId="11580"/>
    <cellStyle name="Percent 2 4 2 2 2 3" xfId="4045"/>
    <cellStyle name="Percent 2 4 2 2 2 3 2" xfId="8526"/>
    <cellStyle name="Percent 2 4 2 2 2 3 2 2" xfId="17556"/>
    <cellStyle name="Percent 2 4 2 2 2 3 3" xfId="13074"/>
    <cellStyle name="Percent 2 4 2 2 2 4" xfId="5539"/>
    <cellStyle name="Percent 2 4 2 2 2 4 2" xfId="14568"/>
    <cellStyle name="Percent 2 4 2 2 2 5" xfId="10086"/>
    <cellStyle name="Percent 2 4 2 2 3" xfId="1806"/>
    <cellStyle name="Percent 2 4 2 2 3 2" xfId="6287"/>
    <cellStyle name="Percent 2 4 2 2 3 2 2" xfId="15317"/>
    <cellStyle name="Percent 2 4 2 2 3 3" xfId="10835"/>
    <cellStyle name="Percent 2 4 2 2 4" xfId="3300"/>
    <cellStyle name="Percent 2 4 2 2 4 2" xfId="7781"/>
    <cellStyle name="Percent 2 4 2 2 4 2 2" xfId="16811"/>
    <cellStyle name="Percent 2 4 2 2 4 3" xfId="12329"/>
    <cellStyle name="Percent 2 4 2 2 5" xfId="4794"/>
    <cellStyle name="Percent 2 4 2 2 5 2" xfId="13823"/>
    <cellStyle name="Percent 2 4 2 2 6" xfId="9341"/>
    <cellStyle name="Percent 2 4 2 3" xfId="498"/>
    <cellStyle name="Percent 2 4 2 3 2" xfId="1245"/>
    <cellStyle name="Percent 2 4 2 3 2 2" xfId="2739"/>
    <cellStyle name="Percent 2 4 2 3 2 2 2" xfId="7220"/>
    <cellStyle name="Percent 2 4 2 3 2 2 2 2" xfId="16250"/>
    <cellStyle name="Percent 2 4 2 3 2 2 3" xfId="11768"/>
    <cellStyle name="Percent 2 4 2 3 2 3" xfId="4233"/>
    <cellStyle name="Percent 2 4 2 3 2 3 2" xfId="8714"/>
    <cellStyle name="Percent 2 4 2 3 2 3 2 2" xfId="17744"/>
    <cellStyle name="Percent 2 4 2 3 2 3 3" xfId="13262"/>
    <cellStyle name="Percent 2 4 2 3 2 4" xfId="5726"/>
    <cellStyle name="Percent 2 4 2 3 2 4 2" xfId="14756"/>
    <cellStyle name="Percent 2 4 2 3 2 5" xfId="10274"/>
    <cellStyle name="Percent 2 4 2 3 3" xfId="1992"/>
    <cellStyle name="Percent 2 4 2 3 3 2" xfId="6473"/>
    <cellStyle name="Percent 2 4 2 3 3 2 2" xfId="15503"/>
    <cellStyle name="Percent 2 4 2 3 3 3" xfId="11021"/>
    <cellStyle name="Percent 2 4 2 3 4" xfId="3486"/>
    <cellStyle name="Percent 2 4 2 3 4 2" xfId="7967"/>
    <cellStyle name="Percent 2 4 2 3 4 2 2" xfId="16997"/>
    <cellStyle name="Percent 2 4 2 3 4 3" xfId="12515"/>
    <cellStyle name="Percent 2 4 2 3 5" xfId="4980"/>
    <cellStyle name="Percent 2 4 2 3 5 2" xfId="14009"/>
    <cellStyle name="Percent 2 4 2 3 6" xfId="9527"/>
    <cellStyle name="Percent 2 4 2 4" xfId="684"/>
    <cellStyle name="Percent 2 4 2 4 2" xfId="1431"/>
    <cellStyle name="Percent 2 4 2 4 2 2" xfId="2925"/>
    <cellStyle name="Percent 2 4 2 4 2 2 2" xfId="7406"/>
    <cellStyle name="Percent 2 4 2 4 2 2 2 2" xfId="16436"/>
    <cellStyle name="Percent 2 4 2 4 2 2 3" xfId="11954"/>
    <cellStyle name="Percent 2 4 2 4 2 3" xfId="4419"/>
    <cellStyle name="Percent 2 4 2 4 2 3 2" xfId="8900"/>
    <cellStyle name="Percent 2 4 2 4 2 3 2 2" xfId="17930"/>
    <cellStyle name="Percent 2 4 2 4 2 3 3" xfId="13448"/>
    <cellStyle name="Percent 2 4 2 4 2 4" xfId="5912"/>
    <cellStyle name="Percent 2 4 2 4 2 4 2" xfId="14942"/>
    <cellStyle name="Percent 2 4 2 4 2 5" xfId="10460"/>
    <cellStyle name="Percent 2 4 2 4 3" xfId="2178"/>
    <cellStyle name="Percent 2 4 2 4 3 2" xfId="6659"/>
    <cellStyle name="Percent 2 4 2 4 3 2 2" xfId="15689"/>
    <cellStyle name="Percent 2 4 2 4 3 3" xfId="11207"/>
    <cellStyle name="Percent 2 4 2 4 4" xfId="3672"/>
    <cellStyle name="Percent 2 4 2 4 4 2" xfId="8153"/>
    <cellStyle name="Percent 2 4 2 4 4 2 2" xfId="17183"/>
    <cellStyle name="Percent 2 4 2 4 4 3" xfId="12701"/>
    <cellStyle name="Percent 2 4 2 4 5" xfId="5166"/>
    <cellStyle name="Percent 2 4 2 4 5 2" xfId="14195"/>
    <cellStyle name="Percent 2 4 2 4 6" xfId="9713"/>
    <cellStyle name="Percent 2 4 2 5" xfId="871"/>
    <cellStyle name="Percent 2 4 2 5 2" xfId="2365"/>
    <cellStyle name="Percent 2 4 2 5 2 2" xfId="6846"/>
    <cellStyle name="Percent 2 4 2 5 2 2 2" xfId="15876"/>
    <cellStyle name="Percent 2 4 2 5 2 3" xfId="11394"/>
    <cellStyle name="Percent 2 4 2 5 3" xfId="3859"/>
    <cellStyle name="Percent 2 4 2 5 3 2" xfId="8340"/>
    <cellStyle name="Percent 2 4 2 5 3 2 2" xfId="17370"/>
    <cellStyle name="Percent 2 4 2 5 3 3" xfId="12888"/>
    <cellStyle name="Percent 2 4 2 5 4" xfId="5353"/>
    <cellStyle name="Percent 2 4 2 5 4 2" xfId="14382"/>
    <cellStyle name="Percent 2 4 2 5 5" xfId="9900"/>
    <cellStyle name="Percent 2 4 2 6" xfId="1620"/>
    <cellStyle name="Percent 2 4 2 6 2" xfId="6101"/>
    <cellStyle name="Percent 2 4 2 6 2 2" xfId="15131"/>
    <cellStyle name="Percent 2 4 2 6 3" xfId="10649"/>
    <cellStyle name="Percent 2 4 2 7" xfId="3114"/>
    <cellStyle name="Percent 2 4 2 7 2" xfId="7595"/>
    <cellStyle name="Percent 2 4 2 7 2 2" xfId="16625"/>
    <cellStyle name="Percent 2 4 2 7 3" xfId="12143"/>
    <cellStyle name="Percent 2 4 2 8" xfId="4608"/>
    <cellStyle name="Percent 2 4 2 8 2" xfId="13637"/>
    <cellStyle name="Percent 2 4 2 9" xfId="9155"/>
    <cellStyle name="Percent 2 4 3" xfId="152"/>
    <cellStyle name="Percent 2 4 3 2" xfId="336"/>
    <cellStyle name="Percent 2 4 3 2 2" xfId="1080"/>
    <cellStyle name="Percent 2 4 3 2 2 2" xfId="2574"/>
    <cellStyle name="Percent 2 4 3 2 2 2 2" xfId="7055"/>
    <cellStyle name="Percent 2 4 3 2 2 2 2 2" xfId="16085"/>
    <cellStyle name="Percent 2 4 3 2 2 2 3" xfId="11603"/>
    <cellStyle name="Percent 2 4 3 2 2 3" xfId="4068"/>
    <cellStyle name="Percent 2 4 3 2 2 3 2" xfId="8549"/>
    <cellStyle name="Percent 2 4 3 2 2 3 2 2" xfId="17579"/>
    <cellStyle name="Percent 2 4 3 2 2 3 3" xfId="13097"/>
    <cellStyle name="Percent 2 4 3 2 2 4" xfId="5562"/>
    <cellStyle name="Percent 2 4 3 2 2 4 2" xfId="14591"/>
    <cellStyle name="Percent 2 4 3 2 2 5" xfId="10109"/>
    <cellStyle name="Percent 2 4 3 2 3" xfId="1829"/>
    <cellStyle name="Percent 2 4 3 2 3 2" xfId="6310"/>
    <cellStyle name="Percent 2 4 3 2 3 2 2" xfId="15340"/>
    <cellStyle name="Percent 2 4 3 2 3 3" xfId="10858"/>
    <cellStyle name="Percent 2 4 3 2 4" xfId="3323"/>
    <cellStyle name="Percent 2 4 3 2 4 2" xfId="7804"/>
    <cellStyle name="Percent 2 4 3 2 4 2 2" xfId="16834"/>
    <cellStyle name="Percent 2 4 3 2 4 3" xfId="12352"/>
    <cellStyle name="Percent 2 4 3 2 5" xfId="4817"/>
    <cellStyle name="Percent 2 4 3 2 5 2" xfId="13846"/>
    <cellStyle name="Percent 2 4 3 2 6" xfId="9364"/>
    <cellStyle name="Percent 2 4 3 3" xfId="521"/>
    <cellStyle name="Percent 2 4 3 3 2" xfId="1268"/>
    <cellStyle name="Percent 2 4 3 3 2 2" xfId="2762"/>
    <cellStyle name="Percent 2 4 3 3 2 2 2" xfId="7243"/>
    <cellStyle name="Percent 2 4 3 3 2 2 2 2" xfId="16273"/>
    <cellStyle name="Percent 2 4 3 3 2 2 3" xfId="11791"/>
    <cellStyle name="Percent 2 4 3 3 2 3" xfId="4256"/>
    <cellStyle name="Percent 2 4 3 3 2 3 2" xfId="8737"/>
    <cellStyle name="Percent 2 4 3 3 2 3 2 2" xfId="17767"/>
    <cellStyle name="Percent 2 4 3 3 2 3 3" xfId="13285"/>
    <cellStyle name="Percent 2 4 3 3 2 4" xfId="5749"/>
    <cellStyle name="Percent 2 4 3 3 2 4 2" xfId="14779"/>
    <cellStyle name="Percent 2 4 3 3 2 5" xfId="10297"/>
    <cellStyle name="Percent 2 4 3 3 3" xfId="2015"/>
    <cellStyle name="Percent 2 4 3 3 3 2" xfId="6496"/>
    <cellStyle name="Percent 2 4 3 3 3 2 2" xfId="15526"/>
    <cellStyle name="Percent 2 4 3 3 3 3" xfId="11044"/>
    <cellStyle name="Percent 2 4 3 3 4" xfId="3509"/>
    <cellStyle name="Percent 2 4 3 3 4 2" xfId="7990"/>
    <cellStyle name="Percent 2 4 3 3 4 2 2" xfId="17020"/>
    <cellStyle name="Percent 2 4 3 3 4 3" xfId="12538"/>
    <cellStyle name="Percent 2 4 3 3 5" xfId="5003"/>
    <cellStyle name="Percent 2 4 3 3 5 2" xfId="14032"/>
    <cellStyle name="Percent 2 4 3 3 6" xfId="9550"/>
    <cellStyle name="Percent 2 4 3 4" xfId="707"/>
    <cellStyle name="Percent 2 4 3 4 2" xfId="1454"/>
    <cellStyle name="Percent 2 4 3 4 2 2" xfId="2948"/>
    <cellStyle name="Percent 2 4 3 4 2 2 2" xfId="7429"/>
    <cellStyle name="Percent 2 4 3 4 2 2 2 2" xfId="16459"/>
    <cellStyle name="Percent 2 4 3 4 2 2 3" xfId="11977"/>
    <cellStyle name="Percent 2 4 3 4 2 3" xfId="4442"/>
    <cellStyle name="Percent 2 4 3 4 2 3 2" xfId="8923"/>
    <cellStyle name="Percent 2 4 3 4 2 3 2 2" xfId="17953"/>
    <cellStyle name="Percent 2 4 3 4 2 3 3" xfId="13471"/>
    <cellStyle name="Percent 2 4 3 4 2 4" xfId="5935"/>
    <cellStyle name="Percent 2 4 3 4 2 4 2" xfId="14965"/>
    <cellStyle name="Percent 2 4 3 4 2 5" xfId="10483"/>
    <cellStyle name="Percent 2 4 3 4 3" xfId="2201"/>
    <cellStyle name="Percent 2 4 3 4 3 2" xfId="6682"/>
    <cellStyle name="Percent 2 4 3 4 3 2 2" xfId="15712"/>
    <cellStyle name="Percent 2 4 3 4 3 3" xfId="11230"/>
    <cellStyle name="Percent 2 4 3 4 4" xfId="3695"/>
    <cellStyle name="Percent 2 4 3 4 4 2" xfId="8176"/>
    <cellStyle name="Percent 2 4 3 4 4 2 2" xfId="17206"/>
    <cellStyle name="Percent 2 4 3 4 4 3" xfId="12724"/>
    <cellStyle name="Percent 2 4 3 4 5" xfId="5189"/>
    <cellStyle name="Percent 2 4 3 4 5 2" xfId="14218"/>
    <cellStyle name="Percent 2 4 3 4 6" xfId="9736"/>
    <cellStyle name="Percent 2 4 3 5" xfId="894"/>
    <cellStyle name="Percent 2 4 3 5 2" xfId="2388"/>
    <cellStyle name="Percent 2 4 3 5 2 2" xfId="6869"/>
    <cellStyle name="Percent 2 4 3 5 2 2 2" xfId="15899"/>
    <cellStyle name="Percent 2 4 3 5 2 3" xfId="11417"/>
    <cellStyle name="Percent 2 4 3 5 3" xfId="3882"/>
    <cellStyle name="Percent 2 4 3 5 3 2" xfId="8363"/>
    <cellStyle name="Percent 2 4 3 5 3 2 2" xfId="17393"/>
    <cellStyle name="Percent 2 4 3 5 3 3" xfId="12911"/>
    <cellStyle name="Percent 2 4 3 5 4" xfId="5376"/>
    <cellStyle name="Percent 2 4 3 5 4 2" xfId="14405"/>
    <cellStyle name="Percent 2 4 3 5 5" xfId="9923"/>
    <cellStyle name="Percent 2 4 3 6" xfId="1643"/>
    <cellStyle name="Percent 2 4 3 6 2" xfId="6124"/>
    <cellStyle name="Percent 2 4 3 6 2 2" xfId="15154"/>
    <cellStyle name="Percent 2 4 3 6 3" xfId="10672"/>
    <cellStyle name="Percent 2 4 3 7" xfId="3137"/>
    <cellStyle name="Percent 2 4 3 7 2" xfId="7618"/>
    <cellStyle name="Percent 2 4 3 7 2 2" xfId="16648"/>
    <cellStyle name="Percent 2 4 3 7 3" xfId="12166"/>
    <cellStyle name="Percent 2 4 3 8" xfId="4631"/>
    <cellStyle name="Percent 2 4 3 8 2" xfId="13660"/>
    <cellStyle name="Percent 2 4 3 9" xfId="9178"/>
    <cellStyle name="Percent 2 4 4" xfId="175"/>
    <cellStyle name="Percent 2 4 4 2" xfId="360"/>
    <cellStyle name="Percent 2 4 4 2 2" xfId="1103"/>
    <cellStyle name="Percent 2 4 4 2 2 2" xfId="2597"/>
    <cellStyle name="Percent 2 4 4 2 2 2 2" xfId="7078"/>
    <cellStyle name="Percent 2 4 4 2 2 2 2 2" xfId="16108"/>
    <cellStyle name="Percent 2 4 4 2 2 2 3" xfId="11626"/>
    <cellStyle name="Percent 2 4 4 2 2 3" xfId="4091"/>
    <cellStyle name="Percent 2 4 4 2 2 3 2" xfId="8572"/>
    <cellStyle name="Percent 2 4 4 2 2 3 2 2" xfId="17602"/>
    <cellStyle name="Percent 2 4 4 2 2 3 3" xfId="13120"/>
    <cellStyle name="Percent 2 4 4 2 2 4" xfId="5585"/>
    <cellStyle name="Percent 2 4 4 2 2 4 2" xfId="14614"/>
    <cellStyle name="Percent 2 4 4 2 2 5" xfId="10132"/>
    <cellStyle name="Percent 2 4 4 2 3" xfId="1853"/>
    <cellStyle name="Percent 2 4 4 2 3 2" xfId="6334"/>
    <cellStyle name="Percent 2 4 4 2 3 2 2" xfId="15364"/>
    <cellStyle name="Percent 2 4 4 2 3 3" xfId="10882"/>
    <cellStyle name="Percent 2 4 4 2 4" xfId="3347"/>
    <cellStyle name="Percent 2 4 4 2 4 2" xfId="7828"/>
    <cellStyle name="Percent 2 4 4 2 4 2 2" xfId="16858"/>
    <cellStyle name="Percent 2 4 4 2 4 3" xfId="12376"/>
    <cellStyle name="Percent 2 4 4 2 5" xfId="4841"/>
    <cellStyle name="Percent 2 4 4 2 5 2" xfId="13870"/>
    <cellStyle name="Percent 2 4 4 2 6" xfId="9388"/>
    <cellStyle name="Percent 2 4 4 3" xfId="545"/>
    <cellStyle name="Percent 2 4 4 3 2" xfId="1292"/>
    <cellStyle name="Percent 2 4 4 3 2 2" xfId="2786"/>
    <cellStyle name="Percent 2 4 4 3 2 2 2" xfId="7267"/>
    <cellStyle name="Percent 2 4 4 3 2 2 2 2" xfId="16297"/>
    <cellStyle name="Percent 2 4 4 3 2 2 3" xfId="11815"/>
    <cellStyle name="Percent 2 4 4 3 2 3" xfId="4280"/>
    <cellStyle name="Percent 2 4 4 3 2 3 2" xfId="8761"/>
    <cellStyle name="Percent 2 4 4 3 2 3 2 2" xfId="17791"/>
    <cellStyle name="Percent 2 4 4 3 2 3 3" xfId="13309"/>
    <cellStyle name="Percent 2 4 4 3 2 4" xfId="5773"/>
    <cellStyle name="Percent 2 4 4 3 2 4 2" xfId="14803"/>
    <cellStyle name="Percent 2 4 4 3 2 5" xfId="10321"/>
    <cellStyle name="Percent 2 4 4 3 3" xfId="2039"/>
    <cellStyle name="Percent 2 4 4 3 3 2" xfId="6520"/>
    <cellStyle name="Percent 2 4 4 3 3 2 2" xfId="15550"/>
    <cellStyle name="Percent 2 4 4 3 3 3" xfId="11068"/>
    <cellStyle name="Percent 2 4 4 3 4" xfId="3533"/>
    <cellStyle name="Percent 2 4 4 3 4 2" xfId="8014"/>
    <cellStyle name="Percent 2 4 4 3 4 2 2" xfId="17044"/>
    <cellStyle name="Percent 2 4 4 3 4 3" xfId="12562"/>
    <cellStyle name="Percent 2 4 4 3 5" xfId="5027"/>
    <cellStyle name="Percent 2 4 4 3 5 2" xfId="14056"/>
    <cellStyle name="Percent 2 4 4 3 6" xfId="9574"/>
    <cellStyle name="Percent 2 4 4 4" xfId="731"/>
    <cellStyle name="Percent 2 4 4 4 2" xfId="1478"/>
    <cellStyle name="Percent 2 4 4 4 2 2" xfId="2972"/>
    <cellStyle name="Percent 2 4 4 4 2 2 2" xfId="7453"/>
    <cellStyle name="Percent 2 4 4 4 2 2 2 2" xfId="16483"/>
    <cellStyle name="Percent 2 4 4 4 2 2 3" xfId="12001"/>
    <cellStyle name="Percent 2 4 4 4 2 3" xfId="4466"/>
    <cellStyle name="Percent 2 4 4 4 2 3 2" xfId="8947"/>
    <cellStyle name="Percent 2 4 4 4 2 3 2 2" xfId="17977"/>
    <cellStyle name="Percent 2 4 4 4 2 3 3" xfId="13495"/>
    <cellStyle name="Percent 2 4 4 4 2 4" xfId="5959"/>
    <cellStyle name="Percent 2 4 4 4 2 4 2" xfId="14989"/>
    <cellStyle name="Percent 2 4 4 4 2 5" xfId="10507"/>
    <cellStyle name="Percent 2 4 4 4 3" xfId="2225"/>
    <cellStyle name="Percent 2 4 4 4 3 2" xfId="6706"/>
    <cellStyle name="Percent 2 4 4 4 3 2 2" xfId="15736"/>
    <cellStyle name="Percent 2 4 4 4 3 3" xfId="11254"/>
    <cellStyle name="Percent 2 4 4 4 4" xfId="3719"/>
    <cellStyle name="Percent 2 4 4 4 4 2" xfId="8200"/>
    <cellStyle name="Percent 2 4 4 4 4 2 2" xfId="17230"/>
    <cellStyle name="Percent 2 4 4 4 4 3" xfId="12748"/>
    <cellStyle name="Percent 2 4 4 4 5" xfId="5213"/>
    <cellStyle name="Percent 2 4 4 4 5 2" xfId="14242"/>
    <cellStyle name="Percent 2 4 4 4 6" xfId="9760"/>
    <cellStyle name="Percent 2 4 4 5" xfId="918"/>
    <cellStyle name="Percent 2 4 4 5 2" xfId="2412"/>
    <cellStyle name="Percent 2 4 4 5 2 2" xfId="6893"/>
    <cellStyle name="Percent 2 4 4 5 2 2 2" xfId="15923"/>
    <cellStyle name="Percent 2 4 4 5 2 3" xfId="11441"/>
    <cellStyle name="Percent 2 4 4 5 3" xfId="3906"/>
    <cellStyle name="Percent 2 4 4 5 3 2" xfId="8387"/>
    <cellStyle name="Percent 2 4 4 5 3 2 2" xfId="17417"/>
    <cellStyle name="Percent 2 4 4 5 3 3" xfId="12935"/>
    <cellStyle name="Percent 2 4 4 5 4" xfId="5400"/>
    <cellStyle name="Percent 2 4 4 5 4 2" xfId="14429"/>
    <cellStyle name="Percent 2 4 4 5 5" xfId="9947"/>
    <cellStyle name="Percent 2 4 4 6" xfId="1667"/>
    <cellStyle name="Percent 2 4 4 6 2" xfId="6148"/>
    <cellStyle name="Percent 2 4 4 6 2 2" xfId="15178"/>
    <cellStyle name="Percent 2 4 4 6 3" xfId="10696"/>
    <cellStyle name="Percent 2 4 4 7" xfId="3161"/>
    <cellStyle name="Percent 2 4 4 7 2" xfId="7642"/>
    <cellStyle name="Percent 2 4 4 7 2 2" xfId="16672"/>
    <cellStyle name="Percent 2 4 4 7 3" xfId="12190"/>
    <cellStyle name="Percent 2 4 4 8" xfId="4655"/>
    <cellStyle name="Percent 2 4 4 8 2" xfId="13684"/>
    <cellStyle name="Percent 2 4 4 9" xfId="9202"/>
    <cellStyle name="Percent 2 4 5" xfId="204"/>
    <cellStyle name="Percent 2 4 5 2" xfId="389"/>
    <cellStyle name="Percent 2 4 5 2 2" xfId="1131"/>
    <cellStyle name="Percent 2 4 5 2 2 2" xfId="2625"/>
    <cellStyle name="Percent 2 4 5 2 2 2 2" xfId="7106"/>
    <cellStyle name="Percent 2 4 5 2 2 2 2 2" xfId="16136"/>
    <cellStyle name="Percent 2 4 5 2 2 2 3" xfId="11654"/>
    <cellStyle name="Percent 2 4 5 2 2 3" xfId="4119"/>
    <cellStyle name="Percent 2 4 5 2 2 3 2" xfId="8600"/>
    <cellStyle name="Percent 2 4 5 2 2 3 2 2" xfId="17630"/>
    <cellStyle name="Percent 2 4 5 2 2 3 3" xfId="13148"/>
    <cellStyle name="Percent 2 4 5 2 2 4" xfId="5613"/>
    <cellStyle name="Percent 2 4 5 2 2 4 2" xfId="14642"/>
    <cellStyle name="Percent 2 4 5 2 2 5" xfId="10160"/>
    <cellStyle name="Percent 2 4 5 2 3" xfId="1882"/>
    <cellStyle name="Percent 2 4 5 2 3 2" xfId="6363"/>
    <cellStyle name="Percent 2 4 5 2 3 2 2" xfId="15393"/>
    <cellStyle name="Percent 2 4 5 2 3 3" xfId="10911"/>
    <cellStyle name="Percent 2 4 5 2 4" xfId="3376"/>
    <cellStyle name="Percent 2 4 5 2 4 2" xfId="7857"/>
    <cellStyle name="Percent 2 4 5 2 4 2 2" xfId="16887"/>
    <cellStyle name="Percent 2 4 5 2 4 3" xfId="12405"/>
    <cellStyle name="Percent 2 4 5 2 5" xfId="4870"/>
    <cellStyle name="Percent 2 4 5 2 5 2" xfId="13899"/>
    <cellStyle name="Percent 2 4 5 2 6" xfId="9417"/>
    <cellStyle name="Percent 2 4 5 3" xfId="574"/>
    <cellStyle name="Percent 2 4 5 3 2" xfId="1321"/>
    <cellStyle name="Percent 2 4 5 3 2 2" xfId="2815"/>
    <cellStyle name="Percent 2 4 5 3 2 2 2" xfId="7296"/>
    <cellStyle name="Percent 2 4 5 3 2 2 2 2" xfId="16326"/>
    <cellStyle name="Percent 2 4 5 3 2 2 3" xfId="11844"/>
    <cellStyle name="Percent 2 4 5 3 2 3" xfId="4309"/>
    <cellStyle name="Percent 2 4 5 3 2 3 2" xfId="8790"/>
    <cellStyle name="Percent 2 4 5 3 2 3 2 2" xfId="17820"/>
    <cellStyle name="Percent 2 4 5 3 2 3 3" xfId="13338"/>
    <cellStyle name="Percent 2 4 5 3 2 4" xfId="5802"/>
    <cellStyle name="Percent 2 4 5 3 2 4 2" xfId="14832"/>
    <cellStyle name="Percent 2 4 5 3 2 5" xfId="10350"/>
    <cellStyle name="Percent 2 4 5 3 3" xfId="2068"/>
    <cellStyle name="Percent 2 4 5 3 3 2" xfId="6549"/>
    <cellStyle name="Percent 2 4 5 3 3 2 2" xfId="15579"/>
    <cellStyle name="Percent 2 4 5 3 3 3" xfId="11097"/>
    <cellStyle name="Percent 2 4 5 3 4" xfId="3562"/>
    <cellStyle name="Percent 2 4 5 3 4 2" xfId="8043"/>
    <cellStyle name="Percent 2 4 5 3 4 2 2" xfId="17073"/>
    <cellStyle name="Percent 2 4 5 3 4 3" xfId="12591"/>
    <cellStyle name="Percent 2 4 5 3 5" xfId="5056"/>
    <cellStyle name="Percent 2 4 5 3 5 2" xfId="14085"/>
    <cellStyle name="Percent 2 4 5 3 6" xfId="9603"/>
    <cellStyle name="Percent 2 4 5 4" xfId="760"/>
    <cellStyle name="Percent 2 4 5 4 2" xfId="1507"/>
    <cellStyle name="Percent 2 4 5 4 2 2" xfId="3001"/>
    <cellStyle name="Percent 2 4 5 4 2 2 2" xfId="7482"/>
    <cellStyle name="Percent 2 4 5 4 2 2 2 2" xfId="16512"/>
    <cellStyle name="Percent 2 4 5 4 2 2 3" xfId="12030"/>
    <cellStyle name="Percent 2 4 5 4 2 3" xfId="4495"/>
    <cellStyle name="Percent 2 4 5 4 2 3 2" xfId="8976"/>
    <cellStyle name="Percent 2 4 5 4 2 3 2 2" xfId="18006"/>
    <cellStyle name="Percent 2 4 5 4 2 3 3" xfId="13524"/>
    <cellStyle name="Percent 2 4 5 4 2 4" xfId="5988"/>
    <cellStyle name="Percent 2 4 5 4 2 4 2" xfId="15018"/>
    <cellStyle name="Percent 2 4 5 4 2 5" xfId="10536"/>
    <cellStyle name="Percent 2 4 5 4 3" xfId="2254"/>
    <cellStyle name="Percent 2 4 5 4 3 2" xfId="6735"/>
    <cellStyle name="Percent 2 4 5 4 3 2 2" xfId="15765"/>
    <cellStyle name="Percent 2 4 5 4 3 3" xfId="11283"/>
    <cellStyle name="Percent 2 4 5 4 4" xfId="3748"/>
    <cellStyle name="Percent 2 4 5 4 4 2" xfId="8229"/>
    <cellStyle name="Percent 2 4 5 4 4 2 2" xfId="17259"/>
    <cellStyle name="Percent 2 4 5 4 4 3" xfId="12777"/>
    <cellStyle name="Percent 2 4 5 4 5" xfId="5242"/>
    <cellStyle name="Percent 2 4 5 4 5 2" xfId="14271"/>
    <cellStyle name="Percent 2 4 5 4 6" xfId="9789"/>
    <cellStyle name="Percent 2 4 5 5" xfId="947"/>
    <cellStyle name="Percent 2 4 5 5 2" xfId="2441"/>
    <cellStyle name="Percent 2 4 5 5 2 2" xfId="6922"/>
    <cellStyle name="Percent 2 4 5 5 2 2 2" xfId="15952"/>
    <cellStyle name="Percent 2 4 5 5 2 3" xfId="11470"/>
    <cellStyle name="Percent 2 4 5 5 3" xfId="3935"/>
    <cellStyle name="Percent 2 4 5 5 3 2" xfId="8416"/>
    <cellStyle name="Percent 2 4 5 5 3 2 2" xfId="17446"/>
    <cellStyle name="Percent 2 4 5 5 3 3" xfId="12964"/>
    <cellStyle name="Percent 2 4 5 5 4" xfId="5429"/>
    <cellStyle name="Percent 2 4 5 5 4 2" xfId="14458"/>
    <cellStyle name="Percent 2 4 5 5 5" xfId="9976"/>
    <cellStyle name="Percent 2 4 5 6" xfId="1696"/>
    <cellStyle name="Percent 2 4 5 6 2" xfId="6177"/>
    <cellStyle name="Percent 2 4 5 6 2 2" xfId="15207"/>
    <cellStyle name="Percent 2 4 5 6 3" xfId="10725"/>
    <cellStyle name="Percent 2 4 5 7" xfId="3190"/>
    <cellStyle name="Percent 2 4 5 7 2" xfId="7671"/>
    <cellStyle name="Percent 2 4 5 7 2 2" xfId="16701"/>
    <cellStyle name="Percent 2 4 5 7 3" xfId="12219"/>
    <cellStyle name="Percent 2 4 5 8" xfId="4684"/>
    <cellStyle name="Percent 2 4 5 8 2" xfId="13713"/>
    <cellStyle name="Percent 2 4 5 9" xfId="9231"/>
    <cellStyle name="Percent 2 4 6" xfId="222"/>
    <cellStyle name="Percent 2 4 6 2" xfId="407"/>
    <cellStyle name="Percent 2 4 6 2 2" xfId="1149"/>
    <cellStyle name="Percent 2 4 6 2 2 2" xfId="2643"/>
    <cellStyle name="Percent 2 4 6 2 2 2 2" xfId="7124"/>
    <cellStyle name="Percent 2 4 6 2 2 2 2 2" xfId="16154"/>
    <cellStyle name="Percent 2 4 6 2 2 2 3" xfId="11672"/>
    <cellStyle name="Percent 2 4 6 2 2 3" xfId="4137"/>
    <cellStyle name="Percent 2 4 6 2 2 3 2" xfId="8618"/>
    <cellStyle name="Percent 2 4 6 2 2 3 2 2" xfId="17648"/>
    <cellStyle name="Percent 2 4 6 2 2 3 3" xfId="13166"/>
    <cellStyle name="Percent 2 4 6 2 2 4" xfId="5631"/>
    <cellStyle name="Percent 2 4 6 2 2 4 2" xfId="14660"/>
    <cellStyle name="Percent 2 4 6 2 2 5" xfId="10178"/>
    <cellStyle name="Percent 2 4 6 2 3" xfId="1900"/>
    <cellStyle name="Percent 2 4 6 2 3 2" xfId="6381"/>
    <cellStyle name="Percent 2 4 6 2 3 2 2" xfId="15411"/>
    <cellStyle name="Percent 2 4 6 2 3 3" xfId="10929"/>
    <cellStyle name="Percent 2 4 6 2 4" xfId="3394"/>
    <cellStyle name="Percent 2 4 6 2 4 2" xfId="7875"/>
    <cellStyle name="Percent 2 4 6 2 4 2 2" xfId="16905"/>
    <cellStyle name="Percent 2 4 6 2 4 3" xfId="12423"/>
    <cellStyle name="Percent 2 4 6 2 5" xfId="4888"/>
    <cellStyle name="Percent 2 4 6 2 5 2" xfId="13917"/>
    <cellStyle name="Percent 2 4 6 2 6" xfId="9435"/>
    <cellStyle name="Percent 2 4 6 3" xfId="592"/>
    <cellStyle name="Percent 2 4 6 3 2" xfId="1339"/>
    <cellStyle name="Percent 2 4 6 3 2 2" xfId="2833"/>
    <cellStyle name="Percent 2 4 6 3 2 2 2" xfId="7314"/>
    <cellStyle name="Percent 2 4 6 3 2 2 2 2" xfId="16344"/>
    <cellStyle name="Percent 2 4 6 3 2 2 3" xfId="11862"/>
    <cellStyle name="Percent 2 4 6 3 2 3" xfId="4327"/>
    <cellStyle name="Percent 2 4 6 3 2 3 2" xfId="8808"/>
    <cellStyle name="Percent 2 4 6 3 2 3 2 2" xfId="17838"/>
    <cellStyle name="Percent 2 4 6 3 2 3 3" xfId="13356"/>
    <cellStyle name="Percent 2 4 6 3 2 4" xfId="5820"/>
    <cellStyle name="Percent 2 4 6 3 2 4 2" xfId="14850"/>
    <cellStyle name="Percent 2 4 6 3 2 5" xfId="10368"/>
    <cellStyle name="Percent 2 4 6 3 3" xfId="2086"/>
    <cellStyle name="Percent 2 4 6 3 3 2" xfId="6567"/>
    <cellStyle name="Percent 2 4 6 3 3 2 2" xfId="15597"/>
    <cellStyle name="Percent 2 4 6 3 3 3" xfId="11115"/>
    <cellStyle name="Percent 2 4 6 3 4" xfId="3580"/>
    <cellStyle name="Percent 2 4 6 3 4 2" xfId="8061"/>
    <cellStyle name="Percent 2 4 6 3 4 2 2" xfId="17091"/>
    <cellStyle name="Percent 2 4 6 3 4 3" xfId="12609"/>
    <cellStyle name="Percent 2 4 6 3 5" xfId="5074"/>
    <cellStyle name="Percent 2 4 6 3 5 2" xfId="14103"/>
    <cellStyle name="Percent 2 4 6 3 6" xfId="9621"/>
    <cellStyle name="Percent 2 4 6 4" xfId="778"/>
    <cellStyle name="Percent 2 4 6 4 2" xfId="1525"/>
    <cellStyle name="Percent 2 4 6 4 2 2" xfId="3019"/>
    <cellStyle name="Percent 2 4 6 4 2 2 2" xfId="7500"/>
    <cellStyle name="Percent 2 4 6 4 2 2 2 2" xfId="16530"/>
    <cellStyle name="Percent 2 4 6 4 2 2 3" xfId="12048"/>
    <cellStyle name="Percent 2 4 6 4 2 3" xfId="4513"/>
    <cellStyle name="Percent 2 4 6 4 2 3 2" xfId="8994"/>
    <cellStyle name="Percent 2 4 6 4 2 3 2 2" xfId="18024"/>
    <cellStyle name="Percent 2 4 6 4 2 3 3" xfId="13542"/>
    <cellStyle name="Percent 2 4 6 4 2 4" xfId="6006"/>
    <cellStyle name="Percent 2 4 6 4 2 4 2" xfId="15036"/>
    <cellStyle name="Percent 2 4 6 4 2 5" xfId="10554"/>
    <cellStyle name="Percent 2 4 6 4 3" xfId="2272"/>
    <cellStyle name="Percent 2 4 6 4 3 2" xfId="6753"/>
    <cellStyle name="Percent 2 4 6 4 3 2 2" xfId="15783"/>
    <cellStyle name="Percent 2 4 6 4 3 3" xfId="11301"/>
    <cellStyle name="Percent 2 4 6 4 4" xfId="3766"/>
    <cellStyle name="Percent 2 4 6 4 4 2" xfId="8247"/>
    <cellStyle name="Percent 2 4 6 4 4 2 2" xfId="17277"/>
    <cellStyle name="Percent 2 4 6 4 4 3" xfId="12795"/>
    <cellStyle name="Percent 2 4 6 4 5" xfId="5260"/>
    <cellStyle name="Percent 2 4 6 4 5 2" xfId="14289"/>
    <cellStyle name="Percent 2 4 6 4 6" xfId="9807"/>
    <cellStyle name="Percent 2 4 6 5" xfId="965"/>
    <cellStyle name="Percent 2 4 6 5 2" xfId="2459"/>
    <cellStyle name="Percent 2 4 6 5 2 2" xfId="6940"/>
    <cellStyle name="Percent 2 4 6 5 2 2 2" xfId="15970"/>
    <cellStyle name="Percent 2 4 6 5 2 3" xfId="11488"/>
    <cellStyle name="Percent 2 4 6 5 3" xfId="3953"/>
    <cellStyle name="Percent 2 4 6 5 3 2" xfId="8434"/>
    <cellStyle name="Percent 2 4 6 5 3 2 2" xfId="17464"/>
    <cellStyle name="Percent 2 4 6 5 3 3" xfId="12982"/>
    <cellStyle name="Percent 2 4 6 5 4" xfId="5447"/>
    <cellStyle name="Percent 2 4 6 5 4 2" xfId="14476"/>
    <cellStyle name="Percent 2 4 6 5 5" xfId="9994"/>
    <cellStyle name="Percent 2 4 6 6" xfId="1714"/>
    <cellStyle name="Percent 2 4 6 6 2" xfId="6195"/>
    <cellStyle name="Percent 2 4 6 6 2 2" xfId="15225"/>
    <cellStyle name="Percent 2 4 6 6 3" xfId="10743"/>
    <cellStyle name="Percent 2 4 6 7" xfId="3208"/>
    <cellStyle name="Percent 2 4 6 7 2" xfId="7689"/>
    <cellStyle name="Percent 2 4 6 7 2 2" xfId="16719"/>
    <cellStyle name="Percent 2 4 6 7 3" xfId="12237"/>
    <cellStyle name="Percent 2 4 6 8" xfId="4702"/>
    <cellStyle name="Percent 2 4 6 8 2" xfId="13731"/>
    <cellStyle name="Percent 2 4 6 9" xfId="9249"/>
    <cellStyle name="Percent 2 4 7" xfId="244"/>
    <cellStyle name="Percent 2 4 7 2" xfId="430"/>
    <cellStyle name="Percent 2 4 7 2 2" xfId="1172"/>
    <cellStyle name="Percent 2 4 7 2 2 2" xfId="2666"/>
    <cellStyle name="Percent 2 4 7 2 2 2 2" xfId="7147"/>
    <cellStyle name="Percent 2 4 7 2 2 2 2 2" xfId="16177"/>
    <cellStyle name="Percent 2 4 7 2 2 2 3" xfId="11695"/>
    <cellStyle name="Percent 2 4 7 2 2 3" xfId="4160"/>
    <cellStyle name="Percent 2 4 7 2 2 3 2" xfId="8641"/>
    <cellStyle name="Percent 2 4 7 2 2 3 2 2" xfId="17671"/>
    <cellStyle name="Percent 2 4 7 2 2 3 3" xfId="13189"/>
    <cellStyle name="Percent 2 4 7 2 2 4" xfId="5653"/>
    <cellStyle name="Percent 2 4 7 2 2 4 2" xfId="14683"/>
    <cellStyle name="Percent 2 4 7 2 2 5" xfId="10201"/>
    <cellStyle name="Percent 2 4 7 2 3" xfId="1923"/>
    <cellStyle name="Percent 2 4 7 2 3 2" xfId="6404"/>
    <cellStyle name="Percent 2 4 7 2 3 2 2" xfId="15434"/>
    <cellStyle name="Percent 2 4 7 2 3 3" xfId="10952"/>
    <cellStyle name="Percent 2 4 7 2 4" xfId="3417"/>
    <cellStyle name="Percent 2 4 7 2 4 2" xfId="7898"/>
    <cellStyle name="Percent 2 4 7 2 4 2 2" xfId="16928"/>
    <cellStyle name="Percent 2 4 7 2 4 3" xfId="12446"/>
    <cellStyle name="Percent 2 4 7 2 5" xfId="4911"/>
    <cellStyle name="Percent 2 4 7 2 5 2" xfId="13940"/>
    <cellStyle name="Percent 2 4 7 2 6" xfId="9458"/>
    <cellStyle name="Percent 2 4 7 3" xfId="615"/>
    <cellStyle name="Percent 2 4 7 3 2" xfId="1362"/>
    <cellStyle name="Percent 2 4 7 3 2 2" xfId="2856"/>
    <cellStyle name="Percent 2 4 7 3 2 2 2" xfId="7337"/>
    <cellStyle name="Percent 2 4 7 3 2 2 2 2" xfId="16367"/>
    <cellStyle name="Percent 2 4 7 3 2 2 3" xfId="11885"/>
    <cellStyle name="Percent 2 4 7 3 2 3" xfId="4350"/>
    <cellStyle name="Percent 2 4 7 3 2 3 2" xfId="8831"/>
    <cellStyle name="Percent 2 4 7 3 2 3 2 2" xfId="17861"/>
    <cellStyle name="Percent 2 4 7 3 2 3 3" xfId="13379"/>
    <cellStyle name="Percent 2 4 7 3 2 4" xfId="5843"/>
    <cellStyle name="Percent 2 4 7 3 2 4 2" xfId="14873"/>
    <cellStyle name="Percent 2 4 7 3 2 5" xfId="10391"/>
    <cellStyle name="Percent 2 4 7 3 3" xfId="2109"/>
    <cellStyle name="Percent 2 4 7 3 3 2" xfId="6590"/>
    <cellStyle name="Percent 2 4 7 3 3 2 2" xfId="15620"/>
    <cellStyle name="Percent 2 4 7 3 3 3" xfId="11138"/>
    <cellStyle name="Percent 2 4 7 3 4" xfId="3603"/>
    <cellStyle name="Percent 2 4 7 3 4 2" xfId="8084"/>
    <cellStyle name="Percent 2 4 7 3 4 2 2" xfId="17114"/>
    <cellStyle name="Percent 2 4 7 3 4 3" xfId="12632"/>
    <cellStyle name="Percent 2 4 7 3 5" xfId="5097"/>
    <cellStyle name="Percent 2 4 7 3 5 2" xfId="14126"/>
    <cellStyle name="Percent 2 4 7 3 6" xfId="9644"/>
    <cellStyle name="Percent 2 4 7 4" xfId="801"/>
    <cellStyle name="Percent 2 4 7 4 2" xfId="1548"/>
    <cellStyle name="Percent 2 4 7 4 2 2" xfId="3042"/>
    <cellStyle name="Percent 2 4 7 4 2 2 2" xfId="7523"/>
    <cellStyle name="Percent 2 4 7 4 2 2 2 2" xfId="16553"/>
    <cellStyle name="Percent 2 4 7 4 2 2 3" xfId="12071"/>
    <cellStyle name="Percent 2 4 7 4 2 3" xfId="4536"/>
    <cellStyle name="Percent 2 4 7 4 2 3 2" xfId="9017"/>
    <cellStyle name="Percent 2 4 7 4 2 3 2 2" xfId="18047"/>
    <cellStyle name="Percent 2 4 7 4 2 3 3" xfId="13565"/>
    <cellStyle name="Percent 2 4 7 4 2 4" xfId="6029"/>
    <cellStyle name="Percent 2 4 7 4 2 4 2" xfId="15059"/>
    <cellStyle name="Percent 2 4 7 4 2 5" xfId="10577"/>
    <cellStyle name="Percent 2 4 7 4 3" xfId="2295"/>
    <cellStyle name="Percent 2 4 7 4 3 2" xfId="6776"/>
    <cellStyle name="Percent 2 4 7 4 3 2 2" xfId="15806"/>
    <cellStyle name="Percent 2 4 7 4 3 3" xfId="11324"/>
    <cellStyle name="Percent 2 4 7 4 4" xfId="3789"/>
    <cellStyle name="Percent 2 4 7 4 4 2" xfId="8270"/>
    <cellStyle name="Percent 2 4 7 4 4 2 2" xfId="17300"/>
    <cellStyle name="Percent 2 4 7 4 4 3" xfId="12818"/>
    <cellStyle name="Percent 2 4 7 4 5" xfId="5283"/>
    <cellStyle name="Percent 2 4 7 4 5 2" xfId="14312"/>
    <cellStyle name="Percent 2 4 7 4 6" xfId="9830"/>
    <cellStyle name="Percent 2 4 7 5" xfId="988"/>
    <cellStyle name="Percent 2 4 7 5 2" xfId="2482"/>
    <cellStyle name="Percent 2 4 7 5 2 2" xfId="6963"/>
    <cellStyle name="Percent 2 4 7 5 2 2 2" xfId="15993"/>
    <cellStyle name="Percent 2 4 7 5 2 3" xfId="11511"/>
    <cellStyle name="Percent 2 4 7 5 3" xfId="3976"/>
    <cellStyle name="Percent 2 4 7 5 3 2" xfId="8457"/>
    <cellStyle name="Percent 2 4 7 5 3 2 2" xfId="17487"/>
    <cellStyle name="Percent 2 4 7 5 3 3" xfId="13005"/>
    <cellStyle name="Percent 2 4 7 5 4" xfId="5470"/>
    <cellStyle name="Percent 2 4 7 5 4 2" xfId="14499"/>
    <cellStyle name="Percent 2 4 7 5 5" xfId="10017"/>
    <cellStyle name="Percent 2 4 7 6" xfId="1737"/>
    <cellStyle name="Percent 2 4 7 6 2" xfId="6218"/>
    <cellStyle name="Percent 2 4 7 6 2 2" xfId="15248"/>
    <cellStyle name="Percent 2 4 7 6 3" xfId="10766"/>
    <cellStyle name="Percent 2 4 7 7" xfId="3231"/>
    <cellStyle name="Percent 2 4 7 7 2" xfId="7712"/>
    <cellStyle name="Percent 2 4 7 7 2 2" xfId="16742"/>
    <cellStyle name="Percent 2 4 7 7 3" xfId="12260"/>
    <cellStyle name="Percent 2 4 7 8" xfId="4725"/>
    <cellStyle name="Percent 2 4 7 8 2" xfId="13754"/>
    <cellStyle name="Percent 2 4 7 9" xfId="9272"/>
    <cellStyle name="Percent 2 4 8" xfId="267"/>
    <cellStyle name="Percent 2 4 8 2" xfId="453"/>
    <cellStyle name="Percent 2 4 8 2 2" xfId="1195"/>
    <cellStyle name="Percent 2 4 8 2 2 2" xfId="2689"/>
    <cellStyle name="Percent 2 4 8 2 2 2 2" xfId="7170"/>
    <cellStyle name="Percent 2 4 8 2 2 2 2 2" xfId="16200"/>
    <cellStyle name="Percent 2 4 8 2 2 2 3" xfId="11718"/>
    <cellStyle name="Percent 2 4 8 2 2 3" xfId="4183"/>
    <cellStyle name="Percent 2 4 8 2 2 3 2" xfId="8664"/>
    <cellStyle name="Percent 2 4 8 2 2 3 2 2" xfId="17694"/>
    <cellStyle name="Percent 2 4 8 2 2 3 3" xfId="13212"/>
    <cellStyle name="Percent 2 4 8 2 2 4" xfId="5676"/>
    <cellStyle name="Percent 2 4 8 2 2 4 2" xfId="14706"/>
    <cellStyle name="Percent 2 4 8 2 2 5" xfId="10224"/>
    <cellStyle name="Percent 2 4 8 2 3" xfId="1946"/>
    <cellStyle name="Percent 2 4 8 2 3 2" xfId="6427"/>
    <cellStyle name="Percent 2 4 8 2 3 2 2" xfId="15457"/>
    <cellStyle name="Percent 2 4 8 2 3 3" xfId="10975"/>
    <cellStyle name="Percent 2 4 8 2 4" xfId="3440"/>
    <cellStyle name="Percent 2 4 8 2 4 2" xfId="7921"/>
    <cellStyle name="Percent 2 4 8 2 4 2 2" xfId="16951"/>
    <cellStyle name="Percent 2 4 8 2 4 3" xfId="12469"/>
    <cellStyle name="Percent 2 4 8 2 5" xfId="4934"/>
    <cellStyle name="Percent 2 4 8 2 5 2" xfId="13963"/>
    <cellStyle name="Percent 2 4 8 2 6" xfId="9481"/>
    <cellStyle name="Percent 2 4 8 3" xfId="638"/>
    <cellStyle name="Percent 2 4 8 3 2" xfId="1385"/>
    <cellStyle name="Percent 2 4 8 3 2 2" xfId="2879"/>
    <cellStyle name="Percent 2 4 8 3 2 2 2" xfId="7360"/>
    <cellStyle name="Percent 2 4 8 3 2 2 2 2" xfId="16390"/>
    <cellStyle name="Percent 2 4 8 3 2 2 3" xfId="11908"/>
    <cellStyle name="Percent 2 4 8 3 2 3" xfId="4373"/>
    <cellStyle name="Percent 2 4 8 3 2 3 2" xfId="8854"/>
    <cellStyle name="Percent 2 4 8 3 2 3 2 2" xfId="17884"/>
    <cellStyle name="Percent 2 4 8 3 2 3 3" xfId="13402"/>
    <cellStyle name="Percent 2 4 8 3 2 4" xfId="5866"/>
    <cellStyle name="Percent 2 4 8 3 2 4 2" xfId="14896"/>
    <cellStyle name="Percent 2 4 8 3 2 5" xfId="10414"/>
    <cellStyle name="Percent 2 4 8 3 3" xfId="2132"/>
    <cellStyle name="Percent 2 4 8 3 3 2" xfId="6613"/>
    <cellStyle name="Percent 2 4 8 3 3 2 2" xfId="15643"/>
    <cellStyle name="Percent 2 4 8 3 3 3" xfId="11161"/>
    <cellStyle name="Percent 2 4 8 3 4" xfId="3626"/>
    <cellStyle name="Percent 2 4 8 3 4 2" xfId="8107"/>
    <cellStyle name="Percent 2 4 8 3 4 2 2" xfId="17137"/>
    <cellStyle name="Percent 2 4 8 3 4 3" xfId="12655"/>
    <cellStyle name="Percent 2 4 8 3 5" xfId="5120"/>
    <cellStyle name="Percent 2 4 8 3 5 2" xfId="14149"/>
    <cellStyle name="Percent 2 4 8 3 6" xfId="9667"/>
    <cellStyle name="Percent 2 4 8 4" xfId="824"/>
    <cellStyle name="Percent 2 4 8 4 2" xfId="1571"/>
    <cellStyle name="Percent 2 4 8 4 2 2" xfId="3065"/>
    <cellStyle name="Percent 2 4 8 4 2 2 2" xfId="7546"/>
    <cellStyle name="Percent 2 4 8 4 2 2 2 2" xfId="16576"/>
    <cellStyle name="Percent 2 4 8 4 2 2 3" xfId="12094"/>
    <cellStyle name="Percent 2 4 8 4 2 3" xfId="4559"/>
    <cellStyle name="Percent 2 4 8 4 2 3 2" xfId="9040"/>
    <cellStyle name="Percent 2 4 8 4 2 3 2 2" xfId="18070"/>
    <cellStyle name="Percent 2 4 8 4 2 3 3" xfId="13588"/>
    <cellStyle name="Percent 2 4 8 4 2 4" xfId="6052"/>
    <cellStyle name="Percent 2 4 8 4 2 4 2" xfId="15082"/>
    <cellStyle name="Percent 2 4 8 4 2 5" xfId="10600"/>
    <cellStyle name="Percent 2 4 8 4 3" xfId="2318"/>
    <cellStyle name="Percent 2 4 8 4 3 2" xfId="6799"/>
    <cellStyle name="Percent 2 4 8 4 3 2 2" xfId="15829"/>
    <cellStyle name="Percent 2 4 8 4 3 3" xfId="11347"/>
    <cellStyle name="Percent 2 4 8 4 4" xfId="3812"/>
    <cellStyle name="Percent 2 4 8 4 4 2" xfId="8293"/>
    <cellStyle name="Percent 2 4 8 4 4 2 2" xfId="17323"/>
    <cellStyle name="Percent 2 4 8 4 4 3" xfId="12841"/>
    <cellStyle name="Percent 2 4 8 4 5" xfId="5306"/>
    <cellStyle name="Percent 2 4 8 4 5 2" xfId="14335"/>
    <cellStyle name="Percent 2 4 8 4 6" xfId="9853"/>
    <cellStyle name="Percent 2 4 8 5" xfId="1011"/>
    <cellStyle name="Percent 2 4 8 5 2" xfId="2505"/>
    <cellStyle name="Percent 2 4 8 5 2 2" xfId="6986"/>
    <cellStyle name="Percent 2 4 8 5 2 2 2" xfId="16016"/>
    <cellStyle name="Percent 2 4 8 5 2 3" xfId="11534"/>
    <cellStyle name="Percent 2 4 8 5 3" xfId="3999"/>
    <cellStyle name="Percent 2 4 8 5 3 2" xfId="8480"/>
    <cellStyle name="Percent 2 4 8 5 3 2 2" xfId="17510"/>
    <cellStyle name="Percent 2 4 8 5 3 3" xfId="13028"/>
    <cellStyle name="Percent 2 4 8 5 4" xfId="5493"/>
    <cellStyle name="Percent 2 4 8 5 4 2" xfId="14522"/>
    <cellStyle name="Percent 2 4 8 5 5" xfId="10040"/>
    <cellStyle name="Percent 2 4 8 6" xfId="1760"/>
    <cellStyle name="Percent 2 4 8 6 2" xfId="6241"/>
    <cellStyle name="Percent 2 4 8 6 2 2" xfId="15271"/>
    <cellStyle name="Percent 2 4 8 6 3" xfId="10789"/>
    <cellStyle name="Percent 2 4 8 7" xfId="3254"/>
    <cellStyle name="Percent 2 4 8 7 2" xfId="7735"/>
    <cellStyle name="Percent 2 4 8 7 2 2" xfId="16765"/>
    <cellStyle name="Percent 2 4 8 7 3" xfId="12283"/>
    <cellStyle name="Percent 2 4 8 8" xfId="4748"/>
    <cellStyle name="Percent 2 4 8 8 2" xfId="13777"/>
    <cellStyle name="Percent 2 4 8 9" xfId="9295"/>
    <cellStyle name="Percent 2 4 9" xfId="290"/>
    <cellStyle name="Percent 2 4 9 2" xfId="1034"/>
    <cellStyle name="Percent 2 4 9 2 2" xfId="2528"/>
    <cellStyle name="Percent 2 4 9 2 2 2" xfId="7009"/>
    <cellStyle name="Percent 2 4 9 2 2 2 2" xfId="16039"/>
    <cellStyle name="Percent 2 4 9 2 2 3" xfId="11557"/>
    <cellStyle name="Percent 2 4 9 2 3" xfId="4022"/>
    <cellStyle name="Percent 2 4 9 2 3 2" xfId="8503"/>
    <cellStyle name="Percent 2 4 9 2 3 2 2" xfId="17533"/>
    <cellStyle name="Percent 2 4 9 2 3 3" xfId="13051"/>
    <cellStyle name="Percent 2 4 9 2 4" xfId="5516"/>
    <cellStyle name="Percent 2 4 9 2 4 2" xfId="14545"/>
    <cellStyle name="Percent 2 4 9 2 5" xfId="10063"/>
    <cellStyle name="Percent 2 4 9 3" xfId="1783"/>
    <cellStyle name="Percent 2 4 9 3 2" xfId="6264"/>
    <cellStyle name="Percent 2 4 9 3 2 2" xfId="15294"/>
    <cellStyle name="Percent 2 4 9 3 3" xfId="10812"/>
    <cellStyle name="Percent 2 4 9 4" xfId="3277"/>
    <cellStyle name="Percent 2 4 9 4 2" xfId="7758"/>
    <cellStyle name="Percent 2 4 9 4 2 2" xfId="16788"/>
    <cellStyle name="Percent 2 4 9 4 3" xfId="12306"/>
    <cellStyle name="Percent 2 4 9 5" xfId="4771"/>
    <cellStyle name="Percent 2 4 9 5 2" xfId="13800"/>
    <cellStyle name="Percent 2 4 9 6" xfId="9318"/>
    <cellStyle name="Percent 2 5" xfId="119"/>
    <cellStyle name="Percent 2 5 2" xfId="303"/>
    <cellStyle name="Percent 2 5 2 2" xfId="1047"/>
    <cellStyle name="Percent 2 5 2 2 2" xfId="2541"/>
    <cellStyle name="Percent 2 5 2 2 2 2" xfId="7022"/>
    <cellStyle name="Percent 2 5 2 2 2 2 2" xfId="16052"/>
    <cellStyle name="Percent 2 5 2 2 2 3" xfId="11570"/>
    <cellStyle name="Percent 2 5 2 2 3" xfId="4035"/>
    <cellStyle name="Percent 2 5 2 2 3 2" xfId="8516"/>
    <cellStyle name="Percent 2 5 2 2 3 2 2" xfId="17546"/>
    <cellStyle name="Percent 2 5 2 2 3 3" xfId="13064"/>
    <cellStyle name="Percent 2 5 2 2 4" xfId="5529"/>
    <cellStyle name="Percent 2 5 2 2 4 2" xfId="14558"/>
    <cellStyle name="Percent 2 5 2 2 5" xfId="10076"/>
    <cellStyle name="Percent 2 5 2 3" xfId="1796"/>
    <cellStyle name="Percent 2 5 2 3 2" xfId="6277"/>
    <cellStyle name="Percent 2 5 2 3 2 2" xfId="15307"/>
    <cellStyle name="Percent 2 5 2 3 3" xfId="10825"/>
    <cellStyle name="Percent 2 5 2 4" xfId="3290"/>
    <cellStyle name="Percent 2 5 2 4 2" xfId="7771"/>
    <cellStyle name="Percent 2 5 2 4 2 2" xfId="16801"/>
    <cellStyle name="Percent 2 5 2 4 3" xfId="12319"/>
    <cellStyle name="Percent 2 5 2 5" xfId="4784"/>
    <cellStyle name="Percent 2 5 2 5 2" xfId="13813"/>
    <cellStyle name="Percent 2 5 2 6" xfId="9331"/>
    <cellStyle name="Percent 2 5 3" xfId="488"/>
    <cellStyle name="Percent 2 5 3 2" xfId="1235"/>
    <cellStyle name="Percent 2 5 3 2 2" xfId="2729"/>
    <cellStyle name="Percent 2 5 3 2 2 2" xfId="7210"/>
    <cellStyle name="Percent 2 5 3 2 2 2 2" xfId="16240"/>
    <cellStyle name="Percent 2 5 3 2 2 3" xfId="11758"/>
    <cellStyle name="Percent 2 5 3 2 3" xfId="4223"/>
    <cellStyle name="Percent 2 5 3 2 3 2" xfId="8704"/>
    <cellStyle name="Percent 2 5 3 2 3 2 2" xfId="17734"/>
    <cellStyle name="Percent 2 5 3 2 3 3" xfId="13252"/>
    <cellStyle name="Percent 2 5 3 2 4" xfId="5716"/>
    <cellStyle name="Percent 2 5 3 2 4 2" xfId="14746"/>
    <cellStyle name="Percent 2 5 3 2 5" xfId="10264"/>
    <cellStyle name="Percent 2 5 3 3" xfId="1982"/>
    <cellStyle name="Percent 2 5 3 3 2" xfId="6463"/>
    <cellStyle name="Percent 2 5 3 3 2 2" xfId="15493"/>
    <cellStyle name="Percent 2 5 3 3 3" xfId="11011"/>
    <cellStyle name="Percent 2 5 3 4" xfId="3476"/>
    <cellStyle name="Percent 2 5 3 4 2" xfId="7957"/>
    <cellStyle name="Percent 2 5 3 4 2 2" xfId="16987"/>
    <cellStyle name="Percent 2 5 3 4 3" xfId="12505"/>
    <cellStyle name="Percent 2 5 3 5" xfId="4970"/>
    <cellStyle name="Percent 2 5 3 5 2" xfId="13999"/>
    <cellStyle name="Percent 2 5 3 6" xfId="9517"/>
    <cellStyle name="Percent 2 5 4" xfId="674"/>
    <cellStyle name="Percent 2 5 4 2" xfId="1421"/>
    <cellStyle name="Percent 2 5 4 2 2" xfId="2915"/>
    <cellStyle name="Percent 2 5 4 2 2 2" xfId="7396"/>
    <cellStyle name="Percent 2 5 4 2 2 2 2" xfId="16426"/>
    <cellStyle name="Percent 2 5 4 2 2 3" xfId="11944"/>
    <cellStyle name="Percent 2 5 4 2 3" xfId="4409"/>
    <cellStyle name="Percent 2 5 4 2 3 2" xfId="8890"/>
    <cellStyle name="Percent 2 5 4 2 3 2 2" xfId="17920"/>
    <cellStyle name="Percent 2 5 4 2 3 3" xfId="13438"/>
    <cellStyle name="Percent 2 5 4 2 4" xfId="5902"/>
    <cellStyle name="Percent 2 5 4 2 4 2" xfId="14932"/>
    <cellStyle name="Percent 2 5 4 2 5" xfId="10450"/>
    <cellStyle name="Percent 2 5 4 3" xfId="2168"/>
    <cellStyle name="Percent 2 5 4 3 2" xfId="6649"/>
    <cellStyle name="Percent 2 5 4 3 2 2" xfId="15679"/>
    <cellStyle name="Percent 2 5 4 3 3" xfId="11197"/>
    <cellStyle name="Percent 2 5 4 4" xfId="3662"/>
    <cellStyle name="Percent 2 5 4 4 2" xfId="8143"/>
    <cellStyle name="Percent 2 5 4 4 2 2" xfId="17173"/>
    <cellStyle name="Percent 2 5 4 4 3" xfId="12691"/>
    <cellStyle name="Percent 2 5 4 5" xfId="5156"/>
    <cellStyle name="Percent 2 5 4 5 2" xfId="14185"/>
    <cellStyle name="Percent 2 5 4 6" xfId="9703"/>
    <cellStyle name="Percent 2 5 5" xfId="861"/>
    <cellStyle name="Percent 2 5 5 2" xfId="2355"/>
    <cellStyle name="Percent 2 5 5 2 2" xfId="6836"/>
    <cellStyle name="Percent 2 5 5 2 2 2" xfId="15866"/>
    <cellStyle name="Percent 2 5 5 2 3" xfId="11384"/>
    <cellStyle name="Percent 2 5 5 3" xfId="3849"/>
    <cellStyle name="Percent 2 5 5 3 2" xfId="8330"/>
    <cellStyle name="Percent 2 5 5 3 2 2" xfId="17360"/>
    <cellStyle name="Percent 2 5 5 3 3" xfId="12878"/>
    <cellStyle name="Percent 2 5 5 4" xfId="5343"/>
    <cellStyle name="Percent 2 5 5 4 2" xfId="14372"/>
    <cellStyle name="Percent 2 5 5 5" xfId="9890"/>
    <cellStyle name="Percent 2 5 6" xfId="1610"/>
    <cellStyle name="Percent 2 5 6 2" xfId="6091"/>
    <cellStyle name="Percent 2 5 6 2 2" xfId="15121"/>
    <cellStyle name="Percent 2 5 6 3" xfId="10639"/>
    <cellStyle name="Percent 2 5 7" xfId="3104"/>
    <cellStyle name="Percent 2 5 7 2" xfId="7585"/>
    <cellStyle name="Percent 2 5 7 2 2" xfId="16615"/>
    <cellStyle name="Percent 2 5 7 3" xfId="12133"/>
    <cellStyle name="Percent 2 5 8" xfId="4598"/>
    <cellStyle name="Percent 2 5 8 2" xfId="13627"/>
    <cellStyle name="Percent 2 5 9" xfId="9145"/>
    <cellStyle name="Percent 2 6" xfId="142"/>
    <cellStyle name="Percent 2 6 2" xfId="326"/>
    <cellStyle name="Percent 2 6 2 2" xfId="1070"/>
    <cellStyle name="Percent 2 6 2 2 2" xfId="2564"/>
    <cellStyle name="Percent 2 6 2 2 2 2" xfId="7045"/>
    <cellStyle name="Percent 2 6 2 2 2 2 2" xfId="16075"/>
    <cellStyle name="Percent 2 6 2 2 2 3" xfId="11593"/>
    <cellStyle name="Percent 2 6 2 2 3" xfId="4058"/>
    <cellStyle name="Percent 2 6 2 2 3 2" xfId="8539"/>
    <cellStyle name="Percent 2 6 2 2 3 2 2" xfId="17569"/>
    <cellStyle name="Percent 2 6 2 2 3 3" xfId="13087"/>
    <cellStyle name="Percent 2 6 2 2 4" xfId="5552"/>
    <cellStyle name="Percent 2 6 2 2 4 2" xfId="14581"/>
    <cellStyle name="Percent 2 6 2 2 5" xfId="10099"/>
    <cellStyle name="Percent 2 6 2 3" xfId="1819"/>
    <cellStyle name="Percent 2 6 2 3 2" xfId="6300"/>
    <cellStyle name="Percent 2 6 2 3 2 2" xfId="15330"/>
    <cellStyle name="Percent 2 6 2 3 3" xfId="10848"/>
    <cellStyle name="Percent 2 6 2 4" xfId="3313"/>
    <cellStyle name="Percent 2 6 2 4 2" xfId="7794"/>
    <cellStyle name="Percent 2 6 2 4 2 2" xfId="16824"/>
    <cellStyle name="Percent 2 6 2 4 3" xfId="12342"/>
    <cellStyle name="Percent 2 6 2 5" xfId="4807"/>
    <cellStyle name="Percent 2 6 2 5 2" xfId="13836"/>
    <cellStyle name="Percent 2 6 2 6" xfId="9354"/>
    <cellStyle name="Percent 2 6 3" xfId="511"/>
    <cellStyle name="Percent 2 6 3 2" xfId="1258"/>
    <cellStyle name="Percent 2 6 3 2 2" xfId="2752"/>
    <cellStyle name="Percent 2 6 3 2 2 2" xfId="7233"/>
    <cellStyle name="Percent 2 6 3 2 2 2 2" xfId="16263"/>
    <cellStyle name="Percent 2 6 3 2 2 3" xfId="11781"/>
    <cellStyle name="Percent 2 6 3 2 3" xfId="4246"/>
    <cellStyle name="Percent 2 6 3 2 3 2" xfId="8727"/>
    <cellStyle name="Percent 2 6 3 2 3 2 2" xfId="17757"/>
    <cellStyle name="Percent 2 6 3 2 3 3" xfId="13275"/>
    <cellStyle name="Percent 2 6 3 2 4" xfId="5739"/>
    <cellStyle name="Percent 2 6 3 2 4 2" xfId="14769"/>
    <cellStyle name="Percent 2 6 3 2 5" xfId="10287"/>
    <cellStyle name="Percent 2 6 3 3" xfId="2005"/>
    <cellStyle name="Percent 2 6 3 3 2" xfId="6486"/>
    <cellStyle name="Percent 2 6 3 3 2 2" xfId="15516"/>
    <cellStyle name="Percent 2 6 3 3 3" xfId="11034"/>
    <cellStyle name="Percent 2 6 3 4" xfId="3499"/>
    <cellStyle name="Percent 2 6 3 4 2" xfId="7980"/>
    <cellStyle name="Percent 2 6 3 4 2 2" xfId="17010"/>
    <cellStyle name="Percent 2 6 3 4 3" xfId="12528"/>
    <cellStyle name="Percent 2 6 3 5" xfId="4993"/>
    <cellStyle name="Percent 2 6 3 5 2" xfId="14022"/>
    <cellStyle name="Percent 2 6 3 6" xfId="9540"/>
    <cellStyle name="Percent 2 6 4" xfId="697"/>
    <cellStyle name="Percent 2 6 4 2" xfId="1444"/>
    <cellStyle name="Percent 2 6 4 2 2" xfId="2938"/>
    <cellStyle name="Percent 2 6 4 2 2 2" xfId="7419"/>
    <cellStyle name="Percent 2 6 4 2 2 2 2" xfId="16449"/>
    <cellStyle name="Percent 2 6 4 2 2 3" xfId="11967"/>
    <cellStyle name="Percent 2 6 4 2 3" xfId="4432"/>
    <cellStyle name="Percent 2 6 4 2 3 2" xfId="8913"/>
    <cellStyle name="Percent 2 6 4 2 3 2 2" xfId="17943"/>
    <cellStyle name="Percent 2 6 4 2 3 3" xfId="13461"/>
    <cellStyle name="Percent 2 6 4 2 4" xfId="5925"/>
    <cellStyle name="Percent 2 6 4 2 4 2" xfId="14955"/>
    <cellStyle name="Percent 2 6 4 2 5" xfId="10473"/>
    <cellStyle name="Percent 2 6 4 3" xfId="2191"/>
    <cellStyle name="Percent 2 6 4 3 2" xfId="6672"/>
    <cellStyle name="Percent 2 6 4 3 2 2" xfId="15702"/>
    <cellStyle name="Percent 2 6 4 3 3" xfId="11220"/>
    <cellStyle name="Percent 2 6 4 4" xfId="3685"/>
    <cellStyle name="Percent 2 6 4 4 2" xfId="8166"/>
    <cellStyle name="Percent 2 6 4 4 2 2" xfId="17196"/>
    <cellStyle name="Percent 2 6 4 4 3" xfId="12714"/>
    <cellStyle name="Percent 2 6 4 5" xfId="5179"/>
    <cellStyle name="Percent 2 6 4 5 2" xfId="14208"/>
    <cellStyle name="Percent 2 6 4 6" xfId="9726"/>
    <cellStyle name="Percent 2 6 5" xfId="884"/>
    <cellStyle name="Percent 2 6 5 2" xfId="2378"/>
    <cellStyle name="Percent 2 6 5 2 2" xfId="6859"/>
    <cellStyle name="Percent 2 6 5 2 2 2" xfId="15889"/>
    <cellStyle name="Percent 2 6 5 2 3" xfId="11407"/>
    <cellStyle name="Percent 2 6 5 3" xfId="3872"/>
    <cellStyle name="Percent 2 6 5 3 2" xfId="8353"/>
    <cellStyle name="Percent 2 6 5 3 2 2" xfId="17383"/>
    <cellStyle name="Percent 2 6 5 3 3" xfId="12901"/>
    <cellStyle name="Percent 2 6 5 4" xfId="5366"/>
    <cellStyle name="Percent 2 6 5 4 2" xfId="14395"/>
    <cellStyle name="Percent 2 6 5 5" xfId="9913"/>
    <cellStyle name="Percent 2 6 6" xfId="1633"/>
    <cellStyle name="Percent 2 6 6 2" xfId="6114"/>
    <cellStyle name="Percent 2 6 6 2 2" xfId="15144"/>
    <cellStyle name="Percent 2 6 6 3" xfId="10662"/>
    <cellStyle name="Percent 2 6 7" xfId="3127"/>
    <cellStyle name="Percent 2 6 7 2" xfId="7608"/>
    <cellStyle name="Percent 2 6 7 2 2" xfId="16638"/>
    <cellStyle name="Percent 2 6 7 3" xfId="12156"/>
    <cellStyle name="Percent 2 6 8" xfId="4621"/>
    <cellStyle name="Percent 2 6 8 2" xfId="13650"/>
    <cellStyle name="Percent 2 6 9" xfId="9168"/>
    <cellStyle name="Percent 2 7" xfId="165"/>
    <cellStyle name="Percent 2 7 2" xfId="350"/>
    <cellStyle name="Percent 2 7 2 2" xfId="1093"/>
    <cellStyle name="Percent 2 7 2 2 2" xfId="2587"/>
    <cellStyle name="Percent 2 7 2 2 2 2" xfId="7068"/>
    <cellStyle name="Percent 2 7 2 2 2 2 2" xfId="16098"/>
    <cellStyle name="Percent 2 7 2 2 2 3" xfId="11616"/>
    <cellStyle name="Percent 2 7 2 2 3" xfId="4081"/>
    <cellStyle name="Percent 2 7 2 2 3 2" xfId="8562"/>
    <cellStyle name="Percent 2 7 2 2 3 2 2" xfId="17592"/>
    <cellStyle name="Percent 2 7 2 2 3 3" xfId="13110"/>
    <cellStyle name="Percent 2 7 2 2 4" xfId="5575"/>
    <cellStyle name="Percent 2 7 2 2 4 2" xfId="14604"/>
    <cellStyle name="Percent 2 7 2 2 5" xfId="10122"/>
    <cellStyle name="Percent 2 7 2 3" xfId="1843"/>
    <cellStyle name="Percent 2 7 2 3 2" xfId="6324"/>
    <cellStyle name="Percent 2 7 2 3 2 2" xfId="15354"/>
    <cellStyle name="Percent 2 7 2 3 3" xfId="10872"/>
    <cellStyle name="Percent 2 7 2 4" xfId="3337"/>
    <cellStyle name="Percent 2 7 2 4 2" xfId="7818"/>
    <cellStyle name="Percent 2 7 2 4 2 2" xfId="16848"/>
    <cellStyle name="Percent 2 7 2 4 3" xfId="12366"/>
    <cellStyle name="Percent 2 7 2 5" xfId="4831"/>
    <cellStyle name="Percent 2 7 2 5 2" xfId="13860"/>
    <cellStyle name="Percent 2 7 2 6" xfId="9378"/>
    <cellStyle name="Percent 2 7 3" xfId="535"/>
    <cellStyle name="Percent 2 7 3 2" xfId="1282"/>
    <cellStyle name="Percent 2 7 3 2 2" xfId="2776"/>
    <cellStyle name="Percent 2 7 3 2 2 2" xfId="7257"/>
    <cellStyle name="Percent 2 7 3 2 2 2 2" xfId="16287"/>
    <cellStyle name="Percent 2 7 3 2 2 3" xfId="11805"/>
    <cellStyle name="Percent 2 7 3 2 3" xfId="4270"/>
    <cellStyle name="Percent 2 7 3 2 3 2" xfId="8751"/>
    <cellStyle name="Percent 2 7 3 2 3 2 2" xfId="17781"/>
    <cellStyle name="Percent 2 7 3 2 3 3" xfId="13299"/>
    <cellStyle name="Percent 2 7 3 2 4" xfId="5763"/>
    <cellStyle name="Percent 2 7 3 2 4 2" xfId="14793"/>
    <cellStyle name="Percent 2 7 3 2 5" xfId="10311"/>
    <cellStyle name="Percent 2 7 3 3" xfId="2029"/>
    <cellStyle name="Percent 2 7 3 3 2" xfId="6510"/>
    <cellStyle name="Percent 2 7 3 3 2 2" xfId="15540"/>
    <cellStyle name="Percent 2 7 3 3 3" xfId="11058"/>
    <cellStyle name="Percent 2 7 3 4" xfId="3523"/>
    <cellStyle name="Percent 2 7 3 4 2" xfId="8004"/>
    <cellStyle name="Percent 2 7 3 4 2 2" xfId="17034"/>
    <cellStyle name="Percent 2 7 3 4 3" xfId="12552"/>
    <cellStyle name="Percent 2 7 3 5" xfId="5017"/>
    <cellStyle name="Percent 2 7 3 5 2" xfId="14046"/>
    <cellStyle name="Percent 2 7 3 6" xfId="9564"/>
    <cellStyle name="Percent 2 7 4" xfId="721"/>
    <cellStyle name="Percent 2 7 4 2" xfId="1468"/>
    <cellStyle name="Percent 2 7 4 2 2" xfId="2962"/>
    <cellStyle name="Percent 2 7 4 2 2 2" xfId="7443"/>
    <cellStyle name="Percent 2 7 4 2 2 2 2" xfId="16473"/>
    <cellStyle name="Percent 2 7 4 2 2 3" xfId="11991"/>
    <cellStyle name="Percent 2 7 4 2 3" xfId="4456"/>
    <cellStyle name="Percent 2 7 4 2 3 2" xfId="8937"/>
    <cellStyle name="Percent 2 7 4 2 3 2 2" xfId="17967"/>
    <cellStyle name="Percent 2 7 4 2 3 3" xfId="13485"/>
    <cellStyle name="Percent 2 7 4 2 4" xfId="5949"/>
    <cellStyle name="Percent 2 7 4 2 4 2" xfId="14979"/>
    <cellStyle name="Percent 2 7 4 2 5" xfId="10497"/>
    <cellStyle name="Percent 2 7 4 3" xfId="2215"/>
    <cellStyle name="Percent 2 7 4 3 2" xfId="6696"/>
    <cellStyle name="Percent 2 7 4 3 2 2" xfId="15726"/>
    <cellStyle name="Percent 2 7 4 3 3" xfId="11244"/>
    <cellStyle name="Percent 2 7 4 4" xfId="3709"/>
    <cellStyle name="Percent 2 7 4 4 2" xfId="8190"/>
    <cellStyle name="Percent 2 7 4 4 2 2" xfId="17220"/>
    <cellStyle name="Percent 2 7 4 4 3" xfId="12738"/>
    <cellStyle name="Percent 2 7 4 5" xfId="5203"/>
    <cellStyle name="Percent 2 7 4 5 2" xfId="14232"/>
    <cellStyle name="Percent 2 7 4 6" xfId="9750"/>
    <cellStyle name="Percent 2 7 5" xfId="908"/>
    <cellStyle name="Percent 2 7 5 2" xfId="2402"/>
    <cellStyle name="Percent 2 7 5 2 2" xfId="6883"/>
    <cellStyle name="Percent 2 7 5 2 2 2" xfId="15913"/>
    <cellStyle name="Percent 2 7 5 2 3" xfId="11431"/>
    <cellStyle name="Percent 2 7 5 3" xfId="3896"/>
    <cellStyle name="Percent 2 7 5 3 2" xfId="8377"/>
    <cellStyle name="Percent 2 7 5 3 2 2" xfId="17407"/>
    <cellStyle name="Percent 2 7 5 3 3" xfId="12925"/>
    <cellStyle name="Percent 2 7 5 4" xfId="5390"/>
    <cellStyle name="Percent 2 7 5 4 2" xfId="14419"/>
    <cellStyle name="Percent 2 7 5 5" xfId="9937"/>
    <cellStyle name="Percent 2 7 6" xfId="1657"/>
    <cellStyle name="Percent 2 7 6 2" xfId="6138"/>
    <cellStyle name="Percent 2 7 6 2 2" xfId="15168"/>
    <cellStyle name="Percent 2 7 6 3" xfId="10686"/>
    <cellStyle name="Percent 2 7 7" xfId="3151"/>
    <cellStyle name="Percent 2 7 7 2" xfId="7632"/>
    <cellStyle name="Percent 2 7 7 2 2" xfId="16662"/>
    <cellStyle name="Percent 2 7 7 3" xfId="12180"/>
    <cellStyle name="Percent 2 7 8" xfId="4645"/>
    <cellStyle name="Percent 2 7 8 2" xfId="13674"/>
    <cellStyle name="Percent 2 7 9" xfId="9192"/>
    <cellStyle name="Percent 2 8" xfId="201"/>
    <cellStyle name="Percent 2 8 2" xfId="386"/>
    <cellStyle name="Percent 2 8 2 2" xfId="1128"/>
    <cellStyle name="Percent 2 8 2 2 2" xfId="2622"/>
    <cellStyle name="Percent 2 8 2 2 2 2" xfId="7103"/>
    <cellStyle name="Percent 2 8 2 2 2 2 2" xfId="16133"/>
    <cellStyle name="Percent 2 8 2 2 2 3" xfId="11651"/>
    <cellStyle name="Percent 2 8 2 2 3" xfId="4116"/>
    <cellStyle name="Percent 2 8 2 2 3 2" xfId="8597"/>
    <cellStyle name="Percent 2 8 2 2 3 2 2" xfId="17627"/>
    <cellStyle name="Percent 2 8 2 2 3 3" xfId="13145"/>
    <cellStyle name="Percent 2 8 2 2 4" xfId="5610"/>
    <cellStyle name="Percent 2 8 2 2 4 2" xfId="14639"/>
    <cellStyle name="Percent 2 8 2 2 5" xfId="10157"/>
    <cellStyle name="Percent 2 8 2 3" xfId="1879"/>
    <cellStyle name="Percent 2 8 2 3 2" xfId="6360"/>
    <cellStyle name="Percent 2 8 2 3 2 2" xfId="15390"/>
    <cellStyle name="Percent 2 8 2 3 3" xfId="10908"/>
    <cellStyle name="Percent 2 8 2 4" xfId="3373"/>
    <cellStyle name="Percent 2 8 2 4 2" xfId="7854"/>
    <cellStyle name="Percent 2 8 2 4 2 2" xfId="16884"/>
    <cellStyle name="Percent 2 8 2 4 3" xfId="12402"/>
    <cellStyle name="Percent 2 8 2 5" xfId="4867"/>
    <cellStyle name="Percent 2 8 2 5 2" xfId="13896"/>
    <cellStyle name="Percent 2 8 2 6" xfId="9414"/>
    <cellStyle name="Percent 2 8 3" xfId="571"/>
    <cellStyle name="Percent 2 8 3 2" xfId="1318"/>
    <cellStyle name="Percent 2 8 3 2 2" xfId="2812"/>
    <cellStyle name="Percent 2 8 3 2 2 2" xfId="7293"/>
    <cellStyle name="Percent 2 8 3 2 2 2 2" xfId="16323"/>
    <cellStyle name="Percent 2 8 3 2 2 3" xfId="11841"/>
    <cellStyle name="Percent 2 8 3 2 3" xfId="4306"/>
    <cellStyle name="Percent 2 8 3 2 3 2" xfId="8787"/>
    <cellStyle name="Percent 2 8 3 2 3 2 2" xfId="17817"/>
    <cellStyle name="Percent 2 8 3 2 3 3" xfId="13335"/>
    <cellStyle name="Percent 2 8 3 2 4" xfId="5799"/>
    <cellStyle name="Percent 2 8 3 2 4 2" xfId="14829"/>
    <cellStyle name="Percent 2 8 3 2 5" xfId="10347"/>
    <cellStyle name="Percent 2 8 3 3" xfId="2065"/>
    <cellStyle name="Percent 2 8 3 3 2" xfId="6546"/>
    <cellStyle name="Percent 2 8 3 3 2 2" xfId="15576"/>
    <cellStyle name="Percent 2 8 3 3 3" xfId="11094"/>
    <cellStyle name="Percent 2 8 3 4" xfId="3559"/>
    <cellStyle name="Percent 2 8 3 4 2" xfId="8040"/>
    <cellStyle name="Percent 2 8 3 4 2 2" xfId="17070"/>
    <cellStyle name="Percent 2 8 3 4 3" xfId="12588"/>
    <cellStyle name="Percent 2 8 3 5" xfId="5053"/>
    <cellStyle name="Percent 2 8 3 5 2" xfId="14082"/>
    <cellStyle name="Percent 2 8 3 6" xfId="9600"/>
    <cellStyle name="Percent 2 8 4" xfId="757"/>
    <cellStyle name="Percent 2 8 4 2" xfId="1504"/>
    <cellStyle name="Percent 2 8 4 2 2" xfId="2998"/>
    <cellStyle name="Percent 2 8 4 2 2 2" xfId="7479"/>
    <cellStyle name="Percent 2 8 4 2 2 2 2" xfId="16509"/>
    <cellStyle name="Percent 2 8 4 2 2 3" xfId="12027"/>
    <cellStyle name="Percent 2 8 4 2 3" xfId="4492"/>
    <cellStyle name="Percent 2 8 4 2 3 2" xfId="8973"/>
    <cellStyle name="Percent 2 8 4 2 3 2 2" xfId="18003"/>
    <cellStyle name="Percent 2 8 4 2 3 3" xfId="13521"/>
    <cellStyle name="Percent 2 8 4 2 4" xfId="5985"/>
    <cellStyle name="Percent 2 8 4 2 4 2" xfId="15015"/>
    <cellStyle name="Percent 2 8 4 2 5" xfId="10533"/>
    <cellStyle name="Percent 2 8 4 3" xfId="2251"/>
    <cellStyle name="Percent 2 8 4 3 2" xfId="6732"/>
    <cellStyle name="Percent 2 8 4 3 2 2" xfId="15762"/>
    <cellStyle name="Percent 2 8 4 3 3" xfId="11280"/>
    <cellStyle name="Percent 2 8 4 4" xfId="3745"/>
    <cellStyle name="Percent 2 8 4 4 2" xfId="8226"/>
    <cellStyle name="Percent 2 8 4 4 2 2" xfId="17256"/>
    <cellStyle name="Percent 2 8 4 4 3" xfId="12774"/>
    <cellStyle name="Percent 2 8 4 5" xfId="5239"/>
    <cellStyle name="Percent 2 8 4 5 2" xfId="14268"/>
    <cellStyle name="Percent 2 8 4 6" xfId="9786"/>
    <cellStyle name="Percent 2 8 5" xfId="944"/>
    <cellStyle name="Percent 2 8 5 2" xfId="2438"/>
    <cellStyle name="Percent 2 8 5 2 2" xfId="6919"/>
    <cellStyle name="Percent 2 8 5 2 2 2" xfId="15949"/>
    <cellStyle name="Percent 2 8 5 2 3" xfId="11467"/>
    <cellStyle name="Percent 2 8 5 3" xfId="3932"/>
    <cellStyle name="Percent 2 8 5 3 2" xfId="8413"/>
    <cellStyle name="Percent 2 8 5 3 2 2" xfId="17443"/>
    <cellStyle name="Percent 2 8 5 3 3" xfId="12961"/>
    <cellStyle name="Percent 2 8 5 4" xfId="5426"/>
    <cellStyle name="Percent 2 8 5 4 2" xfId="14455"/>
    <cellStyle name="Percent 2 8 5 5" xfId="9973"/>
    <cellStyle name="Percent 2 8 6" xfId="1693"/>
    <cellStyle name="Percent 2 8 6 2" xfId="6174"/>
    <cellStyle name="Percent 2 8 6 2 2" xfId="15204"/>
    <cellStyle name="Percent 2 8 6 3" xfId="10722"/>
    <cellStyle name="Percent 2 8 7" xfId="3187"/>
    <cellStyle name="Percent 2 8 7 2" xfId="7668"/>
    <cellStyle name="Percent 2 8 7 2 2" xfId="16698"/>
    <cellStyle name="Percent 2 8 7 3" xfId="12216"/>
    <cellStyle name="Percent 2 8 8" xfId="4681"/>
    <cellStyle name="Percent 2 8 8 2" xfId="13710"/>
    <cellStyle name="Percent 2 8 9" xfId="9228"/>
    <cellStyle name="Percent 2 9" xfId="212"/>
    <cellStyle name="Percent 2 9 2" xfId="397"/>
    <cellStyle name="Percent 2 9 2 2" xfId="1139"/>
    <cellStyle name="Percent 2 9 2 2 2" xfId="2633"/>
    <cellStyle name="Percent 2 9 2 2 2 2" xfId="7114"/>
    <cellStyle name="Percent 2 9 2 2 2 2 2" xfId="16144"/>
    <cellStyle name="Percent 2 9 2 2 2 3" xfId="11662"/>
    <cellStyle name="Percent 2 9 2 2 3" xfId="4127"/>
    <cellStyle name="Percent 2 9 2 2 3 2" xfId="8608"/>
    <cellStyle name="Percent 2 9 2 2 3 2 2" xfId="17638"/>
    <cellStyle name="Percent 2 9 2 2 3 3" xfId="13156"/>
    <cellStyle name="Percent 2 9 2 2 4" xfId="5621"/>
    <cellStyle name="Percent 2 9 2 2 4 2" xfId="14650"/>
    <cellStyle name="Percent 2 9 2 2 5" xfId="10168"/>
    <cellStyle name="Percent 2 9 2 3" xfId="1890"/>
    <cellStyle name="Percent 2 9 2 3 2" xfId="6371"/>
    <cellStyle name="Percent 2 9 2 3 2 2" xfId="15401"/>
    <cellStyle name="Percent 2 9 2 3 3" xfId="10919"/>
    <cellStyle name="Percent 2 9 2 4" xfId="3384"/>
    <cellStyle name="Percent 2 9 2 4 2" xfId="7865"/>
    <cellStyle name="Percent 2 9 2 4 2 2" xfId="16895"/>
    <cellStyle name="Percent 2 9 2 4 3" xfId="12413"/>
    <cellStyle name="Percent 2 9 2 5" xfId="4878"/>
    <cellStyle name="Percent 2 9 2 5 2" xfId="13907"/>
    <cellStyle name="Percent 2 9 2 6" xfId="9425"/>
    <cellStyle name="Percent 2 9 3" xfId="582"/>
    <cellStyle name="Percent 2 9 3 2" xfId="1329"/>
    <cellStyle name="Percent 2 9 3 2 2" xfId="2823"/>
    <cellStyle name="Percent 2 9 3 2 2 2" xfId="7304"/>
    <cellStyle name="Percent 2 9 3 2 2 2 2" xfId="16334"/>
    <cellStyle name="Percent 2 9 3 2 2 3" xfId="11852"/>
    <cellStyle name="Percent 2 9 3 2 3" xfId="4317"/>
    <cellStyle name="Percent 2 9 3 2 3 2" xfId="8798"/>
    <cellStyle name="Percent 2 9 3 2 3 2 2" xfId="17828"/>
    <cellStyle name="Percent 2 9 3 2 3 3" xfId="13346"/>
    <cellStyle name="Percent 2 9 3 2 4" xfId="5810"/>
    <cellStyle name="Percent 2 9 3 2 4 2" xfId="14840"/>
    <cellStyle name="Percent 2 9 3 2 5" xfId="10358"/>
    <cellStyle name="Percent 2 9 3 3" xfId="2076"/>
    <cellStyle name="Percent 2 9 3 3 2" xfId="6557"/>
    <cellStyle name="Percent 2 9 3 3 2 2" xfId="15587"/>
    <cellStyle name="Percent 2 9 3 3 3" xfId="11105"/>
    <cellStyle name="Percent 2 9 3 4" xfId="3570"/>
    <cellStyle name="Percent 2 9 3 4 2" xfId="8051"/>
    <cellStyle name="Percent 2 9 3 4 2 2" xfId="17081"/>
    <cellStyle name="Percent 2 9 3 4 3" xfId="12599"/>
    <cellStyle name="Percent 2 9 3 5" xfId="5064"/>
    <cellStyle name="Percent 2 9 3 5 2" xfId="14093"/>
    <cellStyle name="Percent 2 9 3 6" xfId="9611"/>
    <cellStyle name="Percent 2 9 4" xfId="768"/>
    <cellStyle name="Percent 2 9 4 2" xfId="1515"/>
    <cellStyle name="Percent 2 9 4 2 2" xfId="3009"/>
    <cellStyle name="Percent 2 9 4 2 2 2" xfId="7490"/>
    <cellStyle name="Percent 2 9 4 2 2 2 2" xfId="16520"/>
    <cellStyle name="Percent 2 9 4 2 2 3" xfId="12038"/>
    <cellStyle name="Percent 2 9 4 2 3" xfId="4503"/>
    <cellStyle name="Percent 2 9 4 2 3 2" xfId="8984"/>
    <cellStyle name="Percent 2 9 4 2 3 2 2" xfId="18014"/>
    <cellStyle name="Percent 2 9 4 2 3 3" xfId="13532"/>
    <cellStyle name="Percent 2 9 4 2 4" xfId="5996"/>
    <cellStyle name="Percent 2 9 4 2 4 2" xfId="15026"/>
    <cellStyle name="Percent 2 9 4 2 5" xfId="10544"/>
    <cellStyle name="Percent 2 9 4 3" xfId="2262"/>
    <cellStyle name="Percent 2 9 4 3 2" xfId="6743"/>
    <cellStyle name="Percent 2 9 4 3 2 2" xfId="15773"/>
    <cellStyle name="Percent 2 9 4 3 3" xfId="11291"/>
    <cellStyle name="Percent 2 9 4 4" xfId="3756"/>
    <cellStyle name="Percent 2 9 4 4 2" xfId="8237"/>
    <cellStyle name="Percent 2 9 4 4 2 2" xfId="17267"/>
    <cellStyle name="Percent 2 9 4 4 3" xfId="12785"/>
    <cellStyle name="Percent 2 9 4 5" xfId="5250"/>
    <cellStyle name="Percent 2 9 4 5 2" xfId="14279"/>
    <cellStyle name="Percent 2 9 4 6" xfId="9797"/>
    <cellStyle name="Percent 2 9 5" xfId="955"/>
    <cellStyle name="Percent 2 9 5 2" xfId="2449"/>
    <cellStyle name="Percent 2 9 5 2 2" xfId="6930"/>
    <cellStyle name="Percent 2 9 5 2 2 2" xfId="15960"/>
    <cellStyle name="Percent 2 9 5 2 3" xfId="11478"/>
    <cellStyle name="Percent 2 9 5 3" xfId="3943"/>
    <cellStyle name="Percent 2 9 5 3 2" xfId="8424"/>
    <cellStyle name="Percent 2 9 5 3 2 2" xfId="17454"/>
    <cellStyle name="Percent 2 9 5 3 3" xfId="12972"/>
    <cellStyle name="Percent 2 9 5 4" xfId="5437"/>
    <cellStyle name="Percent 2 9 5 4 2" xfId="14466"/>
    <cellStyle name="Percent 2 9 5 5" xfId="9984"/>
    <cellStyle name="Percent 2 9 6" xfId="1704"/>
    <cellStyle name="Percent 2 9 6 2" xfId="6185"/>
    <cellStyle name="Percent 2 9 6 2 2" xfId="15215"/>
    <cellStyle name="Percent 2 9 6 3" xfId="10733"/>
    <cellStyle name="Percent 2 9 7" xfId="3198"/>
    <cellStyle name="Percent 2 9 7 2" xfId="7679"/>
    <cellStyle name="Percent 2 9 7 2 2" xfId="16709"/>
    <cellStyle name="Percent 2 9 7 3" xfId="12227"/>
    <cellStyle name="Percent 2 9 8" xfId="4692"/>
    <cellStyle name="Percent 2 9 8 2" xfId="13721"/>
    <cellStyle name="Percent 2 9 9" xfId="9239"/>
    <cellStyle name="Percent 3" xfId="95"/>
    <cellStyle name="Percent 3 10" xfId="255"/>
    <cellStyle name="Percent 3 10 2" xfId="441"/>
    <cellStyle name="Percent 3 10 2 2" xfId="1183"/>
    <cellStyle name="Percent 3 10 2 2 2" xfId="2677"/>
    <cellStyle name="Percent 3 10 2 2 2 2" xfId="7158"/>
    <cellStyle name="Percent 3 10 2 2 2 2 2" xfId="16188"/>
    <cellStyle name="Percent 3 10 2 2 2 3" xfId="11706"/>
    <cellStyle name="Percent 3 10 2 2 3" xfId="4171"/>
    <cellStyle name="Percent 3 10 2 2 3 2" xfId="8652"/>
    <cellStyle name="Percent 3 10 2 2 3 2 2" xfId="17682"/>
    <cellStyle name="Percent 3 10 2 2 3 3" xfId="13200"/>
    <cellStyle name="Percent 3 10 2 2 4" xfId="5664"/>
    <cellStyle name="Percent 3 10 2 2 4 2" xfId="14694"/>
    <cellStyle name="Percent 3 10 2 2 5" xfId="10212"/>
    <cellStyle name="Percent 3 10 2 3" xfId="1934"/>
    <cellStyle name="Percent 3 10 2 3 2" xfId="6415"/>
    <cellStyle name="Percent 3 10 2 3 2 2" xfId="15445"/>
    <cellStyle name="Percent 3 10 2 3 3" xfId="10963"/>
    <cellStyle name="Percent 3 10 2 4" xfId="3428"/>
    <cellStyle name="Percent 3 10 2 4 2" xfId="7909"/>
    <cellStyle name="Percent 3 10 2 4 2 2" xfId="16939"/>
    <cellStyle name="Percent 3 10 2 4 3" xfId="12457"/>
    <cellStyle name="Percent 3 10 2 5" xfId="4922"/>
    <cellStyle name="Percent 3 10 2 5 2" xfId="13951"/>
    <cellStyle name="Percent 3 10 2 6" xfId="9469"/>
    <cellStyle name="Percent 3 10 3" xfId="626"/>
    <cellStyle name="Percent 3 10 3 2" xfId="1373"/>
    <cellStyle name="Percent 3 10 3 2 2" xfId="2867"/>
    <cellStyle name="Percent 3 10 3 2 2 2" xfId="7348"/>
    <cellStyle name="Percent 3 10 3 2 2 2 2" xfId="16378"/>
    <cellStyle name="Percent 3 10 3 2 2 3" xfId="11896"/>
    <cellStyle name="Percent 3 10 3 2 3" xfId="4361"/>
    <cellStyle name="Percent 3 10 3 2 3 2" xfId="8842"/>
    <cellStyle name="Percent 3 10 3 2 3 2 2" xfId="17872"/>
    <cellStyle name="Percent 3 10 3 2 3 3" xfId="13390"/>
    <cellStyle name="Percent 3 10 3 2 4" xfId="5854"/>
    <cellStyle name="Percent 3 10 3 2 4 2" xfId="14884"/>
    <cellStyle name="Percent 3 10 3 2 5" xfId="10402"/>
    <cellStyle name="Percent 3 10 3 3" xfId="2120"/>
    <cellStyle name="Percent 3 10 3 3 2" xfId="6601"/>
    <cellStyle name="Percent 3 10 3 3 2 2" xfId="15631"/>
    <cellStyle name="Percent 3 10 3 3 3" xfId="11149"/>
    <cellStyle name="Percent 3 10 3 4" xfId="3614"/>
    <cellStyle name="Percent 3 10 3 4 2" xfId="8095"/>
    <cellStyle name="Percent 3 10 3 4 2 2" xfId="17125"/>
    <cellStyle name="Percent 3 10 3 4 3" xfId="12643"/>
    <cellStyle name="Percent 3 10 3 5" xfId="5108"/>
    <cellStyle name="Percent 3 10 3 5 2" xfId="14137"/>
    <cellStyle name="Percent 3 10 3 6" xfId="9655"/>
    <cellStyle name="Percent 3 10 4" xfId="812"/>
    <cellStyle name="Percent 3 10 4 2" xfId="1559"/>
    <cellStyle name="Percent 3 10 4 2 2" xfId="3053"/>
    <cellStyle name="Percent 3 10 4 2 2 2" xfId="7534"/>
    <cellStyle name="Percent 3 10 4 2 2 2 2" xfId="16564"/>
    <cellStyle name="Percent 3 10 4 2 2 3" xfId="12082"/>
    <cellStyle name="Percent 3 10 4 2 3" xfId="4547"/>
    <cellStyle name="Percent 3 10 4 2 3 2" xfId="9028"/>
    <cellStyle name="Percent 3 10 4 2 3 2 2" xfId="18058"/>
    <cellStyle name="Percent 3 10 4 2 3 3" xfId="13576"/>
    <cellStyle name="Percent 3 10 4 2 4" xfId="6040"/>
    <cellStyle name="Percent 3 10 4 2 4 2" xfId="15070"/>
    <cellStyle name="Percent 3 10 4 2 5" xfId="10588"/>
    <cellStyle name="Percent 3 10 4 3" xfId="2306"/>
    <cellStyle name="Percent 3 10 4 3 2" xfId="6787"/>
    <cellStyle name="Percent 3 10 4 3 2 2" xfId="15817"/>
    <cellStyle name="Percent 3 10 4 3 3" xfId="11335"/>
    <cellStyle name="Percent 3 10 4 4" xfId="3800"/>
    <cellStyle name="Percent 3 10 4 4 2" xfId="8281"/>
    <cellStyle name="Percent 3 10 4 4 2 2" xfId="17311"/>
    <cellStyle name="Percent 3 10 4 4 3" xfId="12829"/>
    <cellStyle name="Percent 3 10 4 5" xfId="5294"/>
    <cellStyle name="Percent 3 10 4 5 2" xfId="14323"/>
    <cellStyle name="Percent 3 10 4 6" xfId="9841"/>
    <cellStyle name="Percent 3 10 5" xfId="999"/>
    <cellStyle name="Percent 3 10 5 2" xfId="2493"/>
    <cellStyle name="Percent 3 10 5 2 2" xfId="6974"/>
    <cellStyle name="Percent 3 10 5 2 2 2" xfId="16004"/>
    <cellStyle name="Percent 3 10 5 2 3" xfId="11522"/>
    <cellStyle name="Percent 3 10 5 3" xfId="3987"/>
    <cellStyle name="Percent 3 10 5 3 2" xfId="8468"/>
    <cellStyle name="Percent 3 10 5 3 2 2" xfId="17498"/>
    <cellStyle name="Percent 3 10 5 3 3" xfId="13016"/>
    <cellStyle name="Percent 3 10 5 4" xfId="5481"/>
    <cellStyle name="Percent 3 10 5 4 2" xfId="14510"/>
    <cellStyle name="Percent 3 10 5 5" xfId="10028"/>
    <cellStyle name="Percent 3 10 6" xfId="1748"/>
    <cellStyle name="Percent 3 10 6 2" xfId="6229"/>
    <cellStyle name="Percent 3 10 6 2 2" xfId="15259"/>
    <cellStyle name="Percent 3 10 6 3" xfId="10777"/>
    <cellStyle name="Percent 3 10 7" xfId="3242"/>
    <cellStyle name="Percent 3 10 7 2" xfId="7723"/>
    <cellStyle name="Percent 3 10 7 2 2" xfId="16753"/>
    <cellStyle name="Percent 3 10 7 3" xfId="12271"/>
    <cellStyle name="Percent 3 10 8" xfId="4736"/>
    <cellStyle name="Percent 3 10 8 2" xfId="13765"/>
    <cellStyle name="Percent 3 10 9" xfId="9283"/>
    <cellStyle name="Percent 3 11" xfId="278"/>
    <cellStyle name="Percent 3 11 2" xfId="1022"/>
    <cellStyle name="Percent 3 11 2 2" xfId="2516"/>
    <cellStyle name="Percent 3 11 2 2 2" xfId="6997"/>
    <cellStyle name="Percent 3 11 2 2 2 2" xfId="16027"/>
    <cellStyle name="Percent 3 11 2 2 3" xfId="11545"/>
    <cellStyle name="Percent 3 11 2 3" xfId="4010"/>
    <cellStyle name="Percent 3 11 2 3 2" xfId="8491"/>
    <cellStyle name="Percent 3 11 2 3 2 2" xfId="17521"/>
    <cellStyle name="Percent 3 11 2 3 3" xfId="13039"/>
    <cellStyle name="Percent 3 11 2 4" xfId="5504"/>
    <cellStyle name="Percent 3 11 2 4 2" xfId="14533"/>
    <cellStyle name="Percent 3 11 2 5" xfId="10051"/>
    <cellStyle name="Percent 3 11 3" xfId="1771"/>
    <cellStyle name="Percent 3 11 3 2" xfId="6252"/>
    <cellStyle name="Percent 3 11 3 2 2" xfId="15282"/>
    <cellStyle name="Percent 3 11 3 3" xfId="10800"/>
    <cellStyle name="Percent 3 11 4" xfId="3265"/>
    <cellStyle name="Percent 3 11 4 2" xfId="7746"/>
    <cellStyle name="Percent 3 11 4 2 2" xfId="16776"/>
    <cellStyle name="Percent 3 11 4 3" xfId="12294"/>
    <cellStyle name="Percent 3 11 5" xfId="4759"/>
    <cellStyle name="Percent 3 11 5 2" xfId="13788"/>
    <cellStyle name="Percent 3 11 6" xfId="9306"/>
    <cellStyle name="Percent 3 12" xfId="464"/>
    <cellStyle name="Percent 3 12 2" xfId="1210"/>
    <cellStyle name="Percent 3 12 2 2" xfId="2704"/>
    <cellStyle name="Percent 3 12 2 2 2" xfId="7185"/>
    <cellStyle name="Percent 3 12 2 2 2 2" xfId="16215"/>
    <cellStyle name="Percent 3 12 2 2 3" xfId="11733"/>
    <cellStyle name="Percent 3 12 2 3" xfId="4198"/>
    <cellStyle name="Percent 3 12 2 3 2" xfId="8679"/>
    <cellStyle name="Percent 3 12 2 3 2 2" xfId="17709"/>
    <cellStyle name="Percent 3 12 2 3 3" xfId="13227"/>
    <cellStyle name="Percent 3 12 2 4" xfId="5691"/>
    <cellStyle name="Percent 3 12 2 4 2" xfId="14721"/>
    <cellStyle name="Percent 3 12 2 5" xfId="10239"/>
    <cellStyle name="Percent 3 12 3" xfId="1957"/>
    <cellStyle name="Percent 3 12 3 2" xfId="6438"/>
    <cellStyle name="Percent 3 12 3 2 2" xfId="15468"/>
    <cellStyle name="Percent 3 12 3 3" xfId="10986"/>
    <cellStyle name="Percent 3 12 4" xfId="3451"/>
    <cellStyle name="Percent 3 12 4 2" xfId="7932"/>
    <cellStyle name="Percent 3 12 4 2 2" xfId="16962"/>
    <cellStyle name="Percent 3 12 4 3" xfId="12480"/>
    <cellStyle name="Percent 3 12 5" xfId="4945"/>
    <cellStyle name="Percent 3 12 5 2" xfId="13974"/>
    <cellStyle name="Percent 3 12 6" xfId="9492"/>
    <cellStyle name="Percent 3 13" xfId="649"/>
    <cellStyle name="Percent 3 13 2" xfId="1396"/>
    <cellStyle name="Percent 3 13 2 2" xfId="2890"/>
    <cellStyle name="Percent 3 13 2 2 2" xfId="7371"/>
    <cellStyle name="Percent 3 13 2 2 2 2" xfId="16401"/>
    <cellStyle name="Percent 3 13 2 2 3" xfId="11919"/>
    <cellStyle name="Percent 3 13 2 3" xfId="4384"/>
    <cellStyle name="Percent 3 13 2 3 2" xfId="8865"/>
    <cellStyle name="Percent 3 13 2 3 2 2" xfId="17895"/>
    <cellStyle name="Percent 3 13 2 3 3" xfId="13413"/>
    <cellStyle name="Percent 3 13 2 4" xfId="5877"/>
    <cellStyle name="Percent 3 13 2 4 2" xfId="14907"/>
    <cellStyle name="Percent 3 13 2 5" xfId="10425"/>
    <cellStyle name="Percent 3 13 3" xfId="2143"/>
    <cellStyle name="Percent 3 13 3 2" xfId="6624"/>
    <cellStyle name="Percent 3 13 3 2 2" xfId="15654"/>
    <cellStyle name="Percent 3 13 3 3" xfId="11172"/>
    <cellStyle name="Percent 3 13 4" xfId="3637"/>
    <cellStyle name="Percent 3 13 4 2" xfId="8118"/>
    <cellStyle name="Percent 3 13 4 2 2" xfId="17148"/>
    <cellStyle name="Percent 3 13 4 3" xfId="12666"/>
    <cellStyle name="Percent 3 13 5" xfId="5131"/>
    <cellStyle name="Percent 3 13 5 2" xfId="14160"/>
    <cellStyle name="Percent 3 13 6" xfId="9678"/>
    <cellStyle name="Percent 3 14" xfId="836"/>
    <cellStyle name="Percent 3 14 2" xfId="2330"/>
    <cellStyle name="Percent 3 14 2 2" xfId="6811"/>
    <cellStyle name="Percent 3 14 2 2 2" xfId="15841"/>
    <cellStyle name="Percent 3 14 2 3" xfId="11359"/>
    <cellStyle name="Percent 3 14 3" xfId="3824"/>
    <cellStyle name="Percent 3 14 3 2" xfId="8305"/>
    <cellStyle name="Percent 3 14 3 2 2" xfId="17335"/>
    <cellStyle name="Percent 3 14 3 3" xfId="12853"/>
    <cellStyle name="Percent 3 14 4" xfId="5318"/>
    <cellStyle name="Percent 3 14 4 2" xfId="14347"/>
    <cellStyle name="Percent 3 14 5" xfId="9865"/>
    <cellStyle name="Percent 3 15" xfId="1585"/>
    <cellStyle name="Percent 3 15 2" xfId="6066"/>
    <cellStyle name="Percent 3 15 2 2" xfId="15096"/>
    <cellStyle name="Percent 3 15 3" xfId="10614"/>
    <cellStyle name="Percent 3 16" xfId="3079"/>
    <cellStyle name="Percent 3 16 2" xfId="7560"/>
    <cellStyle name="Percent 3 16 2 2" xfId="16590"/>
    <cellStyle name="Percent 3 16 3" xfId="12108"/>
    <cellStyle name="Percent 3 17" xfId="4573"/>
    <cellStyle name="Percent 3 17 2" xfId="13602"/>
    <cellStyle name="Percent 3 18" xfId="9120"/>
    <cellStyle name="Percent 3 2" xfId="101"/>
    <cellStyle name="Percent 3 2 10" xfId="283"/>
    <cellStyle name="Percent 3 2 10 2" xfId="1027"/>
    <cellStyle name="Percent 3 2 10 2 2" xfId="2521"/>
    <cellStyle name="Percent 3 2 10 2 2 2" xfId="7002"/>
    <cellStyle name="Percent 3 2 10 2 2 2 2" xfId="16032"/>
    <cellStyle name="Percent 3 2 10 2 2 3" xfId="11550"/>
    <cellStyle name="Percent 3 2 10 2 3" xfId="4015"/>
    <cellStyle name="Percent 3 2 10 2 3 2" xfId="8496"/>
    <cellStyle name="Percent 3 2 10 2 3 2 2" xfId="17526"/>
    <cellStyle name="Percent 3 2 10 2 3 3" xfId="13044"/>
    <cellStyle name="Percent 3 2 10 2 4" xfId="5509"/>
    <cellStyle name="Percent 3 2 10 2 4 2" xfId="14538"/>
    <cellStyle name="Percent 3 2 10 2 5" xfId="10056"/>
    <cellStyle name="Percent 3 2 10 3" xfId="1776"/>
    <cellStyle name="Percent 3 2 10 3 2" xfId="6257"/>
    <cellStyle name="Percent 3 2 10 3 2 2" xfId="15287"/>
    <cellStyle name="Percent 3 2 10 3 3" xfId="10805"/>
    <cellStyle name="Percent 3 2 10 4" xfId="3270"/>
    <cellStyle name="Percent 3 2 10 4 2" xfId="7751"/>
    <cellStyle name="Percent 3 2 10 4 2 2" xfId="16781"/>
    <cellStyle name="Percent 3 2 10 4 3" xfId="12299"/>
    <cellStyle name="Percent 3 2 10 5" xfId="4764"/>
    <cellStyle name="Percent 3 2 10 5 2" xfId="13793"/>
    <cellStyle name="Percent 3 2 10 6" xfId="9311"/>
    <cellStyle name="Percent 3 2 11" xfId="468"/>
    <cellStyle name="Percent 3 2 11 2" xfId="1215"/>
    <cellStyle name="Percent 3 2 11 2 2" xfId="2709"/>
    <cellStyle name="Percent 3 2 11 2 2 2" xfId="7190"/>
    <cellStyle name="Percent 3 2 11 2 2 2 2" xfId="16220"/>
    <cellStyle name="Percent 3 2 11 2 2 3" xfId="11738"/>
    <cellStyle name="Percent 3 2 11 2 3" xfId="4203"/>
    <cellStyle name="Percent 3 2 11 2 3 2" xfId="8684"/>
    <cellStyle name="Percent 3 2 11 2 3 2 2" xfId="17714"/>
    <cellStyle name="Percent 3 2 11 2 3 3" xfId="13232"/>
    <cellStyle name="Percent 3 2 11 2 4" xfId="5696"/>
    <cellStyle name="Percent 3 2 11 2 4 2" xfId="14726"/>
    <cellStyle name="Percent 3 2 11 2 5" xfId="10244"/>
    <cellStyle name="Percent 3 2 11 3" xfId="1962"/>
    <cellStyle name="Percent 3 2 11 3 2" xfId="6443"/>
    <cellStyle name="Percent 3 2 11 3 2 2" xfId="15473"/>
    <cellStyle name="Percent 3 2 11 3 3" xfId="10991"/>
    <cellStyle name="Percent 3 2 11 4" xfId="3456"/>
    <cellStyle name="Percent 3 2 11 4 2" xfId="7937"/>
    <cellStyle name="Percent 3 2 11 4 2 2" xfId="16967"/>
    <cellStyle name="Percent 3 2 11 4 3" xfId="12485"/>
    <cellStyle name="Percent 3 2 11 5" xfId="4950"/>
    <cellStyle name="Percent 3 2 11 5 2" xfId="13979"/>
    <cellStyle name="Percent 3 2 11 6" xfId="9497"/>
    <cellStyle name="Percent 3 2 12" xfId="654"/>
    <cellStyle name="Percent 3 2 12 2" xfId="1401"/>
    <cellStyle name="Percent 3 2 12 2 2" xfId="2895"/>
    <cellStyle name="Percent 3 2 12 2 2 2" xfId="7376"/>
    <cellStyle name="Percent 3 2 12 2 2 2 2" xfId="16406"/>
    <cellStyle name="Percent 3 2 12 2 2 3" xfId="11924"/>
    <cellStyle name="Percent 3 2 12 2 3" xfId="4389"/>
    <cellStyle name="Percent 3 2 12 2 3 2" xfId="8870"/>
    <cellStyle name="Percent 3 2 12 2 3 2 2" xfId="17900"/>
    <cellStyle name="Percent 3 2 12 2 3 3" xfId="13418"/>
    <cellStyle name="Percent 3 2 12 2 4" xfId="5882"/>
    <cellStyle name="Percent 3 2 12 2 4 2" xfId="14912"/>
    <cellStyle name="Percent 3 2 12 2 5" xfId="10430"/>
    <cellStyle name="Percent 3 2 12 3" xfId="2148"/>
    <cellStyle name="Percent 3 2 12 3 2" xfId="6629"/>
    <cellStyle name="Percent 3 2 12 3 2 2" xfId="15659"/>
    <cellStyle name="Percent 3 2 12 3 3" xfId="11177"/>
    <cellStyle name="Percent 3 2 12 4" xfId="3642"/>
    <cellStyle name="Percent 3 2 12 4 2" xfId="8123"/>
    <cellStyle name="Percent 3 2 12 4 2 2" xfId="17153"/>
    <cellStyle name="Percent 3 2 12 4 3" xfId="12671"/>
    <cellStyle name="Percent 3 2 12 5" xfId="5136"/>
    <cellStyle name="Percent 3 2 12 5 2" xfId="14165"/>
    <cellStyle name="Percent 3 2 12 6" xfId="9683"/>
    <cellStyle name="Percent 3 2 13" xfId="841"/>
    <cellStyle name="Percent 3 2 13 2" xfId="2335"/>
    <cellStyle name="Percent 3 2 13 2 2" xfId="6816"/>
    <cellStyle name="Percent 3 2 13 2 2 2" xfId="15846"/>
    <cellStyle name="Percent 3 2 13 2 3" xfId="11364"/>
    <cellStyle name="Percent 3 2 13 3" xfId="3829"/>
    <cellStyle name="Percent 3 2 13 3 2" xfId="8310"/>
    <cellStyle name="Percent 3 2 13 3 2 2" xfId="17340"/>
    <cellStyle name="Percent 3 2 13 3 3" xfId="12858"/>
    <cellStyle name="Percent 3 2 13 4" xfId="5323"/>
    <cellStyle name="Percent 3 2 13 4 2" xfId="14352"/>
    <cellStyle name="Percent 3 2 13 5" xfId="9870"/>
    <cellStyle name="Percent 3 2 14" xfId="1590"/>
    <cellStyle name="Percent 3 2 14 2" xfId="6071"/>
    <cellStyle name="Percent 3 2 14 2 2" xfId="15101"/>
    <cellStyle name="Percent 3 2 14 3" xfId="10619"/>
    <cellStyle name="Percent 3 2 15" xfId="3084"/>
    <cellStyle name="Percent 3 2 15 2" xfId="7565"/>
    <cellStyle name="Percent 3 2 15 2 2" xfId="16595"/>
    <cellStyle name="Percent 3 2 15 3" xfId="12113"/>
    <cellStyle name="Percent 3 2 16" xfId="4578"/>
    <cellStyle name="Percent 3 2 16 2" xfId="13607"/>
    <cellStyle name="Percent 3 2 17" xfId="9125"/>
    <cellStyle name="Percent 3 2 2" xfId="110"/>
    <cellStyle name="Percent 3 2 2 10" xfId="478"/>
    <cellStyle name="Percent 3 2 2 10 2" xfId="1225"/>
    <cellStyle name="Percent 3 2 2 10 2 2" xfId="2719"/>
    <cellStyle name="Percent 3 2 2 10 2 2 2" xfId="7200"/>
    <cellStyle name="Percent 3 2 2 10 2 2 2 2" xfId="16230"/>
    <cellStyle name="Percent 3 2 2 10 2 2 3" xfId="11748"/>
    <cellStyle name="Percent 3 2 2 10 2 3" xfId="4213"/>
    <cellStyle name="Percent 3 2 2 10 2 3 2" xfId="8694"/>
    <cellStyle name="Percent 3 2 2 10 2 3 2 2" xfId="17724"/>
    <cellStyle name="Percent 3 2 2 10 2 3 3" xfId="13242"/>
    <cellStyle name="Percent 3 2 2 10 2 4" xfId="5706"/>
    <cellStyle name="Percent 3 2 2 10 2 4 2" xfId="14736"/>
    <cellStyle name="Percent 3 2 2 10 2 5" xfId="10254"/>
    <cellStyle name="Percent 3 2 2 10 3" xfId="1972"/>
    <cellStyle name="Percent 3 2 2 10 3 2" xfId="6453"/>
    <cellStyle name="Percent 3 2 2 10 3 2 2" xfId="15483"/>
    <cellStyle name="Percent 3 2 2 10 3 3" xfId="11001"/>
    <cellStyle name="Percent 3 2 2 10 4" xfId="3466"/>
    <cellStyle name="Percent 3 2 2 10 4 2" xfId="7947"/>
    <cellStyle name="Percent 3 2 2 10 4 2 2" xfId="16977"/>
    <cellStyle name="Percent 3 2 2 10 4 3" xfId="12495"/>
    <cellStyle name="Percent 3 2 2 10 5" xfId="4960"/>
    <cellStyle name="Percent 3 2 2 10 5 2" xfId="13989"/>
    <cellStyle name="Percent 3 2 2 10 6" xfId="9507"/>
    <cellStyle name="Percent 3 2 2 11" xfId="664"/>
    <cellStyle name="Percent 3 2 2 11 2" xfId="1411"/>
    <cellStyle name="Percent 3 2 2 11 2 2" xfId="2905"/>
    <cellStyle name="Percent 3 2 2 11 2 2 2" xfId="7386"/>
    <cellStyle name="Percent 3 2 2 11 2 2 2 2" xfId="16416"/>
    <cellStyle name="Percent 3 2 2 11 2 2 3" xfId="11934"/>
    <cellStyle name="Percent 3 2 2 11 2 3" xfId="4399"/>
    <cellStyle name="Percent 3 2 2 11 2 3 2" xfId="8880"/>
    <cellStyle name="Percent 3 2 2 11 2 3 2 2" xfId="17910"/>
    <cellStyle name="Percent 3 2 2 11 2 3 3" xfId="13428"/>
    <cellStyle name="Percent 3 2 2 11 2 4" xfId="5892"/>
    <cellStyle name="Percent 3 2 2 11 2 4 2" xfId="14922"/>
    <cellStyle name="Percent 3 2 2 11 2 5" xfId="10440"/>
    <cellStyle name="Percent 3 2 2 11 3" xfId="2158"/>
    <cellStyle name="Percent 3 2 2 11 3 2" xfId="6639"/>
    <cellStyle name="Percent 3 2 2 11 3 2 2" xfId="15669"/>
    <cellStyle name="Percent 3 2 2 11 3 3" xfId="11187"/>
    <cellStyle name="Percent 3 2 2 11 4" xfId="3652"/>
    <cellStyle name="Percent 3 2 2 11 4 2" xfId="8133"/>
    <cellStyle name="Percent 3 2 2 11 4 2 2" xfId="17163"/>
    <cellStyle name="Percent 3 2 2 11 4 3" xfId="12681"/>
    <cellStyle name="Percent 3 2 2 11 5" xfId="5146"/>
    <cellStyle name="Percent 3 2 2 11 5 2" xfId="14175"/>
    <cellStyle name="Percent 3 2 2 11 6" xfId="9693"/>
    <cellStyle name="Percent 3 2 2 12" xfId="851"/>
    <cellStyle name="Percent 3 2 2 12 2" xfId="2345"/>
    <cellStyle name="Percent 3 2 2 12 2 2" xfId="6826"/>
    <cellStyle name="Percent 3 2 2 12 2 2 2" xfId="15856"/>
    <cellStyle name="Percent 3 2 2 12 2 3" xfId="11374"/>
    <cellStyle name="Percent 3 2 2 12 3" xfId="3839"/>
    <cellStyle name="Percent 3 2 2 12 3 2" xfId="8320"/>
    <cellStyle name="Percent 3 2 2 12 3 2 2" xfId="17350"/>
    <cellStyle name="Percent 3 2 2 12 3 3" xfId="12868"/>
    <cellStyle name="Percent 3 2 2 12 4" xfId="5333"/>
    <cellStyle name="Percent 3 2 2 12 4 2" xfId="14362"/>
    <cellStyle name="Percent 3 2 2 12 5" xfId="9880"/>
    <cellStyle name="Percent 3 2 2 13" xfId="1600"/>
    <cellStyle name="Percent 3 2 2 13 2" xfId="6081"/>
    <cellStyle name="Percent 3 2 2 13 2 2" xfId="15111"/>
    <cellStyle name="Percent 3 2 2 13 3" xfId="10629"/>
    <cellStyle name="Percent 3 2 2 14" xfId="3094"/>
    <cellStyle name="Percent 3 2 2 14 2" xfId="7575"/>
    <cellStyle name="Percent 3 2 2 14 2 2" xfId="16605"/>
    <cellStyle name="Percent 3 2 2 14 3" xfId="12123"/>
    <cellStyle name="Percent 3 2 2 15" xfId="4588"/>
    <cellStyle name="Percent 3 2 2 15 2" xfId="13617"/>
    <cellStyle name="Percent 3 2 2 16" xfId="9135"/>
    <cellStyle name="Percent 3 2 2 2" xfId="132"/>
    <cellStyle name="Percent 3 2 2 2 2" xfId="316"/>
    <cellStyle name="Percent 3 2 2 2 2 2" xfId="1060"/>
    <cellStyle name="Percent 3 2 2 2 2 2 2" xfId="2554"/>
    <cellStyle name="Percent 3 2 2 2 2 2 2 2" xfId="7035"/>
    <cellStyle name="Percent 3 2 2 2 2 2 2 2 2" xfId="16065"/>
    <cellStyle name="Percent 3 2 2 2 2 2 2 3" xfId="11583"/>
    <cellStyle name="Percent 3 2 2 2 2 2 3" xfId="4048"/>
    <cellStyle name="Percent 3 2 2 2 2 2 3 2" xfId="8529"/>
    <cellStyle name="Percent 3 2 2 2 2 2 3 2 2" xfId="17559"/>
    <cellStyle name="Percent 3 2 2 2 2 2 3 3" xfId="13077"/>
    <cellStyle name="Percent 3 2 2 2 2 2 4" xfId="5542"/>
    <cellStyle name="Percent 3 2 2 2 2 2 4 2" xfId="14571"/>
    <cellStyle name="Percent 3 2 2 2 2 2 5" xfId="10089"/>
    <cellStyle name="Percent 3 2 2 2 2 3" xfId="1809"/>
    <cellStyle name="Percent 3 2 2 2 2 3 2" xfId="6290"/>
    <cellStyle name="Percent 3 2 2 2 2 3 2 2" xfId="15320"/>
    <cellStyle name="Percent 3 2 2 2 2 3 3" xfId="10838"/>
    <cellStyle name="Percent 3 2 2 2 2 4" xfId="3303"/>
    <cellStyle name="Percent 3 2 2 2 2 4 2" xfId="7784"/>
    <cellStyle name="Percent 3 2 2 2 2 4 2 2" xfId="16814"/>
    <cellStyle name="Percent 3 2 2 2 2 4 3" xfId="12332"/>
    <cellStyle name="Percent 3 2 2 2 2 5" xfId="4797"/>
    <cellStyle name="Percent 3 2 2 2 2 5 2" xfId="13826"/>
    <cellStyle name="Percent 3 2 2 2 2 6" xfId="9344"/>
    <cellStyle name="Percent 3 2 2 2 3" xfId="501"/>
    <cellStyle name="Percent 3 2 2 2 3 2" xfId="1248"/>
    <cellStyle name="Percent 3 2 2 2 3 2 2" xfId="2742"/>
    <cellStyle name="Percent 3 2 2 2 3 2 2 2" xfId="7223"/>
    <cellStyle name="Percent 3 2 2 2 3 2 2 2 2" xfId="16253"/>
    <cellStyle name="Percent 3 2 2 2 3 2 2 3" xfId="11771"/>
    <cellStyle name="Percent 3 2 2 2 3 2 3" xfId="4236"/>
    <cellStyle name="Percent 3 2 2 2 3 2 3 2" xfId="8717"/>
    <cellStyle name="Percent 3 2 2 2 3 2 3 2 2" xfId="17747"/>
    <cellStyle name="Percent 3 2 2 2 3 2 3 3" xfId="13265"/>
    <cellStyle name="Percent 3 2 2 2 3 2 4" xfId="5729"/>
    <cellStyle name="Percent 3 2 2 2 3 2 4 2" xfId="14759"/>
    <cellStyle name="Percent 3 2 2 2 3 2 5" xfId="10277"/>
    <cellStyle name="Percent 3 2 2 2 3 3" xfId="1995"/>
    <cellStyle name="Percent 3 2 2 2 3 3 2" xfId="6476"/>
    <cellStyle name="Percent 3 2 2 2 3 3 2 2" xfId="15506"/>
    <cellStyle name="Percent 3 2 2 2 3 3 3" xfId="11024"/>
    <cellStyle name="Percent 3 2 2 2 3 4" xfId="3489"/>
    <cellStyle name="Percent 3 2 2 2 3 4 2" xfId="7970"/>
    <cellStyle name="Percent 3 2 2 2 3 4 2 2" xfId="17000"/>
    <cellStyle name="Percent 3 2 2 2 3 4 3" xfId="12518"/>
    <cellStyle name="Percent 3 2 2 2 3 5" xfId="4983"/>
    <cellStyle name="Percent 3 2 2 2 3 5 2" xfId="14012"/>
    <cellStyle name="Percent 3 2 2 2 3 6" xfId="9530"/>
    <cellStyle name="Percent 3 2 2 2 4" xfId="687"/>
    <cellStyle name="Percent 3 2 2 2 4 2" xfId="1434"/>
    <cellStyle name="Percent 3 2 2 2 4 2 2" xfId="2928"/>
    <cellStyle name="Percent 3 2 2 2 4 2 2 2" xfId="7409"/>
    <cellStyle name="Percent 3 2 2 2 4 2 2 2 2" xfId="16439"/>
    <cellStyle name="Percent 3 2 2 2 4 2 2 3" xfId="11957"/>
    <cellStyle name="Percent 3 2 2 2 4 2 3" xfId="4422"/>
    <cellStyle name="Percent 3 2 2 2 4 2 3 2" xfId="8903"/>
    <cellStyle name="Percent 3 2 2 2 4 2 3 2 2" xfId="17933"/>
    <cellStyle name="Percent 3 2 2 2 4 2 3 3" xfId="13451"/>
    <cellStyle name="Percent 3 2 2 2 4 2 4" xfId="5915"/>
    <cellStyle name="Percent 3 2 2 2 4 2 4 2" xfId="14945"/>
    <cellStyle name="Percent 3 2 2 2 4 2 5" xfId="10463"/>
    <cellStyle name="Percent 3 2 2 2 4 3" xfId="2181"/>
    <cellStyle name="Percent 3 2 2 2 4 3 2" xfId="6662"/>
    <cellStyle name="Percent 3 2 2 2 4 3 2 2" xfId="15692"/>
    <cellStyle name="Percent 3 2 2 2 4 3 3" xfId="11210"/>
    <cellStyle name="Percent 3 2 2 2 4 4" xfId="3675"/>
    <cellStyle name="Percent 3 2 2 2 4 4 2" xfId="8156"/>
    <cellStyle name="Percent 3 2 2 2 4 4 2 2" xfId="17186"/>
    <cellStyle name="Percent 3 2 2 2 4 4 3" xfId="12704"/>
    <cellStyle name="Percent 3 2 2 2 4 5" xfId="5169"/>
    <cellStyle name="Percent 3 2 2 2 4 5 2" xfId="14198"/>
    <cellStyle name="Percent 3 2 2 2 4 6" xfId="9716"/>
    <cellStyle name="Percent 3 2 2 2 5" xfId="874"/>
    <cellStyle name="Percent 3 2 2 2 5 2" xfId="2368"/>
    <cellStyle name="Percent 3 2 2 2 5 2 2" xfId="6849"/>
    <cellStyle name="Percent 3 2 2 2 5 2 2 2" xfId="15879"/>
    <cellStyle name="Percent 3 2 2 2 5 2 3" xfId="11397"/>
    <cellStyle name="Percent 3 2 2 2 5 3" xfId="3862"/>
    <cellStyle name="Percent 3 2 2 2 5 3 2" xfId="8343"/>
    <cellStyle name="Percent 3 2 2 2 5 3 2 2" xfId="17373"/>
    <cellStyle name="Percent 3 2 2 2 5 3 3" xfId="12891"/>
    <cellStyle name="Percent 3 2 2 2 5 4" xfId="5356"/>
    <cellStyle name="Percent 3 2 2 2 5 4 2" xfId="14385"/>
    <cellStyle name="Percent 3 2 2 2 5 5" xfId="9903"/>
    <cellStyle name="Percent 3 2 2 2 6" xfId="1623"/>
    <cellStyle name="Percent 3 2 2 2 6 2" xfId="6104"/>
    <cellStyle name="Percent 3 2 2 2 6 2 2" xfId="15134"/>
    <cellStyle name="Percent 3 2 2 2 6 3" xfId="10652"/>
    <cellStyle name="Percent 3 2 2 2 7" xfId="3117"/>
    <cellStyle name="Percent 3 2 2 2 7 2" xfId="7598"/>
    <cellStyle name="Percent 3 2 2 2 7 2 2" xfId="16628"/>
    <cellStyle name="Percent 3 2 2 2 7 3" xfId="12146"/>
    <cellStyle name="Percent 3 2 2 2 8" xfId="4611"/>
    <cellStyle name="Percent 3 2 2 2 8 2" xfId="13640"/>
    <cellStyle name="Percent 3 2 2 2 9" xfId="9158"/>
    <cellStyle name="Percent 3 2 2 3" xfId="155"/>
    <cellStyle name="Percent 3 2 2 3 2" xfId="339"/>
    <cellStyle name="Percent 3 2 2 3 2 2" xfId="1083"/>
    <cellStyle name="Percent 3 2 2 3 2 2 2" xfId="2577"/>
    <cellStyle name="Percent 3 2 2 3 2 2 2 2" xfId="7058"/>
    <cellStyle name="Percent 3 2 2 3 2 2 2 2 2" xfId="16088"/>
    <cellStyle name="Percent 3 2 2 3 2 2 2 3" xfId="11606"/>
    <cellStyle name="Percent 3 2 2 3 2 2 3" xfId="4071"/>
    <cellStyle name="Percent 3 2 2 3 2 2 3 2" xfId="8552"/>
    <cellStyle name="Percent 3 2 2 3 2 2 3 2 2" xfId="17582"/>
    <cellStyle name="Percent 3 2 2 3 2 2 3 3" xfId="13100"/>
    <cellStyle name="Percent 3 2 2 3 2 2 4" xfId="5565"/>
    <cellStyle name="Percent 3 2 2 3 2 2 4 2" xfId="14594"/>
    <cellStyle name="Percent 3 2 2 3 2 2 5" xfId="10112"/>
    <cellStyle name="Percent 3 2 2 3 2 3" xfId="1832"/>
    <cellStyle name="Percent 3 2 2 3 2 3 2" xfId="6313"/>
    <cellStyle name="Percent 3 2 2 3 2 3 2 2" xfId="15343"/>
    <cellStyle name="Percent 3 2 2 3 2 3 3" xfId="10861"/>
    <cellStyle name="Percent 3 2 2 3 2 4" xfId="3326"/>
    <cellStyle name="Percent 3 2 2 3 2 4 2" xfId="7807"/>
    <cellStyle name="Percent 3 2 2 3 2 4 2 2" xfId="16837"/>
    <cellStyle name="Percent 3 2 2 3 2 4 3" xfId="12355"/>
    <cellStyle name="Percent 3 2 2 3 2 5" xfId="4820"/>
    <cellStyle name="Percent 3 2 2 3 2 5 2" xfId="13849"/>
    <cellStyle name="Percent 3 2 2 3 2 6" xfId="9367"/>
    <cellStyle name="Percent 3 2 2 3 3" xfId="524"/>
    <cellStyle name="Percent 3 2 2 3 3 2" xfId="1271"/>
    <cellStyle name="Percent 3 2 2 3 3 2 2" xfId="2765"/>
    <cellStyle name="Percent 3 2 2 3 3 2 2 2" xfId="7246"/>
    <cellStyle name="Percent 3 2 2 3 3 2 2 2 2" xfId="16276"/>
    <cellStyle name="Percent 3 2 2 3 3 2 2 3" xfId="11794"/>
    <cellStyle name="Percent 3 2 2 3 3 2 3" xfId="4259"/>
    <cellStyle name="Percent 3 2 2 3 3 2 3 2" xfId="8740"/>
    <cellStyle name="Percent 3 2 2 3 3 2 3 2 2" xfId="17770"/>
    <cellStyle name="Percent 3 2 2 3 3 2 3 3" xfId="13288"/>
    <cellStyle name="Percent 3 2 2 3 3 2 4" xfId="5752"/>
    <cellStyle name="Percent 3 2 2 3 3 2 4 2" xfId="14782"/>
    <cellStyle name="Percent 3 2 2 3 3 2 5" xfId="10300"/>
    <cellStyle name="Percent 3 2 2 3 3 3" xfId="2018"/>
    <cellStyle name="Percent 3 2 2 3 3 3 2" xfId="6499"/>
    <cellStyle name="Percent 3 2 2 3 3 3 2 2" xfId="15529"/>
    <cellStyle name="Percent 3 2 2 3 3 3 3" xfId="11047"/>
    <cellStyle name="Percent 3 2 2 3 3 4" xfId="3512"/>
    <cellStyle name="Percent 3 2 2 3 3 4 2" xfId="7993"/>
    <cellStyle name="Percent 3 2 2 3 3 4 2 2" xfId="17023"/>
    <cellStyle name="Percent 3 2 2 3 3 4 3" xfId="12541"/>
    <cellStyle name="Percent 3 2 2 3 3 5" xfId="5006"/>
    <cellStyle name="Percent 3 2 2 3 3 5 2" xfId="14035"/>
    <cellStyle name="Percent 3 2 2 3 3 6" xfId="9553"/>
    <cellStyle name="Percent 3 2 2 3 4" xfId="710"/>
    <cellStyle name="Percent 3 2 2 3 4 2" xfId="1457"/>
    <cellStyle name="Percent 3 2 2 3 4 2 2" xfId="2951"/>
    <cellStyle name="Percent 3 2 2 3 4 2 2 2" xfId="7432"/>
    <cellStyle name="Percent 3 2 2 3 4 2 2 2 2" xfId="16462"/>
    <cellStyle name="Percent 3 2 2 3 4 2 2 3" xfId="11980"/>
    <cellStyle name="Percent 3 2 2 3 4 2 3" xfId="4445"/>
    <cellStyle name="Percent 3 2 2 3 4 2 3 2" xfId="8926"/>
    <cellStyle name="Percent 3 2 2 3 4 2 3 2 2" xfId="17956"/>
    <cellStyle name="Percent 3 2 2 3 4 2 3 3" xfId="13474"/>
    <cellStyle name="Percent 3 2 2 3 4 2 4" xfId="5938"/>
    <cellStyle name="Percent 3 2 2 3 4 2 4 2" xfId="14968"/>
    <cellStyle name="Percent 3 2 2 3 4 2 5" xfId="10486"/>
    <cellStyle name="Percent 3 2 2 3 4 3" xfId="2204"/>
    <cellStyle name="Percent 3 2 2 3 4 3 2" xfId="6685"/>
    <cellStyle name="Percent 3 2 2 3 4 3 2 2" xfId="15715"/>
    <cellStyle name="Percent 3 2 2 3 4 3 3" xfId="11233"/>
    <cellStyle name="Percent 3 2 2 3 4 4" xfId="3698"/>
    <cellStyle name="Percent 3 2 2 3 4 4 2" xfId="8179"/>
    <cellStyle name="Percent 3 2 2 3 4 4 2 2" xfId="17209"/>
    <cellStyle name="Percent 3 2 2 3 4 4 3" xfId="12727"/>
    <cellStyle name="Percent 3 2 2 3 4 5" xfId="5192"/>
    <cellStyle name="Percent 3 2 2 3 4 5 2" xfId="14221"/>
    <cellStyle name="Percent 3 2 2 3 4 6" xfId="9739"/>
    <cellStyle name="Percent 3 2 2 3 5" xfId="897"/>
    <cellStyle name="Percent 3 2 2 3 5 2" xfId="2391"/>
    <cellStyle name="Percent 3 2 2 3 5 2 2" xfId="6872"/>
    <cellStyle name="Percent 3 2 2 3 5 2 2 2" xfId="15902"/>
    <cellStyle name="Percent 3 2 2 3 5 2 3" xfId="11420"/>
    <cellStyle name="Percent 3 2 2 3 5 3" xfId="3885"/>
    <cellStyle name="Percent 3 2 2 3 5 3 2" xfId="8366"/>
    <cellStyle name="Percent 3 2 2 3 5 3 2 2" xfId="17396"/>
    <cellStyle name="Percent 3 2 2 3 5 3 3" xfId="12914"/>
    <cellStyle name="Percent 3 2 2 3 5 4" xfId="5379"/>
    <cellStyle name="Percent 3 2 2 3 5 4 2" xfId="14408"/>
    <cellStyle name="Percent 3 2 2 3 5 5" xfId="9926"/>
    <cellStyle name="Percent 3 2 2 3 6" xfId="1646"/>
    <cellStyle name="Percent 3 2 2 3 6 2" xfId="6127"/>
    <cellStyle name="Percent 3 2 2 3 6 2 2" xfId="15157"/>
    <cellStyle name="Percent 3 2 2 3 6 3" xfId="10675"/>
    <cellStyle name="Percent 3 2 2 3 7" xfId="3140"/>
    <cellStyle name="Percent 3 2 2 3 7 2" xfId="7621"/>
    <cellStyle name="Percent 3 2 2 3 7 2 2" xfId="16651"/>
    <cellStyle name="Percent 3 2 2 3 7 3" xfId="12169"/>
    <cellStyle name="Percent 3 2 2 3 8" xfId="4634"/>
    <cellStyle name="Percent 3 2 2 3 8 2" xfId="13663"/>
    <cellStyle name="Percent 3 2 2 3 9" xfId="9181"/>
    <cellStyle name="Percent 3 2 2 4" xfId="178"/>
    <cellStyle name="Percent 3 2 2 4 2" xfId="363"/>
    <cellStyle name="Percent 3 2 2 4 2 2" xfId="1106"/>
    <cellStyle name="Percent 3 2 2 4 2 2 2" xfId="2600"/>
    <cellStyle name="Percent 3 2 2 4 2 2 2 2" xfId="7081"/>
    <cellStyle name="Percent 3 2 2 4 2 2 2 2 2" xfId="16111"/>
    <cellStyle name="Percent 3 2 2 4 2 2 2 3" xfId="11629"/>
    <cellStyle name="Percent 3 2 2 4 2 2 3" xfId="4094"/>
    <cellStyle name="Percent 3 2 2 4 2 2 3 2" xfId="8575"/>
    <cellStyle name="Percent 3 2 2 4 2 2 3 2 2" xfId="17605"/>
    <cellStyle name="Percent 3 2 2 4 2 2 3 3" xfId="13123"/>
    <cellStyle name="Percent 3 2 2 4 2 2 4" xfId="5588"/>
    <cellStyle name="Percent 3 2 2 4 2 2 4 2" xfId="14617"/>
    <cellStyle name="Percent 3 2 2 4 2 2 5" xfId="10135"/>
    <cellStyle name="Percent 3 2 2 4 2 3" xfId="1856"/>
    <cellStyle name="Percent 3 2 2 4 2 3 2" xfId="6337"/>
    <cellStyle name="Percent 3 2 2 4 2 3 2 2" xfId="15367"/>
    <cellStyle name="Percent 3 2 2 4 2 3 3" xfId="10885"/>
    <cellStyle name="Percent 3 2 2 4 2 4" xfId="3350"/>
    <cellStyle name="Percent 3 2 2 4 2 4 2" xfId="7831"/>
    <cellStyle name="Percent 3 2 2 4 2 4 2 2" xfId="16861"/>
    <cellStyle name="Percent 3 2 2 4 2 4 3" xfId="12379"/>
    <cellStyle name="Percent 3 2 2 4 2 5" xfId="4844"/>
    <cellStyle name="Percent 3 2 2 4 2 5 2" xfId="13873"/>
    <cellStyle name="Percent 3 2 2 4 2 6" xfId="9391"/>
    <cellStyle name="Percent 3 2 2 4 3" xfId="548"/>
    <cellStyle name="Percent 3 2 2 4 3 2" xfId="1295"/>
    <cellStyle name="Percent 3 2 2 4 3 2 2" xfId="2789"/>
    <cellStyle name="Percent 3 2 2 4 3 2 2 2" xfId="7270"/>
    <cellStyle name="Percent 3 2 2 4 3 2 2 2 2" xfId="16300"/>
    <cellStyle name="Percent 3 2 2 4 3 2 2 3" xfId="11818"/>
    <cellStyle name="Percent 3 2 2 4 3 2 3" xfId="4283"/>
    <cellStyle name="Percent 3 2 2 4 3 2 3 2" xfId="8764"/>
    <cellStyle name="Percent 3 2 2 4 3 2 3 2 2" xfId="17794"/>
    <cellStyle name="Percent 3 2 2 4 3 2 3 3" xfId="13312"/>
    <cellStyle name="Percent 3 2 2 4 3 2 4" xfId="5776"/>
    <cellStyle name="Percent 3 2 2 4 3 2 4 2" xfId="14806"/>
    <cellStyle name="Percent 3 2 2 4 3 2 5" xfId="10324"/>
    <cellStyle name="Percent 3 2 2 4 3 3" xfId="2042"/>
    <cellStyle name="Percent 3 2 2 4 3 3 2" xfId="6523"/>
    <cellStyle name="Percent 3 2 2 4 3 3 2 2" xfId="15553"/>
    <cellStyle name="Percent 3 2 2 4 3 3 3" xfId="11071"/>
    <cellStyle name="Percent 3 2 2 4 3 4" xfId="3536"/>
    <cellStyle name="Percent 3 2 2 4 3 4 2" xfId="8017"/>
    <cellStyle name="Percent 3 2 2 4 3 4 2 2" xfId="17047"/>
    <cellStyle name="Percent 3 2 2 4 3 4 3" xfId="12565"/>
    <cellStyle name="Percent 3 2 2 4 3 5" xfId="5030"/>
    <cellStyle name="Percent 3 2 2 4 3 5 2" xfId="14059"/>
    <cellStyle name="Percent 3 2 2 4 3 6" xfId="9577"/>
    <cellStyle name="Percent 3 2 2 4 4" xfId="734"/>
    <cellStyle name="Percent 3 2 2 4 4 2" xfId="1481"/>
    <cellStyle name="Percent 3 2 2 4 4 2 2" xfId="2975"/>
    <cellStyle name="Percent 3 2 2 4 4 2 2 2" xfId="7456"/>
    <cellStyle name="Percent 3 2 2 4 4 2 2 2 2" xfId="16486"/>
    <cellStyle name="Percent 3 2 2 4 4 2 2 3" xfId="12004"/>
    <cellStyle name="Percent 3 2 2 4 4 2 3" xfId="4469"/>
    <cellStyle name="Percent 3 2 2 4 4 2 3 2" xfId="8950"/>
    <cellStyle name="Percent 3 2 2 4 4 2 3 2 2" xfId="17980"/>
    <cellStyle name="Percent 3 2 2 4 4 2 3 3" xfId="13498"/>
    <cellStyle name="Percent 3 2 2 4 4 2 4" xfId="5962"/>
    <cellStyle name="Percent 3 2 2 4 4 2 4 2" xfId="14992"/>
    <cellStyle name="Percent 3 2 2 4 4 2 5" xfId="10510"/>
    <cellStyle name="Percent 3 2 2 4 4 3" xfId="2228"/>
    <cellStyle name="Percent 3 2 2 4 4 3 2" xfId="6709"/>
    <cellStyle name="Percent 3 2 2 4 4 3 2 2" xfId="15739"/>
    <cellStyle name="Percent 3 2 2 4 4 3 3" xfId="11257"/>
    <cellStyle name="Percent 3 2 2 4 4 4" xfId="3722"/>
    <cellStyle name="Percent 3 2 2 4 4 4 2" xfId="8203"/>
    <cellStyle name="Percent 3 2 2 4 4 4 2 2" xfId="17233"/>
    <cellStyle name="Percent 3 2 2 4 4 4 3" xfId="12751"/>
    <cellStyle name="Percent 3 2 2 4 4 5" xfId="5216"/>
    <cellStyle name="Percent 3 2 2 4 4 5 2" xfId="14245"/>
    <cellStyle name="Percent 3 2 2 4 4 6" xfId="9763"/>
    <cellStyle name="Percent 3 2 2 4 5" xfId="921"/>
    <cellStyle name="Percent 3 2 2 4 5 2" xfId="2415"/>
    <cellStyle name="Percent 3 2 2 4 5 2 2" xfId="6896"/>
    <cellStyle name="Percent 3 2 2 4 5 2 2 2" xfId="15926"/>
    <cellStyle name="Percent 3 2 2 4 5 2 3" xfId="11444"/>
    <cellStyle name="Percent 3 2 2 4 5 3" xfId="3909"/>
    <cellStyle name="Percent 3 2 2 4 5 3 2" xfId="8390"/>
    <cellStyle name="Percent 3 2 2 4 5 3 2 2" xfId="17420"/>
    <cellStyle name="Percent 3 2 2 4 5 3 3" xfId="12938"/>
    <cellStyle name="Percent 3 2 2 4 5 4" xfId="5403"/>
    <cellStyle name="Percent 3 2 2 4 5 4 2" xfId="14432"/>
    <cellStyle name="Percent 3 2 2 4 5 5" xfId="9950"/>
    <cellStyle name="Percent 3 2 2 4 6" xfId="1670"/>
    <cellStyle name="Percent 3 2 2 4 6 2" xfId="6151"/>
    <cellStyle name="Percent 3 2 2 4 6 2 2" xfId="15181"/>
    <cellStyle name="Percent 3 2 2 4 6 3" xfId="10699"/>
    <cellStyle name="Percent 3 2 2 4 7" xfId="3164"/>
    <cellStyle name="Percent 3 2 2 4 7 2" xfId="7645"/>
    <cellStyle name="Percent 3 2 2 4 7 2 2" xfId="16675"/>
    <cellStyle name="Percent 3 2 2 4 7 3" xfId="12193"/>
    <cellStyle name="Percent 3 2 2 4 8" xfId="4658"/>
    <cellStyle name="Percent 3 2 2 4 8 2" xfId="13687"/>
    <cellStyle name="Percent 3 2 2 4 9" xfId="9205"/>
    <cellStyle name="Percent 3 2 2 5" xfId="207"/>
    <cellStyle name="Percent 3 2 2 5 2" xfId="392"/>
    <cellStyle name="Percent 3 2 2 5 2 2" xfId="1134"/>
    <cellStyle name="Percent 3 2 2 5 2 2 2" xfId="2628"/>
    <cellStyle name="Percent 3 2 2 5 2 2 2 2" xfId="7109"/>
    <cellStyle name="Percent 3 2 2 5 2 2 2 2 2" xfId="16139"/>
    <cellStyle name="Percent 3 2 2 5 2 2 2 3" xfId="11657"/>
    <cellStyle name="Percent 3 2 2 5 2 2 3" xfId="4122"/>
    <cellStyle name="Percent 3 2 2 5 2 2 3 2" xfId="8603"/>
    <cellStyle name="Percent 3 2 2 5 2 2 3 2 2" xfId="17633"/>
    <cellStyle name="Percent 3 2 2 5 2 2 3 3" xfId="13151"/>
    <cellStyle name="Percent 3 2 2 5 2 2 4" xfId="5616"/>
    <cellStyle name="Percent 3 2 2 5 2 2 4 2" xfId="14645"/>
    <cellStyle name="Percent 3 2 2 5 2 2 5" xfId="10163"/>
    <cellStyle name="Percent 3 2 2 5 2 3" xfId="1885"/>
    <cellStyle name="Percent 3 2 2 5 2 3 2" xfId="6366"/>
    <cellStyle name="Percent 3 2 2 5 2 3 2 2" xfId="15396"/>
    <cellStyle name="Percent 3 2 2 5 2 3 3" xfId="10914"/>
    <cellStyle name="Percent 3 2 2 5 2 4" xfId="3379"/>
    <cellStyle name="Percent 3 2 2 5 2 4 2" xfId="7860"/>
    <cellStyle name="Percent 3 2 2 5 2 4 2 2" xfId="16890"/>
    <cellStyle name="Percent 3 2 2 5 2 4 3" xfId="12408"/>
    <cellStyle name="Percent 3 2 2 5 2 5" xfId="4873"/>
    <cellStyle name="Percent 3 2 2 5 2 5 2" xfId="13902"/>
    <cellStyle name="Percent 3 2 2 5 2 6" xfId="9420"/>
    <cellStyle name="Percent 3 2 2 5 3" xfId="577"/>
    <cellStyle name="Percent 3 2 2 5 3 2" xfId="1324"/>
    <cellStyle name="Percent 3 2 2 5 3 2 2" xfId="2818"/>
    <cellStyle name="Percent 3 2 2 5 3 2 2 2" xfId="7299"/>
    <cellStyle name="Percent 3 2 2 5 3 2 2 2 2" xfId="16329"/>
    <cellStyle name="Percent 3 2 2 5 3 2 2 3" xfId="11847"/>
    <cellStyle name="Percent 3 2 2 5 3 2 3" xfId="4312"/>
    <cellStyle name="Percent 3 2 2 5 3 2 3 2" xfId="8793"/>
    <cellStyle name="Percent 3 2 2 5 3 2 3 2 2" xfId="17823"/>
    <cellStyle name="Percent 3 2 2 5 3 2 3 3" xfId="13341"/>
    <cellStyle name="Percent 3 2 2 5 3 2 4" xfId="5805"/>
    <cellStyle name="Percent 3 2 2 5 3 2 4 2" xfId="14835"/>
    <cellStyle name="Percent 3 2 2 5 3 2 5" xfId="10353"/>
    <cellStyle name="Percent 3 2 2 5 3 3" xfId="2071"/>
    <cellStyle name="Percent 3 2 2 5 3 3 2" xfId="6552"/>
    <cellStyle name="Percent 3 2 2 5 3 3 2 2" xfId="15582"/>
    <cellStyle name="Percent 3 2 2 5 3 3 3" xfId="11100"/>
    <cellStyle name="Percent 3 2 2 5 3 4" xfId="3565"/>
    <cellStyle name="Percent 3 2 2 5 3 4 2" xfId="8046"/>
    <cellStyle name="Percent 3 2 2 5 3 4 2 2" xfId="17076"/>
    <cellStyle name="Percent 3 2 2 5 3 4 3" xfId="12594"/>
    <cellStyle name="Percent 3 2 2 5 3 5" xfId="5059"/>
    <cellStyle name="Percent 3 2 2 5 3 5 2" xfId="14088"/>
    <cellStyle name="Percent 3 2 2 5 3 6" xfId="9606"/>
    <cellStyle name="Percent 3 2 2 5 4" xfId="763"/>
    <cellStyle name="Percent 3 2 2 5 4 2" xfId="1510"/>
    <cellStyle name="Percent 3 2 2 5 4 2 2" xfId="3004"/>
    <cellStyle name="Percent 3 2 2 5 4 2 2 2" xfId="7485"/>
    <cellStyle name="Percent 3 2 2 5 4 2 2 2 2" xfId="16515"/>
    <cellStyle name="Percent 3 2 2 5 4 2 2 3" xfId="12033"/>
    <cellStyle name="Percent 3 2 2 5 4 2 3" xfId="4498"/>
    <cellStyle name="Percent 3 2 2 5 4 2 3 2" xfId="8979"/>
    <cellStyle name="Percent 3 2 2 5 4 2 3 2 2" xfId="18009"/>
    <cellStyle name="Percent 3 2 2 5 4 2 3 3" xfId="13527"/>
    <cellStyle name="Percent 3 2 2 5 4 2 4" xfId="5991"/>
    <cellStyle name="Percent 3 2 2 5 4 2 4 2" xfId="15021"/>
    <cellStyle name="Percent 3 2 2 5 4 2 5" xfId="10539"/>
    <cellStyle name="Percent 3 2 2 5 4 3" xfId="2257"/>
    <cellStyle name="Percent 3 2 2 5 4 3 2" xfId="6738"/>
    <cellStyle name="Percent 3 2 2 5 4 3 2 2" xfId="15768"/>
    <cellStyle name="Percent 3 2 2 5 4 3 3" xfId="11286"/>
    <cellStyle name="Percent 3 2 2 5 4 4" xfId="3751"/>
    <cellStyle name="Percent 3 2 2 5 4 4 2" xfId="8232"/>
    <cellStyle name="Percent 3 2 2 5 4 4 2 2" xfId="17262"/>
    <cellStyle name="Percent 3 2 2 5 4 4 3" xfId="12780"/>
    <cellStyle name="Percent 3 2 2 5 4 5" xfId="5245"/>
    <cellStyle name="Percent 3 2 2 5 4 5 2" xfId="14274"/>
    <cellStyle name="Percent 3 2 2 5 4 6" xfId="9792"/>
    <cellStyle name="Percent 3 2 2 5 5" xfId="950"/>
    <cellStyle name="Percent 3 2 2 5 5 2" xfId="2444"/>
    <cellStyle name="Percent 3 2 2 5 5 2 2" xfId="6925"/>
    <cellStyle name="Percent 3 2 2 5 5 2 2 2" xfId="15955"/>
    <cellStyle name="Percent 3 2 2 5 5 2 3" xfId="11473"/>
    <cellStyle name="Percent 3 2 2 5 5 3" xfId="3938"/>
    <cellStyle name="Percent 3 2 2 5 5 3 2" xfId="8419"/>
    <cellStyle name="Percent 3 2 2 5 5 3 2 2" xfId="17449"/>
    <cellStyle name="Percent 3 2 2 5 5 3 3" xfId="12967"/>
    <cellStyle name="Percent 3 2 2 5 5 4" xfId="5432"/>
    <cellStyle name="Percent 3 2 2 5 5 4 2" xfId="14461"/>
    <cellStyle name="Percent 3 2 2 5 5 5" xfId="9979"/>
    <cellStyle name="Percent 3 2 2 5 6" xfId="1699"/>
    <cellStyle name="Percent 3 2 2 5 6 2" xfId="6180"/>
    <cellStyle name="Percent 3 2 2 5 6 2 2" xfId="15210"/>
    <cellStyle name="Percent 3 2 2 5 6 3" xfId="10728"/>
    <cellStyle name="Percent 3 2 2 5 7" xfId="3193"/>
    <cellStyle name="Percent 3 2 2 5 7 2" xfId="7674"/>
    <cellStyle name="Percent 3 2 2 5 7 2 2" xfId="16704"/>
    <cellStyle name="Percent 3 2 2 5 7 3" xfId="12222"/>
    <cellStyle name="Percent 3 2 2 5 8" xfId="4687"/>
    <cellStyle name="Percent 3 2 2 5 8 2" xfId="13716"/>
    <cellStyle name="Percent 3 2 2 5 9" xfId="9234"/>
    <cellStyle name="Percent 3 2 2 6" xfId="225"/>
    <cellStyle name="Percent 3 2 2 6 2" xfId="410"/>
    <cellStyle name="Percent 3 2 2 6 2 2" xfId="1152"/>
    <cellStyle name="Percent 3 2 2 6 2 2 2" xfId="2646"/>
    <cellStyle name="Percent 3 2 2 6 2 2 2 2" xfId="7127"/>
    <cellStyle name="Percent 3 2 2 6 2 2 2 2 2" xfId="16157"/>
    <cellStyle name="Percent 3 2 2 6 2 2 2 3" xfId="11675"/>
    <cellStyle name="Percent 3 2 2 6 2 2 3" xfId="4140"/>
    <cellStyle name="Percent 3 2 2 6 2 2 3 2" xfId="8621"/>
    <cellStyle name="Percent 3 2 2 6 2 2 3 2 2" xfId="17651"/>
    <cellStyle name="Percent 3 2 2 6 2 2 3 3" xfId="13169"/>
    <cellStyle name="Percent 3 2 2 6 2 2 4" xfId="5634"/>
    <cellStyle name="Percent 3 2 2 6 2 2 4 2" xfId="14663"/>
    <cellStyle name="Percent 3 2 2 6 2 2 5" xfId="10181"/>
    <cellStyle name="Percent 3 2 2 6 2 3" xfId="1903"/>
    <cellStyle name="Percent 3 2 2 6 2 3 2" xfId="6384"/>
    <cellStyle name="Percent 3 2 2 6 2 3 2 2" xfId="15414"/>
    <cellStyle name="Percent 3 2 2 6 2 3 3" xfId="10932"/>
    <cellStyle name="Percent 3 2 2 6 2 4" xfId="3397"/>
    <cellStyle name="Percent 3 2 2 6 2 4 2" xfId="7878"/>
    <cellStyle name="Percent 3 2 2 6 2 4 2 2" xfId="16908"/>
    <cellStyle name="Percent 3 2 2 6 2 4 3" xfId="12426"/>
    <cellStyle name="Percent 3 2 2 6 2 5" xfId="4891"/>
    <cellStyle name="Percent 3 2 2 6 2 5 2" xfId="13920"/>
    <cellStyle name="Percent 3 2 2 6 2 6" xfId="9438"/>
    <cellStyle name="Percent 3 2 2 6 3" xfId="595"/>
    <cellStyle name="Percent 3 2 2 6 3 2" xfId="1342"/>
    <cellStyle name="Percent 3 2 2 6 3 2 2" xfId="2836"/>
    <cellStyle name="Percent 3 2 2 6 3 2 2 2" xfId="7317"/>
    <cellStyle name="Percent 3 2 2 6 3 2 2 2 2" xfId="16347"/>
    <cellStyle name="Percent 3 2 2 6 3 2 2 3" xfId="11865"/>
    <cellStyle name="Percent 3 2 2 6 3 2 3" xfId="4330"/>
    <cellStyle name="Percent 3 2 2 6 3 2 3 2" xfId="8811"/>
    <cellStyle name="Percent 3 2 2 6 3 2 3 2 2" xfId="17841"/>
    <cellStyle name="Percent 3 2 2 6 3 2 3 3" xfId="13359"/>
    <cellStyle name="Percent 3 2 2 6 3 2 4" xfId="5823"/>
    <cellStyle name="Percent 3 2 2 6 3 2 4 2" xfId="14853"/>
    <cellStyle name="Percent 3 2 2 6 3 2 5" xfId="10371"/>
    <cellStyle name="Percent 3 2 2 6 3 3" xfId="2089"/>
    <cellStyle name="Percent 3 2 2 6 3 3 2" xfId="6570"/>
    <cellStyle name="Percent 3 2 2 6 3 3 2 2" xfId="15600"/>
    <cellStyle name="Percent 3 2 2 6 3 3 3" xfId="11118"/>
    <cellStyle name="Percent 3 2 2 6 3 4" xfId="3583"/>
    <cellStyle name="Percent 3 2 2 6 3 4 2" xfId="8064"/>
    <cellStyle name="Percent 3 2 2 6 3 4 2 2" xfId="17094"/>
    <cellStyle name="Percent 3 2 2 6 3 4 3" xfId="12612"/>
    <cellStyle name="Percent 3 2 2 6 3 5" xfId="5077"/>
    <cellStyle name="Percent 3 2 2 6 3 5 2" xfId="14106"/>
    <cellStyle name="Percent 3 2 2 6 3 6" xfId="9624"/>
    <cellStyle name="Percent 3 2 2 6 4" xfId="781"/>
    <cellStyle name="Percent 3 2 2 6 4 2" xfId="1528"/>
    <cellStyle name="Percent 3 2 2 6 4 2 2" xfId="3022"/>
    <cellStyle name="Percent 3 2 2 6 4 2 2 2" xfId="7503"/>
    <cellStyle name="Percent 3 2 2 6 4 2 2 2 2" xfId="16533"/>
    <cellStyle name="Percent 3 2 2 6 4 2 2 3" xfId="12051"/>
    <cellStyle name="Percent 3 2 2 6 4 2 3" xfId="4516"/>
    <cellStyle name="Percent 3 2 2 6 4 2 3 2" xfId="8997"/>
    <cellStyle name="Percent 3 2 2 6 4 2 3 2 2" xfId="18027"/>
    <cellStyle name="Percent 3 2 2 6 4 2 3 3" xfId="13545"/>
    <cellStyle name="Percent 3 2 2 6 4 2 4" xfId="6009"/>
    <cellStyle name="Percent 3 2 2 6 4 2 4 2" xfId="15039"/>
    <cellStyle name="Percent 3 2 2 6 4 2 5" xfId="10557"/>
    <cellStyle name="Percent 3 2 2 6 4 3" xfId="2275"/>
    <cellStyle name="Percent 3 2 2 6 4 3 2" xfId="6756"/>
    <cellStyle name="Percent 3 2 2 6 4 3 2 2" xfId="15786"/>
    <cellStyle name="Percent 3 2 2 6 4 3 3" xfId="11304"/>
    <cellStyle name="Percent 3 2 2 6 4 4" xfId="3769"/>
    <cellStyle name="Percent 3 2 2 6 4 4 2" xfId="8250"/>
    <cellStyle name="Percent 3 2 2 6 4 4 2 2" xfId="17280"/>
    <cellStyle name="Percent 3 2 2 6 4 4 3" xfId="12798"/>
    <cellStyle name="Percent 3 2 2 6 4 5" xfId="5263"/>
    <cellStyle name="Percent 3 2 2 6 4 5 2" xfId="14292"/>
    <cellStyle name="Percent 3 2 2 6 4 6" xfId="9810"/>
    <cellStyle name="Percent 3 2 2 6 5" xfId="968"/>
    <cellStyle name="Percent 3 2 2 6 5 2" xfId="2462"/>
    <cellStyle name="Percent 3 2 2 6 5 2 2" xfId="6943"/>
    <cellStyle name="Percent 3 2 2 6 5 2 2 2" xfId="15973"/>
    <cellStyle name="Percent 3 2 2 6 5 2 3" xfId="11491"/>
    <cellStyle name="Percent 3 2 2 6 5 3" xfId="3956"/>
    <cellStyle name="Percent 3 2 2 6 5 3 2" xfId="8437"/>
    <cellStyle name="Percent 3 2 2 6 5 3 2 2" xfId="17467"/>
    <cellStyle name="Percent 3 2 2 6 5 3 3" xfId="12985"/>
    <cellStyle name="Percent 3 2 2 6 5 4" xfId="5450"/>
    <cellStyle name="Percent 3 2 2 6 5 4 2" xfId="14479"/>
    <cellStyle name="Percent 3 2 2 6 5 5" xfId="9997"/>
    <cellStyle name="Percent 3 2 2 6 6" xfId="1717"/>
    <cellStyle name="Percent 3 2 2 6 6 2" xfId="6198"/>
    <cellStyle name="Percent 3 2 2 6 6 2 2" xfId="15228"/>
    <cellStyle name="Percent 3 2 2 6 6 3" xfId="10746"/>
    <cellStyle name="Percent 3 2 2 6 7" xfId="3211"/>
    <cellStyle name="Percent 3 2 2 6 7 2" xfId="7692"/>
    <cellStyle name="Percent 3 2 2 6 7 2 2" xfId="16722"/>
    <cellStyle name="Percent 3 2 2 6 7 3" xfId="12240"/>
    <cellStyle name="Percent 3 2 2 6 8" xfId="4705"/>
    <cellStyle name="Percent 3 2 2 6 8 2" xfId="13734"/>
    <cellStyle name="Percent 3 2 2 6 9" xfId="9252"/>
    <cellStyle name="Percent 3 2 2 7" xfId="247"/>
    <cellStyle name="Percent 3 2 2 7 2" xfId="433"/>
    <cellStyle name="Percent 3 2 2 7 2 2" xfId="1175"/>
    <cellStyle name="Percent 3 2 2 7 2 2 2" xfId="2669"/>
    <cellStyle name="Percent 3 2 2 7 2 2 2 2" xfId="7150"/>
    <cellStyle name="Percent 3 2 2 7 2 2 2 2 2" xfId="16180"/>
    <cellStyle name="Percent 3 2 2 7 2 2 2 3" xfId="11698"/>
    <cellStyle name="Percent 3 2 2 7 2 2 3" xfId="4163"/>
    <cellStyle name="Percent 3 2 2 7 2 2 3 2" xfId="8644"/>
    <cellStyle name="Percent 3 2 2 7 2 2 3 2 2" xfId="17674"/>
    <cellStyle name="Percent 3 2 2 7 2 2 3 3" xfId="13192"/>
    <cellStyle name="Percent 3 2 2 7 2 2 4" xfId="5656"/>
    <cellStyle name="Percent 3 2 2 7 2 2 4 2" xfId="14686"/>
    <cellStyle name="Percent 3 2 2 7 2 2 5" xfId="10204"/>
    <cellStyle name="Percent 3 2 2 7 2 3" xfId="1926"/>
    <cellStyle name="Percent 3 2 2 7 2 3 2" xfId="6407"/>
    <cellStyle name="Percent 3 2 2 7 2 3 2 2" xfId="15437"/>
    <cellStyle name="Percent 3 2 2 7 2 3 3" xfId="10955"/>
    <cellStyle name="Percent 3 2 2 7 2 4" xfId="3420"/>
    <cellStyle name="Percent 3 2 2 7 2 4 2" xfId="7901"/>
    <cellStyle name="Percent 3 2 2 7 2 4 2 2" xfId="16931"/>
    <cellStyle name="Percent 3 2 2 7 2 4 3" xfId="12449"/>
    <cellStyle name="Percent 3 2 2 7 2 5" xfId="4914"/>
    <cellStyle name="Percent 3 2 2 7 2 5 2" xfId="13943"/>
    <cellStyle name="Percent 3 2 2 7 2 6" xfId="9461"/>
    <cellStyle name="Percent 3 2 2 7 3" xfId="618"/>
    <cellStyle name="Percent 3 2 2 7 3 2" xfId="1365"/>
    <cellStyle name="Percent 3 2 2 7 3 2 2" xfId="2859"/>
    <cellStyle name="Percent 3 2 2 7 3 2 2 2" xfId="7340"/>
    <cellStyle name="Percent 3 2 2 7 3 2 2 2 2" xfId="16370"/>
    <cellStyle name="Percent 3 2 2 7 3 2 2 3" xfId="11888"/>
    <cellStyle name="Percent 3 2 2 7 3 2 3" xfId="4353"/>
    <cellStyle name="Percent 3 2 2 7 3 2 3 2" xfId="8834"/>
    <cellStyle name="Percent 3 2 2 7 3 2 3 2 2" xfId="17864"/>
    <cellStyle name="Percent 3 2 2 7 3 2 3 3" xfId="13382"/>
    <cellStyle name="Percent 3 2 2 7 3 2 4" xfId="5846"/>
    <cellStyle name="Percent 3 2 2 7 3 2 4 2" xfId="14876"/>
    <cellStyle name="Percent 3 2 2 7 3 2 5" xfId="10394"/>
    <cellStyle name="Percent 3 2 2 7 3 3" xfId="2112"/>
    <cellStyle name="Percent 3 2 2 7 3 3 2" xfId="6593"/>
    <cellStyle name="Percent 3 2 2 7 3 3 2 2" xfId="15623"/>
    <cellStyle name="Percent 3 2 2 7 3 3 3" xfId="11141"/>
    <cellStyle name="Percent 3 2 2 7 3 4" xfId="3606"/>
    <cellStyle name="Percent 3 2 2 7 3 4 2" xfId="8087"/>
    <cellStyle name="Percent 3 2 2 7 3 4 2 2" xfId="17117"/>
    <cellStyle name="Percent 3 2 2 7 3 4 3" xfId="12635"/>
    <cellStyle name="Percent 3 2 2 7 3 5" xfId="5100"/>
    <cellStyle name="Percent 3 2 2 7 3 5 2" xfId="14129"/>
    <cellStyle name="Percent 3 2 2 7 3 6" xfId="9647"/>
    <cellStyle name="Percent 3 2 2 7 4" xfId="804"/>
    <cellStyle name="Percent 3 2 2 7 4 2" xfId="1551"/>
    <cellStyle name="Percent 3 2 2 7 4 2 2" xfId="3045"/>
    <cellStyle name="Percent 3 2 2 7 4 2 2 2" xfId="7526"/>
    <cellStyle name="Percent 3 2 2 7 4 2 2 2 2" xfId="16556"/>
    <cellStyle name="Percent 3 2 2 7 4 2 2 3" xfId="12074"/>
    <cellStyle name="Percent 3 2 2 7 4 2 3" xfId="4539"/>
    <cellStyle name="Percent 3 2 2 7 4 2 3 2" xfId="9020"/>
    <cellStyle name="Percent 3 2 2 7 4 2 3 2 2" xfId="18050"/>
    <cellStyle name="Percent 3 2 2 7 4 2 3 3" xfId="13568"/>
    <cellStyle name="Percent 3 2 2 7 4 2 4" xfId="6032"/>
    <cellStyle name="Percent 3 2 2 7 4 2 4 2" xfId="15062"/>
    <cellStyle name="Percent 3 2 2 7 4 2 5" xfId="10580"/>
    <cellStyle name="Percent 3 2 2 7 4 3" xfId="2298"/>
    <cellStyle name="Percent 3 2 2 7 4 3 2" xfId="6779"/>
    <cellStyle name="Percent 3 2 2 7 4 3 2 2" xfId="15809"/>
    <cellStyle name="Percent 3 2 2 7 4 3 3" xfId="11327"/>
    <cellStyle name="Percent 3 2 2 7 4 4" xfId="3792"/>
    <cellStyle name="Percent 3 2 2 7 4 4 2" xfId="8273"/>
    <cellStyle name="Percent 3 2 2 7 4 4 2 2" xfId="17303"/>
    <cellStyle name="Percent 3 2 2 7 4 4 3" xfId="12821"/>
    <cellStyle name="Percent 3 2 2 7 4 5" xfId="5286"/>
    <cellStyle name="Percent 3 2 2 7 4 5 2" xfId="14315"/>
    <cellStyle name="Percent 3 2 2 7 4 6" xfId="9833"/>
    <cellStyle name="Percent 3 2 2 7 5" xfId="991"/>
    <cellStyle name="Percent 3 2 2 7 5 2" xfId="2485"/>
    <cellStyle name="Percent 3 2 2 7 5 2 2" xfId="6966"/>
    <cellStyle name="Percent 3 2 2 7 5 2 2 2" xfId="15996"/>
    <cellStyle name="Percent 3 2 2 7 5 2 3" xfId="11514"/>
    <cellStyle name="Percent 3 2 2 7 5 3" xfId="3979"/>
    <cellStyle name="Percent 3 2 2 7 5 3 2" xfId="8460"/>
    <cellStyle name="Percent 3 2 2 7 5 3 2 2" xfId="17490"/>
    <cellStyle name="Percent 3 2 2 7 5 3 3" xfId="13008"/>
    <cellStyle name="Percent 3 2 2 7 5 4" xfId="5473"/>
    <cellStyle name="Percent 3 2 2 7 5 4 2" xfId="14502"/>
    <cellStyle name="Percent 3 2 2 7 5 5" xfId="10020"/>
    <cellStyle name="Percent 3 2 2 7 6" xfId="1740"/>
    <cellStyle name="Percent 3 2 2 7 6 2" xfId="6221"/>
    <cellStyle name="Percent 3 2 2 7 6 2 2" xfId="15251"/>
    <cellStyle name="Percent 3 2 2 7 6 3" xfId="10769"/>
    <cellStyle name="Percent 3 2 2 7 7" xfId="3234"/>
    <cellStyle name="Percent 3 2 2 7 7 2" xfId="7715"/>
    <cellStyle name="Percent 3 2 2 7 7 2 2" xfId="16745"/>
    <cellStyle name="Percent 3 2 2 7 7 3" xfId="12263"/>
    <cellStyle name="Percent 3 2 2 7 8" xfId="4728"/>
    <cellStyle name="Percent 3 2 2 7 8 2" xfId="13757"/>
    <cellStyle name="Percent 3 2 2 7 9" xfId="9275"/>
    <cellStyle name="Percent 3 2 2 8" xfId="270"/>
    <cellStyle name="Percent 3 2 2 8 2" xfId="456"/>
    <cellStyle name="Percent 3 2 2 8 2 2" xfId="1198"/>
    <cellStyle name="Percent 3 2 2 8 2 2 2" xfId="2692"/>
    <cellStyle name="Percent 3 2 2 8 2 2 2 2" xfId="7173"/>
    <cellStyle name="Percent 3 2 2 8 2 2 2 2 2" xfId="16203"/>
    <cellStyle name="Percent 3 2 2 8 2 2 2 3" xfId="11721"/>
    <cellStyle name="Percent 3 2 2 8 2 2 3" xfId="4186"/>
    <cellStyle name="Percent 3 2 2 8 2 2 3 2" xfId="8667"/>
    <cellStyle name="Percent 3 2 2 8 2 2 3 2 2" xfId="17697"/>
    <cellStyle name="Percent 3 2 2 8 2 2 3 3" xfId="13215"/>
    <cellStyle name="Percent 3 2 2 8 2 2 4" xfId="5679"/>
    <cellStyle name="Percent 3 2 2 8 2 2 4 2" xfId="14709"/>
    <cellStyle name="Percent 3 2 2 8 2 2 5" xfId="10227"/>
    <cellStyle name="Percent 3 2 2 8 2 3" xfId="1949"/>
    <cellStyle name="Percent 3 2 2 8 2 3 2" xfId="6430"/>
    <cellStyle name="Percent 3 2 2 8 2 3 2 2" xfId="15460"/>
    <cellStyle name="Percent 3 2 2 8 2 3 3" xfId="10978"/>
    <cellStyle name="Percent 3 2 2 8 2 4" xfId="3443"/>
    <cellStyle name="Percent 3 2 2 8 2 4 2" xfId="7924"/>
    <cellStyle name="Percent 3 2 2 8 2 4 2 2" xfId="16954"/>
    <cellStyle name="Percent 3 2 2 8 2 4 3" xfId="12472"/>
    <cellStyle name="Percent 3 2 2 8 2 5" xfId="4937"/>
    <cellStyle name="Percent 3 2 2 8 2 5 2" xfId="13966"/>
    <cellStyle name="Percent 3 2 2 8 2 6" xfId="9484"/>
    <cellStyle name="Percent 3 2 2 8 3" xfId="641"/>
    <cellStyle name="Percent 3 2 2 8 3 2" xfId="1388"/>
    <cellStyle name="Percent 3 2 2 8 3 2 2" xfId="2882"/>
    <cellStyle name="Percent 3 2 2 8 3 2 2 2" xfId="7363"/>
    <cellStyle name="Percent 3 2 2 8 3 2 2 2 2" xfId="16393"/>
    <cellStyle name="Percent 3 2 2 8 3 2 2 3" xfId="11911"/>
    <cellStyle name="Percent 3 2 2 8 3 2 3" xfId="4376"/>
    <cellStyle name="Percent 3 2 2 8 3 2 3 2" xfId="8857"/>
    <cellStyle name="Percent 3 2 2 8 3 2 3 2 2" xfId="17887"/>
    <cellStyle name="Percent 3 2 2 8 3 2 3 3" xfId="13405"/>
    <cellStyle name="Percent 3 2 2 8 3 2 4" xfId="5869"/>
    <cellStyle name="Percent 3 2 2 8 3 2 4 2" xfId="14899"/>
    <cellStyle name="Percent 3 2 2 8 3 2 5" xfId="10417"/>
    <cellStyle name="Percent 3 2 2 8 3 3" xfId="2135"/>
    <cellStyle name="Percent 3 2 2 8 3 3 2" xfId="6616"/>
    <cellStyle name="Percent 3 2 2 8 3 3 2 2" xfId="15646"/>
    <cellStyle name="Percent 3 2 2 8 3 3 3" xfId="11164"/>
    <cellStyle name="Percent 3 2 2 8 3 4" xfId="3629"/>
    <cellStyle name="Percent 3 2 2 8 3 4 2" xfId="8110"/>
    <cellStyle name="Percent 3 2 2 8 3 4 2 2" xfId="17140"/>
    <cellStyle name="Percent 3 2 2 8 3 4 3" xfId="12658"/>
    <cellStyle name="Percent 3 2 2 8 3 5" xfId="5123"/>
    <cellStyle name="Percent 3 2 2 8 3 5 2" xfId="14152"/>
    <cellStyle name="Percent 3 2 2 8 3 6" xfId="9670"/>
    <cellStyle name="Percent 3 2 2 8 4" xfId="827"/>
    <cellStyle name="Percent 3 2 2 8 4 2" xfId="1574"/>
    <cellStyle name="Percent 3 2 2 8 4 2 2" xfId="3068"/>
    <cellStyle name="Percent 3 2 2 8 4 2 2 2" xfId="7549"/>
    <cellStyle name="Percent 3 2 2 8 4 2 2 2 2" xfId="16579"/>
    <cellStyle name="Percent 3 2 2 8 4 2 2 3" xfId="12097"/>
    <cellStyle name="Percent 3 2 2 8 4 2 3" xfId="4562"/>
    <cellStyle name="Percent 3 2 2 8 4 2 3 2" xfId="9043"/>
    <cellStyle name="Percent 3 2 2 8 4 2 3 2 2" xfId="18073"/>
    <cellStyle name="Percent 3 2 2 8 4 2 3 3" xfId="13591"/>
    <cellStyle name="Percent 3 2 2 8 4 2 4" xfId="6055"/>
    <cellStyle name="Percent 3 2 2 8 4 2 4 2" xfId="15085"/>
    <cellStyle name="Percent 3 2 2 8 4 2 5" xfId="10603"/>
    <cellStyle name="Percent 3 2 2 8 4 3" xfId="2321"/>
    <cellStyle name="Percent 3 2 2 8 4 3 2" xfId="6802"/>
    <cellStyle name="Percent 3 2 2 8 4 3 2 2" xfId="15832"/>
    <cellStyle name="Percent 3 2 2 8 4 3 3" xfId="11350"/>
    <cellStyle name="Percent 3 2 2 8 4 4" xfId="3815"/>
    <cellStyle name="Percent 3 2 2 8 4 4 2" xfId="8296"/>
    <cellStyle name="Percent 3 2 2 8 4 4 2 2" xfId="17326"/>
    <cellStyle name="Percent 3 2 2 8 4 4 3" xfId="12844"/>
    <cellStyle name="Percent 3 2 2 8 4 5" xfId="5309"/>
    <cellStyle name="Percent 3 2 2 8 4 5 2" xfId="14338"/>
    <cellStyle name="Percent 3 2 2 8 4 6" xfId="9856"/>
    <cellStyle name="Percent 3 2 2 8 5" xfId="1014"/>
    <cellStyle name="Percent 3 2 2 8 5 2" xfId="2508"/>
    <cellStyle name="Percent 3 2 2 8 5 2 2" xfId="6989"/>
    <cellStyle name="Percent 3 2 2 8 5 2 2 2" xfId="16019"/>
    <cellStyle name="Percent 3 2 2 8 5 2 3" xfId="11537"/>
    <cellStyle name="Percent 3 2 2 8 5 3" xfId="4002"/>
    <cellStyle name="Percent 3 2 2 8 5 3 2" xfId="8483"/>
    <cellStyle name="Percent 3 2 2 8 5 3 2 2" xfId="17513"/>
    <cellStyle name="Percent 3 2 2 8 5 3 3" xfId="13031"/>
    <cellStyle name="Percent 3 2 2 8 5 4" xfId="5496"/>
    <cellStyle name="Percent 3 2 2 8 5 4 2" xfId="14525"/>
    <cellStyle name="Percent 3 2 2 8 5 5" xfId="10043"/>
    <cellStyle name="Percent 3 2 2 8 6" xfId="1763"/>
    <cellStyle name="Percent 3 2 2 8 6 2" xfId="6244"/>
    <cellStyle name="Percent 3 2 2 8 6 2 2" xfId="15274"/>
    <cellStyle name="Percent 3 2 2 8 6 3" xfId="10792"/>
    <cellStyle name="Percent 3 2 2 8 7" xfId="3257"/>
    <cellStyle name="Percent 3 2 2 8 7 2" xfId="7738"/>
    <cellStyle name="Percent 3 2 2 8 7 2 2" xfId="16768"/>
    <cellStyle name="Percent 3 2 2 8 7 3" xfId="12286"/>
    <cellStyle name="Percent 3 2 2 8 8" xfId="4751"/>
    <cellStyle name="Percent 3 2 2 8 8 2" xfId="13780"/>
    <cellStyle name="Percent 3 2 2 8 9" xfId="9298"/>
    <cellStyle name="Percent 3 2 2 9" xfId="293"/>
    <cellStyle name="Percent 3 2 2 9 2" xfId="1037"/>
    <cellStyle name="Percent 3 2 2 9 2 2" xfId="2531"/>
    <cellStyle name="Percent 3 2 2 9 2 2 2" xfId="7012"/>
    <cellStyle name="Percent 3 2 2 9 2 2 2 2" xfId="16042"/>
    <cellStyle name="Percent 3 2 2 9 2 2 3" xfId="11560"/>
    <cellStyle name="Percent 3 2 2 9 2 3" xfId="4025"/>
    <cellStyle name="Percent 3 2 2 9 2 3 2" xfId="8506"/>
    <cellStyle name="Percent 3 2 2 9 2 3 2 2" xfId="17536"/>
    <cellStyle name="Percent 3 2 2 9 2 3 3" xfId="13054"/>
    <cellStyle name="Percent 3 2 2 9 2 4" xfId="5519"/>
    <cellStyle name="Percent 3 2 2 9 2 4 2" xfId="14548"/>
    <cellStyle name="Percent 3 2 2 9 2 5" xfId="10066"/>
    <cellStyle name="Percent 3 2 2 9 3" xfId="1786"/>
    <cellStyle name="Percent 3 2 2 9 3 2" xfId="6267"/>
    <cellStyle name="Percent 3 2 2 9 3 2 2" xfId="15297"/>
    <cellStyle name="Percent 3 2 2 9 3 3" xfId="10815"/>
    <cellStyle name="Percent 3 2 2 9 4" xfId="3280"/>
    <cellStyle name="Percent 3 2 2 9 4 2" xfId="7761"/>
    <cellStyle name="Percent 3 2 2 9 4 2 2" xfId="16791"/>
    <cellStyle name="Percent 3 2 2 9 4 3" xfId="12309"/>
    <cellStyle name="Percent 3 2 2 9 5" xfId="4774"/>
    <cellStyle name="Percent 3 2 2 9 5 2" xfId="13803"/>
    <cellStyle name="Percent 3 2 2 9 6" xfId="9321"/>
    <cellStyle name="Percent 3 2 3" xfId="122"/>
    <cellStyle name="Percent 3 2 3 2" xfId="306"/>
    <cellStyle name="Percent 3 2 3 2 2" xfId="1050"/>
    <cellStyle name="Percent 3 2 3 2 2 2" xfId="2544"/>
    <cellStyle name="Percent 3 2 3 2 2 2 2" xfId="7025"/>
    <cellStyle name="Percent 3 2 3 2 2 2 2 2" xfId="16055"/>
    <cellStyle name="Percent 3 2 3 2 2 2 3" xfId="11573"/>
    <cellStyle name="Percent 3 2 3 2 2 3" xfId="4038"/>
    <cellStyle name="Percent 3 2 3 2 2 3 2" xfId="8519"/>
    <cellStyle name="Percent 3 2 3 2 2 3 2 2" xfId="17549"/>
    <cellStyle name="Percent 3 2 3 2 2 3 3" xfId="13067"/>
    <cellStyle name="Percent 3 2 3 2 2 4" xfId="5532"/>
    <cellStyle name="Percent 3 2 3 2 2 4 2" xfId="14561"/>
    <cellStyle name="Percent 3 2 3 2 2 5" xfId="10079"/>
    <cellStyle name="Percent 3 2 3 2 3" xfId="1799"/>
    <cellStyle name="Percent 3 2 3 2 3 2" xfId="6280"/>
    <cellStyle name="Percent 3 2 3 2 3 2 2" xfId="15310"/>
    <cellStyle name="Percent 3 2 3 2 3 3" xfId="10828"/>
    <cellStyle name="Percent 3 2 3 2 4" xfId="3293"/>
    <cellStyle name="Percent 3 2 3 2 4 2" xfId="7774"/>
    <cellStyle name="Percent 3 2 3 2 4 2 2" xfId="16804"/>
    <cellStyle name="Percent 3 2 3 2 4 3" xfId="12322"/>
    <cellStyle name="Percent 3 2 3 2 5" xfId="4787"/>
    <cellStyle name="Percent 3 2 3 2 5 2" xfId="13816"/>
    <cellStyle name="Percent 3 2 3 2 6" xfId="9334"/>
    <cellStyle name="Percent 3 2 3 3" xfId="491"/>
    <cellStyle name="Percent 3 2 3 3 2" xfId="1238"/>
    <cellStyle name="Percent 3 2 3 3 2 2" xfId="2732"/>
    <cellStyle name="Percent 3 2 3 3 2 2 2" xfId="7213"/>
    <cellStyle name="Percent 3 2 3 3 2 2 2 2" xfId="16243"/>
    <cellStyle name="Percent 3 2 3 3 2 2 3" xfId="11761"/>
    <cellStyle name="Percent 3 2 3 3 2 3" xfId="4226"/>
    <cellStyle name="Percent 3 2 3 3 2 3 2" xfId="8707"/>
    <cellStyle name="Percent 3 2 3 3 2 3 2 2" xfId="17737"/>
    <cellStyle name="Percent 3 2 3 3 2 3 3" xfId="13255"/>
    <cellStyle name="Percent 3 2 3 3 2 4" xfId="5719"/>
    <cellStyle name="Percent 3 2 3 3 2 4 2" xfId="14749"/>
    <cellStyle name="Percent 3 2 3 3 2 5" xfId="10267"/>
    <cellStyle name="Percent 3 2 3 3 3" xfId="1985"/>
    <cellStyle name="Percent 3 2 3 3 3 2" xfId="6466"/>
    <cellStyle name="Percent 3 2 3 3 3 2 2" xfId="15496"/>
    <cellStyle name="Percent 3 2 3 3 3 3" xfId="11014"/>
    <cellStyle name="Percent 3 2 3 3 4" xfId="3479"/>
    <cellStyle name="Percent 3 2 3 3 4 2" xfId="7960"/>
    <cellStyle name="Percent 3 2 3 3 4 2 2" xfId="16990"/>
    <cellStyle name="Percent 3 2 3 3 4 3" xfId="12508"/>
    <cellStyle name="Percent 3 2 3 3 5" xfId="4973"/>
    <cellStyle name="Percent 3 2 3 3 5 2" xfId="14002"/>
    <cellStyle name="Percent 3 2 3 3 6" xfId="9520"/>
    <cellStyle name="Percent 3 2 3 4" xfId="677"/>
    <cellStyle name="Percent 3 2 3 4 2" xfId="1424"/>
    <cellStyle name="Percent 3 2 3 4 2 2" xfId="2918"/>
    <cellStyle name="Percent 3 2 3 4 2 2 2" xfId="7399"/>
    <cellStyle name="Percent 3 2 3 4 2 2 2 2" xfId="16429"/>
    <cellStyle name="Percent 3 2 3 4 2 2 3" xfId="11947"/>
    <cellStyle name="Percent 3 2 3 4 2 3" xfId="4412"/>
    <cellStyle name="Percent 3 2 3 4 2 3 2" xfId="8893"/>
    <cellStyle name="Percent 3 2 3 4 2 3 2 2" xfId="17923"/>
    <cellStyle name="Percent 3 2 3 4 2 3 3" xfId="13441"/>
    <cellStyle name="Percent 3 2 3 4 2 4" xfId="5905"/>
    <cellStyle name="Percent 3 2 3 4 2 4 2" xfId="14935"/>
    <cellStyle name="Percent 3 2 3 4 2 5" xfId="10453"/>
    <cellStyle name="Percent 3 2 3 4 3" xfId="2171"/>
    <cellStyle name="Percent 3 2 3 4 3 2" xfId="6652"/>
    <cellStyle name="Percent 3 2 3 4 3 2 2" xfId="15682"/>
    <cellStyle name="Percent 3 2 3 4 3 3" xfId="11200"/>
    <cellStyle name="Percent 3 2 3 4 4" xfId="3665"/>
    <cellStyle name="Percent 3 2 3 4 4 2" xfId="8146"/>
    <cellStyle name="Percent 3 2 3 4 4 2 2" xfId="17176"/>
    <cellStyle name="Percent 3 2 3 4 4 3" xfId="12694"/>
    <cellStyle name="Percent 3 2 3 4 5" xfId="5159"/>
    <cellStyle name="Percent 3 2 3 4 5 2" xfId="14188"/>
    <cellStyle name="Percent 3 2 3 4 6" xfId="9706"/>
    <cellStyle name="Percent 3 2 3 5" xfId="864"/>
    <cellStyle name="Percent 3 2 3 5 2" xfId="2358"/>
    <cellStyle name="Percent 3 2 3 5 2 2" xfId="6839"/>
    <cellStyle name="Percent 3 2 3 5 2 2 2" xfId="15869"/>
    <cellStyle name="Percent 3 2 3 5 2 3" xfId="11387"/>
    <cellStyle name="Percent 3 2 3 5 3" xfId="3852"/>
    <cellStyle name="Percent 3 2 3 5 3 2" xfId="8333"/>
    <cellStyle name="Percent 3 2 3 5 3 2 2" xfId="17363"/>
    <cellStyle name="Percent 3 2 3 5 3 3" xfId="12881"/>
    <cellStyle name="Percent 3 2 3 5 4" xfId="5346"/>
    <cellStyle name="Percent 3 2 3 5 4 2" xfId="14375"/>
    <cellStyle name="Percent 3 2 3 5 5" xfId="9893"/>
    <cellStyle name="Percent 3 2 3 6" xfId="1613"/>
    <cellStyle name="Percent 3 2 3 6 2" xfId="6094"/>
    <cellStyle name="Percent 3 2 3 6 2 2" xfId="15124"/>
    <cellStyle name="Percent 3 2 3 6 3" xfId="10642"/>
    <cellStyle name="Percent 3 2 3 7" xfId="3107"/>
    <cellStyle name="Percent 3 2 3 7 2" xfId="7588"/>
    <cellStyle name="Percent 3 2 3 7 2 2" xfId="16618"/>
    <cellStyle name="Percent 3 2 3 7 3" xfId="12136"/>
    <cellStyle name="Percent 3 2 3 8" xfId="4601"/>
    <cellStyle name="Percent 3 2 3 8 2" xfId="13630"/>
    <cellStyle name="Percent 3 2 3 9" xfId="9148"/>
    <cellStyle name="Percent 3 2 4" xfId="145"/>
    <cellStyle name="Percent 3 2 4 2" xfId="329"/>
    <cellStyle name="Percent 3 2 4 2 2" xfId="1073"/>
    <cellStyle name="Percent 3 2 4 2 2 2" xfId="2567"/>
    <cellStyle name="Percent 3 2 4 2 2 2 2" xfId="7048"/>
    <cellStyle name="Percent 3 2 4 2 2 2 2 2" xfId="16078"/>
    <cellStyle name="Percent 3 2 4 2 2 2 3" xfId="11596"/>
    <cellStyle name="Percent 3 2 4 2 2 3" xfId="4061"/>
    <cellStyle name="Percent 3 2 4 2 2 3 2" xfId="8542"/>
    <cellStyle name="Percent 3 2 4 2 2 3 2 2" xfId="17572"/>
    <cellStyle name="Percent 3 2 4 2 2 3 3" xfId="13090"/>
    <cellStyle name="Percent 3 2 4 2 2 4" xfId="5555"/>
    <cellStyle name="Percent 3 2 4 2 2 4 2" xfId="14584"/>
    <cellStyle name="Percent 3 2 4 2 2 5" xfId="10102"/>
    <cellStyle name="Percent 3 2 4 2 3" xfId="1822"/>
    <cellStyle name="Percent 3 2 4 2 3 2" xfId="6303"/>
    <cellStyle name="Percent 3 2 4 2 3 2 2" xfId="15333"/>
    <cellStyle name="Percent 3 2 4 2 3 3" xfId="10851"/>
    <cellStyle name="Percent 3 2 4 2 4" xfId="3316"/>
    <cellStyle name="Percent 3 2 4 2 4 2" xfId="7797"/>
    <cellStyle name="Percent 3 2 4 2 4 2 2" xfId="16827"/>
    <cellStyle name="Percent 3 2 4 2 4 3" xfId="12345"/>
    <cellStyle name="Percent 3 2 4 2 5" xfId="4810"/>
    <cellStyle name="Percent 3 2 4 2 5 2" xfId="13839"/>
    <cellStyle name="Percent 3 2 4 2 6" xfId="9357"/>
    <cellStyle name="Percent 3 2 4 3" xfId="514"/>
    <cellStyle name="Percent 3 2 4 3 2" xfId="1261"/>
    <cellStyle name="Percent 3 2 4 3 2 2" xfId="2755"/>
    <cellStyle name="Percent 3 2 4 3 2 2 2" xfId="7236"/>
    <cellStyle name="Percent 3 2 4 3 2 2 2 2" xfId="16266"/>
    <cellStyle name="Percent 3 2 4 3 2 2 3" xfId="11784"/>
    <cellStyle name="Percent 3 2 4 3 2 3" xfId="4249"/>
    <cellStyle name="Percent 3 2 4 3 2 3 2" xfId="8730"/>
    <cellStyle name="Percent 3 2 4 3 2 3 2 2" xfId="17760"/>
    <cellStyle name="Percent 3 2 4 3 2 3 3" xfId="13278"/>
    <cellStyle name="Percent 3 2 4 3 2 4" xfId="5742"/>
    <cellStyle name="Percent 3 2 4 3 2 4 2" xfId="14772"/>
    <cellStyle name="Percent 3 2 4 3 2 5" xfId="10290"/>
    <cellStyle name="Percent 3 2 4 3 3" xfId="2008"/>
    <cellStyle name="Percent 3 2 4 3 3 2" xfId="6489"/>
    <cellStyle name="Percent 3 2 4 3 3 2 2" xfId="15519"/>
    <cellStyle name="Percent 3 2 4 3 3 3" xfId="11037"/>
    <cellStyle name="Percent 3 2 4 3 4" xfId="3502"/>
    <cellStyle name="Percent 3 2 4 3 4 2" xfId="7983"/>
    <cellStyle name="Percent 3 2 4 3 4 2 2" xfId="17013"/>
    <cellStyle name="Percent 3 2 4 3 4 3" xfId="12531"/>
    <cellStyle name="Percent 3 2 4 3 5" xfId="4996"/>
    <cellStyle name="Percent 3 2 4 3 5 2" xfId="14025"/>
    <cellStyle name="Percent 3 2 4 3 6" xfId="9543"/>
    <cellStyle name="Percent 3 2 4 4" xfId="700"/>
    <cellStyle name="Percent 3 2 4 4 2" xfId="1447"/>
    <cellStyle name="Percent 3 2 4 4 2 2" xfId="2941"/>
    <cellStyle name="Percent 3 2 4 4 2 2 2" xfId="7422"/>
    <cellStyle name="Percent 3 2 4 4 2 2 2 2" xfId="16452"/>
    <cellStyle name="Percent 3 2 4 4 2 2 3" xfId="11970"/>
    <cellStyle name="Percent 3 2 4 4 2 3" xfId="4435"/>
    <cellStyle name="Percent 3 2 4 4 2 3 2" xfId="8916"/>
    <cellStyle name="Percent 3 2 4 4 2 3 2 2" xfId="17946"/>
    <cellStyle name="Percent 3 2 4 4 2 3 3" xfId="13464"/>
    <cellStyle name="Percent 3 2 4 4 2 4" xfId="5928"/>
    <cellStyle name="Percent 3 2 4 4 2 4 2" xfId="14958"/>
    <cellStyle name="Percent 3 2 4 4 2 5" xfId="10476"/>
    <cellStyle name="Percent 3 2 4 4 3" xfId="2194"/>
    <cellStyle name="Percent 3 2 4 4 3 2" xfId="6675"/>
    <cellStyle name="Percent 3 2 4 4 3 2 2" xfId="15705"/>
    <cellStyle name="Percent 3 2 4 4 3 3" xfId="11223"/>
    <cellStyle name="Percent 3 2 4 4 4" xfId="3688"/>
    <cellStyle name="Percent 3 2 4 4 4 2" xfId="8169"/>
    <cellStyle name="Percent 3 2 4 4 4 2 2" xfId="17199"/>
    <cellStyle name="Percent 3 2 4 4 4 3" xfId="12717"/>
    <cellStyle name="Percent 3 2 4 4 5" xfId="5182"/>
    <cellStyle name="Percent 3 2 4 4 5 2" xfId="14211"/>
    <cellStyle name="Percent 3 2 4 4 6" xfId="9729"/>
    <cellStyle name="Percent 3 2 4 5" xfId="887"/>
    <cellStyle name="Percent 3 2 4 5 2" xfId="2381"/>
    <cellStyle name="Percent 3 2 4 5 2 2" xfId="6862"/>
    <cellStyle name="Percent 3 2 4 5 2 2 2" xfId="15892"/>
    <cellStyle name="Percent 3 2 4 5 2 3" xfId="11410"/>
    <cellStyle name="Percent 3 2 4 5 3" xfId="3875"/>
    <cellStyle name="Percent 3 2 4 5 3 2" xfId="8356"/>
    <cellStyle name="Percent 3 2 4 5 3 2 2" xfId="17386"/>
    <cellStyle name="Percent 3 2 4 5 3 3" xfId="12904"/>
    <cellStyle name="Percent 3 2 4 5 4" xfId="5369"/>
    <cellStyle name="Percent 3 2 4 5 4 2" xfId="14398"/>
    <cellStyle name="Percent 3 2 4 5 5" xfId="9916"/>
    <cellStyle name="Percent 3 2 4 6" xfId="1636"/>
    <cellStyle name="Percent 3 2 4 6 2" xfId="6117"/>
    <cellStyle name="Percent 3 2 4 6 2 2" xfId="15147"/>
    <cellStyle name="Percent 3 2 4 6 3" xfId="10665"/>
    <cellStyle name="Percent 3 2 4 7" xfId="3130"/>
    <cellStyle name="Percent 3 2 4 7 2" xfId="7611"/>
    <cellStyle name="Percent 3 2 4 7 2 2" xfId="16641"/>
    <cellStyle name="Percent 3 2 4 7 3" xfId="12159"/>
    <cellStyle name="Percent 3 2 4 8" xfId="4624"/>
    <cellStyle name="Percent 3 2 4 8 2" xfId="13653"/>
    <cellStyle name="Percent 3 2 4 9" xfId="9171"/>
    <cellStyle name="Percent 3 2 5" xfId="168"/>
    <cellStyle name="Percent 3 2 5 2" xfId="353"/>
    <cellStyle name="Percent 3 2 5 2 2" xfId="1096"/>
    <cellStyle name="Percent 3 2 5 2 2 2" xfId="2590"/>
    <cellStyle name="Percent 3 2 5 2 2 2 2" xfId="7071"/>
    <cellStyle name="Percent 3 2 5 2 2 2 2 2" xfId="16101"/>
    <cellStyle name="Percent 3 2 5 2 2 2 3" xfId="11619"/>
    <cellStyle name="Percent 3 2 5 2 2 3" xfId="4084"/>
    <cellStyle name="Percent 3 2 5 2 2 3 2" xfId="8565"/>
    <cellStyle name="Percent 3 2 5 2 2 3 2 2" xfId="17595"/>
    <cellStyle name="Percent 3 2 5 2 2 3 3" xfId="13113"/>
    <cellStyle name="Percent 3 2 5 2 2 4" xfId="5578"/>
    <cellStyle name="Percent 3 2 5 2 2 4 2" xfId="14607"/>
    <cellStyle name="Percent 3 2 5 2 2 5" xfId="10125"/>
    <cellStyle name="Percent 3 2 5 2 3" xfId="1846"/>
    <cellStyle name="Percent 3 2 5 2 3 2" xfId="6327"/>
    <cellStyle name="Percent 3 2 5 2 3 2 2" xfId="15357"/>
    <cellStyle name="Percent 3 2 5 2 3 3" xfId="10875"/>
    <cellStyle name="Percent 3 2 5 2 4" xfId="3340"/>
    <cellStyle name="Percent 3 2 5 2 4 2" xfId="7821"/>
    <cellStyle name="Percent 3 2 5 2 4 2 2" xfId="16851"/>
    <cellStyle name="Percent 3 2 5 2 4 3" xfId="12369"/>
    <cellStyle name="Percent 3 2 5 2 5" xfId="4834"/>
    <cellStyle name="Percent 3 2 5 2 5 2" xfId="13863"/>
    <cellStyle name="Percent 3 2 5 2 6" xfId="9381"/>
    <cellStyle name="Percent 3 2 5 3" xfId="538"/>
    <cellStyle name="Percent 3 2 5 3 2" xfId="1285"/>
    <cellStyle name="Percent 3 2 5 3 2 2" xfId="2779"/>
    <cellStyle name="Percent 3 2 5 3 2 2 2" xfId="7260"/>
    <cellStyle name="Percent 3 2 5 3 2 2 2 2" xfId="16290"/>
    <cellStyle name="Percent 3 2 5 3 2 2 3" xfId="11808"/>
    <cellStyle name="Percent 3 2 5 3 2 3" xfId="4273"/>
    <cellStyle name="Percent 3 2 5 3 2 3 2" xfId="8754"/>
    <cellStyle name="Percent 3 2 5 3 2 3 2 2" xfId="17784"/>
    <cellStyle name="Percent 3 2 5 3 2 3 3" xfId="13302"/>
    <cellStyle name="Percent 3 2 5 3 2 4" xfId="5766"/>
    <cellStyle name="Percent 3 2 5 3 2 4 2" xfId="14796"/>
    <cellStyle name="Percent 3 2 5 3 2 5" xfId="10314"/>
    <cellStyle name="Percent 3 2 5 3 3" xfId="2032"/>
    <cellStyle name="Percent 3 2 5 3 3 2" xfId="6513"/>
    <cellStyle name="Percent 3 2 5 3 3 2 2" xfId="15543"/>
    <cellStyle name="Percent 3 2 5 3 3 3" xfId="11061"/>
    <cellStyle name="Percent 3 2 5 3 4" xfId="3526"/>
    <cellStyle name="Percent 3 2 5 3 4 2" xfId="8007"/>
    <cellStyle name="Percent 3 2 5 3 4 2 2" xfId="17037"/>
    <cellStyle name="Percent 3 2 5 3 4 3" xfId="12555"/>
    <cellStyle name="Percent 3 2 5 3 5" xfId="5020"/>
    <cellStyle name="Percent 3 2 5 3 5 2" xfId="14049"/>
    <cellStyle name="Percent 3 2 5 3 6" xfId="9567"/>
    <cellStyle name="Percent 3 2 5 4" xfId="724"/>
    <cellStyle name="Percent 3 2 5 4 2" xfId="1471"/>
    <cellStyle name="Percent 3 2 5 4 2 2" xfId="2965"/>
    <cellStyle name="Percent 3 2 5 4 2 2 2" xfId="7446"/>
    <cellStyle name="Percent 3 2 5 4 2 2 2 2" xfId="16476"/>
    <cellStyle name="Percent 3 2 5 4 2 2 3" xfId="11994"/>
    <cellStyle name="Percent 3 2 5 4 2 3" xfId="4459"/>
    <cellStyle name="Percent 3 2 5 4 2 3 2" xfId="8940"/>
    <cellStyle name="Percent 3 2 5 4 2 3 2 2" xfId="17970"/>
    <cellStyle name="Percent 3 2 5 4 2 3 3" xfId="13488"/>
    <cellStyle name="Percent 3 2 5 4 2 4" xfId="5952"/>
    <cellStyle name="Percent 3 2 5 4 2 4 2" xfId="14982"/>
    <cellStyle name="Percent 3 2 5 4 2 5" xfId="10500"/>
    <cellStyle name="Percent 3 2 5 4 3" xfId="2218"/>
    <cellStyle name="Percent 3 2 5 4 3 2" xfId="6699"/>
    <cellStyle name="Percent 3 2 5 4 3 2 2" xfId="15729"/>
    <cellStyle name="Percent 3 2 5 4 3 3" xfId="11247"/>
    <cellStyle name="Percent 3 2 5 4 4" xfId="3712"/>
    <cellStyle name="Percent 3 2 5 4 4 2" xfId="8193"/>
    <cellStyle name="Percent 3 2 5 4 4 2 2" xfId="17223"/>
    <cellStyle name="Percent 3 2 5 4 4 3" xfId="12741"/>
    <cellStyle name="Percent 3 2 5 4 5" xfId="5206"/>
    <cellStyle name="Percent 3 2 5 4 5 2" xfId="14235"/>
    <cellStyle name="Percent 3 2 5 4 6" xfId="9753"/>
    <cellStyle name="Percent 3 2 5 5" xfId="911"/>
    <cellStyle name="Percent 3 2 5 5 2" xfId="2405"/>
    <cellStyle name="Percent 3 2 5 5 2 2" xfId="6886"/>
    <cellStyle name="Percent 3 2 5 5 2 2 2" xfId="15916"/>
    <cellStyle name="Percent 3 2 5 5 2 3" xfId="11434"/>
    <cellStyle name="Percent 3 2 5 5 3" xfId="3899"/>
    <cellStyle name="Percent 3 2 5 5 3 2" xfId="8380"/>
    <cellStyle name="Percent 3 2 5 5 3 2 2" xfId="17410"/>
    <cellStyle name="Percent 3 2 5 5 3 3" xfId="12928"/>
    <cellStyle name="Percent 3 2 5 5 4" xfId="5393"/>
    <cellStyle name="Percent 3 2 5 5 4 2" xfId="14422"/>
    <cellStyle name="Percent 3 2 5 5 5" xfId="9940"/>
    <cellStyle name="Percent 3 2 5 6" xfId="1660"/>
    <cellStyle name="Percent 3 2 5 6 2" xfId="6141"/>
    <cellStyle name="Percent 3 2 5 6 2 2" xfId="15171"/>
    <cellStyle name="Percent 3 2 5 6 3" xfId="10689"/>
    <cellStyle name="Percent 3 2 5 7" xfId="3154"/>
    <cellStyle name="Percent 3 2 5 7 2" xfId="7635"/>
    <cellStyle name="Percent 3 2 5 7 2 2" xfId="16665"/>
    <cellStyle name="Percent 3 2 5 7 3" xfId="12183"/>
    <cellStyle name="Percent 3 2 5 8" xfId="4648"/>
    <cellStyle name="Percent 3 2 5 8 2" xfId="13677"/>
    <cellStyle name="Percent 3 2 5 9" xfId="9195"/>
    <cellStyle name="Percent 3 2 6" xfId="206"/>
    <cellStyle name="Percent 3 2 6 2" xfId="391"/>
    <cellStyle name="Percent 3 2 6 2 2" xfId="1133"/>
    <cellStyle name="Percent 3 2 6 2 2 2" xfId="2627"/>
    <cellStyle name="Percent 3 2 6 2 2 2 2" xfId="7108"/>
    <cellStyle name="Percent 3 2 6 2 2 2 2 2" xfId="16138"/>
    <cellStyle name="Percent 3 2 6 2 2 2 3" xfId="11656"/>
    <cellStyle name="Percent 3 2 6 2 2 3" xfId="4121"/>
    <cellStyle name="Percent 3 2 6 2 2 3 2" xfId="8602"/>
    <cellStyle name="Percent 3 2 6 2 2 3 2 2" xfId="17632"/>
    <cellStyle name="Percent 3 2 6 2 2 3 3" xfId="13150"/>
    <cellStyle name="Percent 3 2 6 2 2 4" xfId="5615"/>
    <cellStyle name="Percent 3 2 6 2 2 4 2" xfId="14644"/>
    <cellStyle name="Percent 3 2 6 2 2 5" xfId="10162"/>
    <cellStyle name="Percent 3 2 6 2 3" xfId="1884"/>
    <cellStyle name="Percent 3 2 6 2 3 2" xfId="6365"/>
    <cellStyle name="Percent 3 2 6 2 3 2 2" xfId="15395"/>
    <cellStyle name="Percent 3 2 6 2 3 3" xfId="10913"/>
    <cellStyle name="Percent 3 2 6 2 4" xfId="3378"/>
    <cellStyle name="Percent 3 2 6 2 4 2" xfId="7859"/>
    <cellStyle name="Percent 3 2 6 2 4 2 2" xfId="16889"/>
    <cellStyle name="Percent 3 2 6 2 4 3" xfId="12407"/>
    <cellStyle name="Percent 3 2 6 2 5" xfId="4872"/>
    <cellStyle name="Percent 3 2 6 2 5 2" xfId="13901"/>
    <cellStyle name="Percent 3 2 6 2 6" xfId="9419"/>
    <cellStyle name="Percent 3 2 6 3" xfId="576"/>
    <cellStyle name="Percent 3 2 6 3 2" xfId="1323"/>
    <cellStyle name="Percent 3 2 6 3 2 2" xfId="2817"/>
    <cellStyle name="Percent 3 2 6 3 2 2 2" xfId="7298"/>
    <cellStyle name="Percent 3 2 6 3 2 2 2 2" xfId="16328"/>
    <cellStyle name="Percent 3 2 6 3 2 2 3" xfId="11846"/>
    <cellStyle name="Percent 3 2 6 3 2 3" xfId="4311"/>
    <cellStyle name="Percent 3 2 6 3 2 3 2" xfId="8792"/>
    <cellStyle name="Percent 3 2 6 3 2 3 2 2" xfId="17822"/>
    <cellStyle name="Percent 3 2 6 3 2 3 3" xfId="13340"/>
    <cellStyle name="Percent 3 2 6 3 2 4" xfId="5804"/>
    <cellStyle name="Percent 3 2 6 3 2 4 2" xfId="14834"/>
    <cellStyle name="Percent 3 2 6 3 2 5" xfId="10352"/>
    <cellStyle name="Percent 3 2 6 3 3" xfId="2070"/>
    <cellStyle name="Percent 3 2 6 3 3 2" xfId="6551"/>
    <cellStyle name="Percent 3 2 6 3 3 2 2" xfId="15581"/>
    <cellStyle name="Percent 3 2 6 3 3 3" xfId="11099"/>
    <cellStyle name="Percent 3 2 6 3 4" xfId="3564"/>
    <cellStyle name="Percent 3 2 6 3 4 2" xfId="8045"/>
    <cellStyle name="Percent 3 2 6 3 4 2 2" xfId="17075"/>
    <cellStyle name="Percent 3 2 6 3 4 3" xfId="12593"/>
    <cellStyle name="Percent 3 2 6 3 5" xfId="5058"/>
    <cellStyle name="Percent 3 2 6 3 5 2" xfId="14087"/>
    <cellStyle name="Percent 3 2 6 3 6" xfId="9605"/>
    <cellStyle name="Percent 3 2 6 4" xfId="762"/>
    <cellStyle name="Percent 3 2 6 4 2" xfId="1509"/>
    <cellStyle name="Percent 3 2 6 4 2 2" xfId="3003"/>
    <cellStyle name="Percent 3 2 6 4 2 2 2" xfId="7484"/>
    <cellStyle name="Percent 3 2 6 4 2 2 2 2" xfId="16514"/>
    <cellStyle name="Percent 3 2 6 4 2 2 3" xfId="12032"/>
    <cellStyle name="Percent 3 2 6 4 2 3" xfId="4497"/>
    <cellStyle name="Percent 3 2 6 4 2 3 2" xfId="8978"/>
    <cellStyle name="Percent 3 2 6 4 2 3 2 2" xfId="18008"/>
    <cellStyle name="Percent 3 2 6 4 2 3 3" xfId="13526"/>
    <cellStyle name="Percent 3 2 6 4 2 4" xfId="5990"/>
    <cellStyle name="Percent 3 2 6 4 2 4 2" xfId="15020"/>
    <cellStyle name="Percent 3 2 6 4 2 5" xfId="10538"/>
    <cellStyle name="Percent 3 2 6 4 3" xfId="2256"/>
    <cellStyle name="Percent 3 2 6 4 3 2" xfId="6737"/>
    <cellStyle name="Percent 3 2 6 4 3 2 2" xfId="15767"/>
    <cellStyle name="Percent 3 2 6 4 3 3" xfId="11285"/>
    <cellStyle name="Percent 3 2 6 4 4" xfId="3750"/>
    <cellStyle name="Percent 3 2 6 4 4 2" xfId="8231"/>
    <cellStyle name="Percent 3 2 6 4 4 2 2" xfId="17261"/>
    <cellStyle name="Percent 3 2 6 4 4 3" xfId="12779"/>
    <cellStyle name="Percent 3 2 6 4 5" xfId="5244"/>
    <cellStyle name="Percent 3 2 6 4 5 2" xfId="14273"/>
    <cellStyle name="Percent 3 2 6 4 6" xfId="9791"/>
    <cellStyle name="Percent 3 2 6 5" xfId="949"/>
    <cellStyle name="Percent 3 2 6 5 2" xfId="2443"/>
    <cellStyle name="Percent 3 2 6 5 2 2" xfId="6924"/>
    <cellStyle name="Percent 3 2 6 5 2 2 2" xfId="15954"/>
    <cellStyle name="Percent 3 2 6 5 2 3" xfId="11472"/>
    <cellStyle name="Percent 3 2 6 5 3" xfId="3937"/>
    <cellStyle name="Percent 3 2 6 5 3 2" xfId="8418"/>
    <cellStyle name="Percent 3 2 6 5 3 2 2" xfId="17448"/>
    <cellStyle name="Percent 3 2 6 5 3 3" xfId="12966"/>
    <cellStyle name="Percent 3 2 6 5 4" xfId="5431"/>
    <cellStyle name="Percent 3 2 6 5 4 2" xfId="14460"/>
    <cellStyle name="Percent 3 2 6 5 5" xfId="9978"/>
    <cellStyle name="Percent 3 2 6 6" xfId="1698"/>
    <cellStyle name="Percent 3 2 6 6 2" xfId="6179"/>
    <cellStyle name="Percent 3 2 6 6 2 2" xfId="15209"/>
    <cellStyle name="Percent 3 2 6 6 3" xfId="10727"/>
    <cellStyle name="Percent 3 2 6 7" xfId="3192"/>
    <cellStyle name="Percent 3 2 6 7 2" xfId="7673"/>
    <cellStyle name="Percent 3 2 6 7 2 2" xfId="16703"/>
    <cellStyle name="Percent 3 2 6 7 3" xfId="12221"/>
    <cellStyle name="Percent 3 2 6 8" xfId="4686"/>
    <cellStyle name="Percent 3 2 6 8 2" xfId="13715"/>
    <cellStyle name="Percent 3 2 6 9" xfId="9233"/>
    <cellStyle name="Percent 3 2 7" xfId="215"/>
    <cellStyle name="Percent 3 2 7 2" xfId="400"/>
    <cellStyle name="Percent 3 2 7 2 2" xfId="1142"/>
    <cellStyle name="Percent 3 2 7 2 2 2" xfId="2636"/>
    <cellStyle name="Percent 3 2 7 2 2 2 2" xfId="7117"/>
    <cellStyle name="Percent 3 2 7 2 2 2 2 2" xfId="16147"/>
    <cellStyle name="Percent 3 2 7 2 2 2 3" xfId="11665"/>
    <cellStyle name="Percent 3 2 7 2 2 3" xfId="4130"/>
    <cellStyle name="Percent 3 2 7 2 2 3 2" xfId="8611"/>
    <cellStyle name="Percent 3 2 7 2 2 3 2 2" xfId="17641"/>
    <cellStyle name="Percent 3 2 7 2 2 3 3" xfId="13159"/>
    <cellStyle name="Percent 3 2 7 2 2 4" xfId="5624"/>
    <cellStyle name="Percent 3 2 7 2 2 4 2" xfId="14653"/>
    <cellStyle name="Percent 3 2 7 2 2 5" xfId="10171"/>
    <cellStyle name="Percent 3 2 7 2 3" xfId="1893"/>
    <cellStyle name="Percent 3 2 7 2 3 2" xfId="6374"/>
    <cellStyle name="Percent 3 2 7 2 3 2 2" xfId="15404"/>
    <cellStyle name="Percent 3 2 7 2 3 3" xfId="10922"/>
    <cellStyle name="Percent 3 2 7 2 4" xfId="3387"/>
    <cellStyle name="Percent 3 2 7 2 4 2" xfId="7868"/>
    <cellStyle name="Percent 3 2 7 2 4 2 2" xfId="16898"/>
    <cellStyle name="Percent 3 2 7 2 4 3" xfId="12416"/>
    <cellStyle name="Percent 3 2 7 2 5" xfId="4881"/>
    <cellStyle name="Percent 3 2 7 2 5 2" xfId="13910"/>
    <cellStyle name="Percent 3 2 7 2 6" xfId="9428"/>
    <cellStyle name="Percent 3 2 7 3" xfId="585"/>
    <cellStyle name="Percent 3 2 7 3 2" xfId="1332"/>
    <cellStyle name="Percent 3 2 7 3 2 2" xfId="2826"/>
    <cellStyle name="Percent 3 2 7 3 2 2 2" xfId="7307"/>
    <cellStyle name="Percent 3 2 7 3 2 2 2 2" xfId="16337"/>
    <cellStyle name="Percent 3 2 7 3 2 2 3" xfId="11855"/>
    <cellStyle name="Percent 3 2 7 3 2 3" xfId="4320"/>
    <cellStyle name="Percent 3 2 7 3 2 3 2" xfId="8801"/>
    <cellStyle name="Percent 3 2 7 3 2 3 2 2" xfId="17831"/>
    <cellStyle name="Percent 3 2 7 3 2 3 3" xfId="13349"/>
    <cellStyle name="Percent 3 2 7 3 2 4" xfId="5813"/>
    <cellStyle name="Percent 3 2 7 3 2 4 2" xfId="14843"/>
    <cellStyle name="Percent 3 2 7 3 2 5" xfId="10361"/>
    <cellStyle name="Percent 3 2 7 3 3" xfId="2079"/>
    <cellStyle name="Percent 3 2 7 3 3 2" xfId="6560"/>
    <cellStyle name="Percent 3 2 7 3 3 2 2" xfId="15590"/>
    <cellStyle name="Percent 3 2 7 3 3 3" xfId="11108"/>
    <cellStyle name="Percent 3 2 7 3 4" xfId="3573"/>
    <cellStyle name="Percent 3 2 7 3 4 2" xfId="8054"/>
    <cellStyle name="Percent 3 2 7 3 4 2 2" xfId="17084"/>
    <cellStyle name="Percent 3 2 7 3 4 3" xfId="12602"/>
    <cellStyle name="Percent 3 2 7 3 5" xfId="5067"/>
    <cellStyle name="Percent 3 2 7 3 5 2" xfId="14096"/>
    <cellStyle name="Percent 3 2 7 3 6" xfId="9614"/>
    <cellStyle name="Percent 3 2 7 4" xfId="771"/>
    <cellStyle name="Percent 3 2 7 4 2" xfId="1518"/>
    <cellStyle name="Percent 3 2 7 4 2 2" xfId="3012"/>
    <cellStyle name="Percent 3 2 7 4 2 2 2" xfId="7493"/>
    <cellStyle name="Percent 3 2 7 4 2 2 2 2" xfId="16523"/>
    <cellStyle name="Percent 3 2 7 4 2 2 3" xfId="12041"/>
    <cellStyle name="Percent 3 2 7 4 2 3" xfId="4506"/>
    <cellStyle name="Percent 3 2 7 4 2 3 2" xfId="8987"/>
    <cellStyle name="Percent 3 2 7 4 2 3 2 2" xfId="18017"/>
    <cellStyle name="Percent 3 2 7 4 2 3 3" xfId="13535"/>
    <cellStyle name="Percent 3 2 7 4 2 4" xfId="5999"/>
    <cellStyle name="Percent 3 2 7 4 2 4 2" xfId="15029"/>
    <cellStyle name="Percent 3 2 7 4 2 5" xfId="10547"/>
    <cellStyle name="Percent 3 2 7 4 3" xfId="2265"/>
    <cellStyle name="Percent 3 2 7 4 3 2" xfId="6746"/>
    <cellStyle name="Percent 3 2 7 4 3 2 2" xfId="15776"/>
    <cellStyle name="Percent 3 2 7 4 3 3" xfId="11294"/>
    <cellStyle name="Percent 3 2 7 4 4" xfId="3759"/>
    <cellStyle name="Percent 3 2 7 4 4 2" xfId="8240"/>
    <cellStyle name="Percent 3 2 7 4 4 2 2" xfId="17270"/>
    <cellStyle name="Percent 3 2 7 4 4 3" xfId="12788"/>
    <cellStyle name="Percent 3 2 7 4 5" xfId="5253"/>
    <cellStyle name="Percent 3 2 7 4 5 2" xfId="14282"/>
    <cellStyle name="Percent 3 2 7 4 6" xfId="9800"/>
    <cellStyle name="Percent 3 2 7 5" xfId="958"/>
    <cellStyle name="Percent 3 2 7 5 2" xfId="2452"/>
    <cellStyle name="Percent 3 2 7 5 2 2" xfId="6933"/>
    <cellStyle name="Percent 3 2 7 5 2 2 2" xfId="15963"/>
    <cellStyle name="Percent 3 2 7 5 2 3" xfId="11481"/>
    <cellStyle name="Percent 3 2 7 5 3" xfId="3946"/>
    <cellStyle name="Percent 3 2 7 5 3 2" xfId="8427"/>
    <cellStyle name="Percent 3 2 7 5 3 2 2" xfId="17457"/>
    <cellStyle name="Percent 3 2 7 5 3 3" xfId="12975"/>
    <cellStyle name="Percent 3 2 7 5 4" xfId="5440"/>
    <cellStyle name="Percent 3 2 7 5 4 2" xfId="14469"/>
    <cellStyle name="Percent 3 2 7 5 5" xfId="9987"/>
    <cellStyle name="Percent 3 2 7 6" xfId="1707"/>
    <cellStyle name="Percent 3 2 7 6 2" xfId="6188"/>
    <cellStyle name="Percent 3 2 7 6 2 2" xfId="15218"/>
    <cellStyle name="Percent 3 2 7 6 3" xfId="10736"/>
    <cellStyle name="Percent 3 2 7 7" xfId="3201"/>
    <cellStyle name="Percent 3 2 7 7 2" xfId="7682"/>
    <cellStyle name="Percent 3 2 7 7 2 2" xfId="16712"/>
    <cellStyle name="Percent 3 2 7 7 3" xfId="12230"/>
    <cellStyle name="Percent 3 2 7 8" xfId="4695"/>
    <cellStyle name="Percent 3 2 7 8 2" xfId="13724"/>
    <cellStyle name="Percent 3 2 7 9" xfId="9242"/>
    <cellStyle name="Percent 3 2 8" xfId="237"/>
    <cellStyle name="Percent 3 2 8 2" xfId="423"/>
    <cellStyle name="Percent 3 2 8 2 2" xfId="1165"/>
    <cellStyle name="Percent 3 2 8 2 2 2" xfId="2659"/>
    <cellStyle name="Percent 3 2 8 2 2 2 2" xfId="7140"/>
    <cellStyle name="Percent 3 2 8 2 2 2 2 2" xfId="16170"/>
    <cellStyle name="Percent 3 2 8 2 2 2 3" xfId="11688"/>
    <cellStyle name="Percent 3 2 8 2 2 3" xfId="4153"/>
    <cellStyle name="Percent 3 2 8 2 2 3 2" xfId="8634"/>
    <cellStyle name="Percent 3 2 8 2 2 3 2 2" xfId="17664"/>
    <cellStyle name="Percent 3 2 8 2 2 3 3" xfId="13182"/>
    <cellStyle name="Percent 3 2 8 2 2 4" xfId="5646"/>
    <cellStyle name="Percent 3 2 8 2 2 4 2" xfId="14676"/>
    <cellStyle name="Percent 3 2 8 2 2 5" xfId="10194"/>
    <cellStyle name="Percent 3 2 8 2 3" xfId="1916"/>
    <cellStyle name="Percent 3 2 8 2 3 2" xfId="6397"/>
    <cellStyle name="Percent 3 2 8 2 3 2 2" xfId="15427"/>
    <cellStyle name="Percent 3 2 8 2 3 3" xfId="10945"/>
    <cellStyle name="Percent 3 2 8 2 4" xfId="3410"/>
    <cellStyle name="Percent 3 2 8 2 4 2" xfId="7891"/>
    <cellStyle name="Percent 3 2 8 2 4 2 2" xfId="16921"/>
    <cellStyle name="Percent 3 2 8 2 4 3" xfId="12439"/>
    <cellStyle name="Percent 3 2 8 2 5" xfId="4904"/>
    <cellStyle name="Percent 3 2 8 2 5 2" xfId="13933"/>
    <cellStyle name="Percent 3 2 8 2 6" xfId="9451"/>
    <cellStyle name="Percent 3 2 8 3" xfId="608"/>
    <cellStyle name="Percent 3 2 8 3 2" xfId="1355"/>
    <cellStyle name="Percent 3 2 8 3 2 2" xfId="2849"/>
    <cellStyle name="Percent 3 2 8 3 2 2 2" xfId="7330"/>
    <cellStyle name="Percent 3 2 8 3 2 2 2 2" xfId="16360"/>
    <cellStyle name="Percent 3 2 8 3 2 2 3" xfId="11878"/>
    <cellStyle name="Percent 3 2 8 3 2 3" xfId="4343"/>
    <cellStyle name="Percent 3 2 8 3 2 3 2" xfId="8824"/>
    <cellStyle name="Percent 3 2 8 3 2 3 2 2" xfId="17854"/>
    <cellStyle name="Percent 3 2 8 3 2 3 3" xfId="13372"/>
    <cellStyle name="Percent 3 2 8 3 2 4" xfId="5836"/>
    <cellStyle name="Percent 3 2 8 3 2 4 2" xfId="14866"/>
    <cellStyle name="Percent 3 2 8 3 2 5" xfId="10384"/>
    <cellStyle name="Percent 3 2 8 3 3" xfId="2102"/>
    <cellStyle name="Percent 3 2 8 3 3 2" xfId="6583"/>
    <cellStyle name="Percent 3 2 8 3 3 2 2" xfId="15613"/>
    <cellStyle name="Percent 3 2 8 3 3 3" xfId="11131"/>
    <cellStyle name="Percent 3 2 8 3 4" xfId="3596"/>
    <cellStyle name="Percent 3 2 8 3 4 2" xfId="8077"/>
    <cellStyle name="Percent 3 2 8 3 4 2 2" xfId="17107"/>
    <cellStyle name="Percent 3 2 8 3 4 3" xfId="12625"/>
    <cellStyle name="Percent 3 2 8 3 5" xfId="5090"/>
    <cellStyle name="Percent 3 2 8 3 5 2" xfId="14119"/>
    <cellStyle name="Percent 3 2 8 3 6" xfId="9637"/>
    <cellStyle name="Percent 3 2 8 4" xfId="794"/>
    <cellStyle name="Percent 3 2 8 4 2" xfId="1541"/>
    <cellStyle name="Percent 3 2 8 4 2 2" xfId="3035"/>
    <cellStyle name="Percent 3 2 8 4 2 2 2" xfId="7516"/>
    <cellStyle name="Percent 3 2 8 4 2 2 2 2" xfId="16546"/>
    <cellStyle name="Percent 3 2 8 4 2 2 3" xfId="12064"/>
    <cellStyle name="Percent 3 2 8 4 2 3" xfId="4529"/>
    <cellStyle name="Percent 3 2 8 4 2 3 2" xfId="9010"/>
    <cellStyle name="Percent 3 2 8 4 2 3 2 2" xfId="18040"/>
    <cellStyle name="Percent 3 2 8 4 2 3 3" xfId="13558"/>
    <cellStyle name="Percent 3 2 8 4 2 4" xfId="6022"/>
    <cellStyle name="Percent 3 2 8 4 2 4 2" xfId="15052"/>
    <cellStyle name="Percent 3 2 8 4 2 5" xfId="10570"/>
    <cellStyle name="Percent 3 2 8 4 3" xfId="2288"/>
    <cellStyle name="Percent 3 2 8 4 3 2" xfId="6769"/>
    <cellStyle name="Percent 3 2 8 4 3 2 2" xfId="15799"/>
    <cellStyle name="Percent 3 2 8 4 3 3" xfId="11317"/>
    <cellStyle name="Percent 3 2 8 4 4" xfId="3782"/>
    <cellStyle name="Percent 3 2 8 4 4 2" xfId="8263"/>
    <cellStyle name="Percent 3 2 8 4 4 2 2" xfId="17293"/>
    <cellStyle name="Percent 3 2 8 4 4 3" xfId="12811"/>
    <cellStyle name="Percent 3 2 8 4 5" xfId="5276"/>
    <cellStyle name="Percent 3 2 8 4 5 2" xfId="14305"/>
    <cellStyle name="Percent 3 2 8 4 6" xfId="9823"/>
    <cellStyle name="Percent 3 2 8 5" xfId="981"/>
    <cellStyle name="Percent 3 2 8 5 2" xfId="2475"/>
    <cellStyle name="Percent 3 2 8 5 2 2" xfId="6956"/>
    <cellStyle name="Percent 3 2 8 5 2 2 2" xfId="15986"/>
    <cellStyle name="Percent 3 2 8 5 2 3" xfId="11504"/>
    <cellStyle name="Percent 3 2 8 5 3" xfId="3969"/>
    <cellStyle name="Percent 3 2 8 5 3 2" xfId="8450"/>
    <cellStyle name="Percent 3 2 8 5 3 2 2" xfId="17480"/>
    <cellStyle name="Percent 3 2 8 5 3 3" xfId="12998"/>
    <cellStyle name="Percent 3 2 8 5 4" xfId="5463"/>
    <cellStyle name="Percent 3 2 8 5 4 2" xfId="14492"/>
    <cellStyle name="Percent 3 2 8 5 5" xfId="10010"/>
    <cellStyle name="Percent 3 2 8 6" xfId="1730"/>
    <cellStyle name="Percent 3 2 8 6 2" xfId="6211"/>
    <cellStyle name="Percent 3 2 8 6 2 2" xfId="15241"/>
    <cellStyle name="Percent 3 2 8 6 3" xfId="10759"/>
    <cellStyle name="Percent 3 2 8 7" xfId="3224"/>
    <cellStyle name="Percent 3 2 8 7 2" xfId="7705"/>
    <cellStyle name="Percent 3 2 8 7 2 2" xfId="16735"/>
    <cellStyle name="Percent 3 2 8 7 3" xfId="12253"/>
    <cellStyle name="Percent 3 2 8 8" xfId="4718"/>
    <cellStyle name="Percent 3 2 8 8 2" xfId="13747"/>
    <cellStyle name="Percent 3 2 8 9" xfId="9265"/>
    <cellStyle name="Percent 3 2 9" xfId="260"/>
    <cellStyle name="Percent 3 2 9 2" xfId="446"/>
    <cellStyle name="Percent 3 2 9 2 2" xfId="1188"/>
    <cellStyle name="Percent 3 2 9 2 2 2" xfId="2682"/>
    <cellStyle name="Percent 3 2 9 2 2 2 2" xfId="7163"/>
    <cellStyle name="Percent 3 2 9 2 2 2 2 2" xfId="16193"/>
    <cellStyle name="Percent 3 2 9 2 2 2 3" xfId="11711"/>
    <cellStyle name="Percent 3 2 9 2 2 3" xfId="4176"/>
    <cellStyle name="Percent 3 2 9 2 2 3 2" xfId="8657"/>
    <cellStyle name="Percent 3 2 9 2 2 3 2 2" xfId="17687"/>
    <cellStyle name="Percent 3 2 9 2 2 3 3" xfId="13205"/>
    <cellStyle name="Percent 3 2 9 2 2 4" xfId="5669"/>
    <cellStyle name="Percent 3 2 9 2 2 4 2" xfId="14699"/>
    <cellStyle name="Percent 3 2 9 2 2 5" xfId="10217"/>
    <cellStyle name="Percent 3 2 9 2 3" xfId="1939"/>
    <cellStyle name="Percent 3 2 9 2 3 2" xfId="6420"/>
    <cellStyle name="Percent 3 2 9 2 3 2 2" xfId="15450"/>
    <cellStyle name="Percent 3 2 9 2 3 3" xfId="10968"/>
    <cellStyle name="Percent 3 2 9 2 4" xfId="3433"/>
    <cellStyle name="Percent 3 2 9 2 4 2" xfId="7914"/>
    <cellStyle name="Percent 3 2 9 2 4 2 2" xfId="16944"/>
    <cellStyle name="Percent 3 2 9 2 4 3" xfId="12462"/>
    <cellStyle name="Percent 3 2 9 2 5" xfId="4927"/>
    <cellStyle name="Percent 3 2 9 2 5 2" xfId="13956"/>
    <cellStyle name="Percent 3 2 9 2 6" xfId="9474"/>
    <cellStyle name="Percent 3 2 9 3" xfId="631"/>
    <cellStyle name="Percent 3 2 9 3 2" xfId="1378"/>
    <cellStyle name="Percent 3 2 9 3 2 2" xfId="2872"/>
    <cellStyle name="Percent 3 2 9 3 2 2 2" xfId="7353"/>
    <cellStyle name="Percent 3 2 9 3 2 2 2 2" xfId="16383"/>
    <cellStyle name="Percent 3 2 9 3 2 2 3" xfId="11901"/>
    <cellStyle name="Percent 3 2 9 3 2 3" xfId="4366"/>
    <cellStyle name="Percent 3 2 9 3 2 3 2" xfId="8847"/>
    <cellStyle name="Percent 3 2 9 3 2 3 2 2" xfId="17877"/>
    <cellStyle name="Percent 3 2 9 3 2 3 3" xfId="13395"/>
    <cellStyle name="Percent 3 2 9 3 2 4" xfId="5859"/>
    <cellStyle name="Percent 3 2 9 3 2 4 2" xfId="14889"/>
    <cellStyle name="Percent 3 2 9 3 2 5" xfId="10407"/>
    <cellStyle name="Percent 3 2 9 3 3" xfId="2125"/>
    <cellStyle name="Percent 3 2 9 3 3 2" xfId="6606"/>
    <cellStyle name="Percent 3 2 9 3 3 2 2" xfId="15636"/>
    <cellStyle name="Percent 3 2 9 3 3 3" xfId="11154"/>
    <cellStyle name="Percent 3 2 9 3 4" xfId="3619"/>
    <cellStyle name="Percent 3 2 9 3 4 2" xfId="8100"/>
    <cellStyle name="Percent 3 2 9 3 4 2 2" xfId="17130"/>
    <cellStyle name="Percent 3 2 9 3 4 3" xfId="12648"/>
    <cellStyle name="Percent 3 2 9 3 5" xfId="5113"/>
    <cellStyle name="Percent 3 2 9 3 5 2" xfId="14142"/>
    <cellStyle name="Percent 3 2 9 3 6" xfId="9660"/>
    <cellStyle name="Percent 3 2 9 4" xfId="817"/>
    <cellStyle name="Percent 3 2 9 4 2" xfId="1564"/>
    <cellStyle name="Percent 3 2 9 4 2 2" xfId="3058"/>
    <cellStyle name="Percent 3 2 9 4 2 2 2" xfId="7539"/>
    <cellStyle name="Percent 3 2 9 4 2 2 2 2" xfId="16569"/>
    <cellStyle name="Percent 3 2 9 4 2 2 3" xfId="12087"/>
    <cellStyle name="Percent 3 2 9 4 2 3" xfId="4552"/>
    <cellStyle name="Percent 3 2 9 4 2 3 2" xfId="9033"/>
    <cellStyle name="Percent 3 2 9 4 2 3 2 2" xfId="18063"/>
    <cellStyle name="Percent 3 2 9 4 2 3 3" xfId="13581"/>
    <cellStyle name="Percent 3 2 9 4 2 4" xfId="6045"/>
    <cellStyle name="Percent 3 2 9 4 2 4 2" xfId="15075"/>
    <cellStyle name="Percent 3 2 9 4 2 5" xfId="10593"/>
    <cellStyle name="Percent 3 2 9 4 3" xfId="2311"/>
    <cellStyle name="Percent 3 2 9 4 3 2" xfId="6792"/>
    <cellStyle name="Percent 3 2 9 4 3 2 2" xfId="15822"/>
    <cellStyle name="Percent 3 2 9 4 3 3" xfId="11340"/>
    <cellStyle name="Percent 3 2 9 4 4" xfId="3805"/>
    <cellStyle name="Percent 3 2 9 4 4 2" xfId="8286"/>
    <cellStyle name="Percent 3 2 9 4 4 2 2" xfId="17316"/>
    <cellStyle name="Percent 3 2 9 4 4 3" xfId="12834"/>
    <cellStyle name="Percent 3 2 9 4 5" xfId="5299"/>
    <cellStyle name="Percent 3 2 9 4 5 2" xfId="14328"/>
    <cellStyle name="Percent 3 2 9 4 6" xfId="9846"/>
    <cellStyle name="Percent 3 2 9 5" xfId="1004"/>
    <cellStyle name="Percent 3 2 9 5 2" xfId="2498"/>
    <cellStyle name="Percent 3 2 9 5 2 2" xfId="6979"/>
    <cellStyle name="Percent 3 2 9 5 2 2 2" xfId="16009"/>
    <cellStyle name="Percent 3 2 9 5 2 3" xfId="11527"/>
    <cellStyle name="Percent 3 2 9 5 3" xfId="3992"/>
    <cellStyle name="Percent 3 2 9 5 3 2" xfId="8473"/>
    <cellStyle name="Percent 3 2 9 5 3 2 2" xfId="17503"/>
    <cellStyle name="Percent 3 2 9 5 3 3" xfId="13021"/>
    <cellStyle name="Percent 3 2 9 5 4" xfId="5486"/>
    <cellStyle name="Percent 3 2 9 5 4 2" xfId="14515"/>
    <cellStyle name="Percent 3 2 9 5 5" xfId="10033"/>
    <cellStyle name="Percent 3 2 9 6" xfId="1753"/>
    <cellStyle name="Percent 3 2 9 6 2" xfId="6234"/>
    <cellStyle name="Percent 3 2 9 6 2 2" xfId="15264"/>
    <cellStyle name="Percent 3 2 9 6 3" xfId="10782"/>
    <cellStyle name="Percent 3 2 9 7" xfId="3247"/>
    <cellStyle name="Percent 3 2 9 7 2" xfId="7728"/>
    <cellStyle name="Percent 3 2 9 7 2 2" xfId="16758"/>
    <cellStyle name="Percent 3 2 9 7 3" xfId="12276"/>
    <cellStyle name="Percent 3 2 9 8" xfId="4741"/>
    <cellStyle name="Percent 3 2 9 8 2" xfId="13770"/>
    <cellStyle name="Percent 3 2 9 9" xfId="9288"/>
    <cellStyle name="Percent 3 3" xfId="105"/>
    <cellStyle name="Percent 3 3 10" xfId="473"/>
    <cellStyle name="Percent 3 3 10 2" xfId="1220"/>
    <cellStyle name="Percent 3 3 10 2 2" xfId="2714"/>
    <cellStyle name="Percent 3 3 10 2 2 2" xfId="7195"/>
    <cellStyle name="Percent 3 3 10 2 2 2 2" xfId="16225"/>
    <cellStyle name="Percent 3 3 10 2 2 3" xfId="11743"/>
    <cellStyle name="Percent 3 3 10 2 3" xfId="4208"/>
    <cellStyle name="Percent 3 3 10 2 3 2" xfId="8689"/>
    <cellStyle name="Percent 3 3 10 2 3 2 2" xfId="17719"/>
    <cellStyle name="Percent 3 3 10 2 3 3" xfId="13237"/>
    <cellStyle name="Percent 3 3 10 2 4" xfId="5701"/>
    <cellStyle name="Percent 3 3 10 2 4 2" xfId="14731"/>
    <cellStyle name="Percent 3 3 10 2 5" xfId="10249"/>
    <cellStyle name="Percent 3 3 10 3" xfId="1967"/>
    <cellStyle name="Percent 3 3 10 3 2" xfId="6448"/>
    <cellStyle name="Percent 3 3 10 3 2 2" xfId="15478"/>
    <cellStyle name="Percent 3 3 10 3 3" xfId="10996"/>
    <cellStyle name="Percent 3 3 10 4" xfId="3461"/>
    <cellStyle name="Percent 3 3 10 4 2" xfId="7942"/>
    <cellStyle name="Percent 3 3 10 4 2 2" xfId="16972"/>
    <cellStyle name="Percent 3 3 10 4 3" xfId="12490"/>
    <cellStyle name="Percent 3 3 10 5" xfId="4955"/>
    <cellStyle name="Percent 3 3 10 5 2" xfId="13984"/>
    <cellStyle name="Percent 3 3 10 6" xfId="9502"/>
    <cellStyle name="Percent 3 3 11" xfId="659"/>
    <cellStyle name="Percent 3 3 11 2" xfId="1406"/>
    <cellStyle name="Percent 3 3 11 2 2" xfId="2900"/>
    <cellStyle name="Percent 3 3 11 2 2 2" xfId="7381"/>
    <cellStyle name="Percent 3 3 11 2 2 2 2" xfId="16411"/>
    <cellStyle name="Percent 3 3 11 2 2 3" xfId="11929"/>
    <cellStyle name="Percent 3 3 11 2 3" xfId="4394"/>
    <cellStyle name="Percent 3 3 11 2 3 2" xfId="8875"/>
    <cellStyle name="Percent 3 3 11 2 3 2 2" xfId="17905"/>
    <cellStyle name="Percent 3 3 11 2 3 3" xfId="13423"/>
    <cellStyle name="Percent 3 3 11 2 4" xfId="5887"/>
    <cellStyle name="Percent 3 3 11 2 4 2" xfId="14917"/>
    <cellStyle name="Percent 3 3 11 2 5" xfId="10435"/>
    <cellStyle name="Percent 3 3 11 3" xfId="2153"/>
    <cellStyle name="Percent 3 3 11 3 2" xfId="6634"/>
    <cellStyle name="Percent 3 3 11 3 2 2" xfId="15664"/>
    <cellStyle name="Percent 3 3 11 3 3" xfId="11182"/>
    <cellStyle name="Percent 3 3 11 4" xfId="3647"/>
    <cellStyle name="Percent 3 3 11 4 2" xfId="8128"/>
    <cellStyle name="Percent 3 3 11 4 2 2" xfId="17158"/>
    <cellStyle name="Percent 3 3 11 4 3" xfId="12676"/>
    <cellStyle name="Percent 3 3 11 5" xfId="5141"/>
    <cellStyle name="Percent 3 3 11 5 2" xfId="14170"/>
    <cellStyle name="Percent 3 3 11 6" xfId="9688"/>
    <cellStyle name="Percent 3 3 12" xfId="846"/>
    <cellStyle name="Percent 3 3 12 2" xfId="2340"/>
    <cellStyle name="Percent 3 3 12 2 2" xfId="6821"/>
    <cellStyle name="Percent 3 3 12 2 2 2" xfId="15851"/>
    <cellStyle name="Percent 3 3 12 2 3" xfId="11369"/>
    <cellStyle name="Percent 3 3 12 3" xfId="3834"/>
    <cellStyle name="Percent 3 3 12 3 2" xfId="8315"/>
    <cellStyle name="Percent 3 3 12 3 2 2" xfId="17345"/>
    <cellStyle name="Percent 3 3 12 3 3" xfId="12863"/>
    <cellStyle name="Percent 3 3 12 4" xfId="5328"/>
    <cellStyle name="Percent 3 3 12 4 2" xfId="14357"/>
    <cellStyle name="Percent 3 3 12 5" xfId="9875"/>
    <cellStyle name="Percent 3 3 13" xfId="1595"/>
    <cellStyle name="Percent 3 3 13 2" xfId="6076"/>
    <cellStyle name="Percent 3 3 13 2 2" xfId="15106"/>
    <cellStyle name="Percent 3 3 13 3" xfId="10624"/>
    <cellStyle name="Percent 3 3 14" xfId="3089"/>
    <cellStyle name="Percent 3 3 14 2" xfId="7570"/>
    <cellStyle name="Percent 3 3 14 2 2" xfId="16600"/>
    <cellStyle name="Percent 3 3 14 3" xfId="12118"/>
    <cellStyle name="Percent 3 3 15" xfId="4583"/>
    <cellStyle name="Percent 3 3 15 2" xfId="13612"/>
    <cellStyle name="Percent 3 3 16" xfId="9130"/>
    <cellStyle name="Percent 3 3 2" xfId="127"/>
    <cellStyle name="Percent 3 3 2 2" xfId="311"/>
    <cellStyle name="Percent 3 3 2 2 2" xfId="1055"/>
    <cellStyle name="Percent 3 3 2 2 2 2" xfId="2549"/>
    <cellStyle name="Percent 3 3 2 2 2 2 2" xfId="7030"/>
    <cellStyle name="Percent 3 3 2 2 2 2 2 2" xfId="16060"/>
    <cellStyle name="Percent 3 3 2 2 2 2 3" xfId="11578"/>
    <cellStyle name="Percent 3 3 2 2 2 3" xfId="4043"/>
    <cellStyle name="Percent 3 3 2 2 2 3 2" xfId="8524"/>
    <cellStyle name="Percent 3 3 2 2 2 3 2 2" xfId="17554"/>
    <cellStyle name="Percent 3 3 2 2 2 3 3" xfId="13072"/>
    <cellStyle name="Percent 3 3 2 2 2 4" xfId="5537"/>
    <cellStyle name="Percent 3 3 2 2 2 4 2" xfId="14566"/>
    <cellStyle name="Percent 3 3 2 2 2 5" xfId="10084"/>
    <cellStyle name="Percent 3 3 2 2 3" xfId="1804"/>
    <cellStyle name="Percent 3 3 2 2 3 2" xfId="6285"/>
    <cellStyle name="Percent 3 3 2 2 3 2 2" xfId="15315"/>
    <cellStyle name="Percent 3 3 2 2 3 3" xfId="10833"/>
    <cellStyle name="Percent 3 3 2 2 4" xfId="3298"/>
    <cellStyle name="Percent 3 3 2 2 4 2" xfId="7779"/>
    <cellStyle name="Percent 3 3 2 2 4 2 2" xfId="16809"/>
    <cellStyle name="Percent 3 3 2 2 4 3" xfId="12327"/>
    <cellStyle name="Percent 3 3 2 2 5" xfId="4792"/>
    <cellStyle name="Percent 3 3 2 2 5 2" xfId="13821"/>
    <cellStyle name="Percent 3 3 2 2 6" xfId="9339"/>
    <cellStyle name="Percent 3 3 2 3" xfId="496"/>
    <cellStyle name="Percent 3 3 2 3 2" xfId="1243"/>
    <cellStyle name="Percent 3 3 2 3 2 2" xfId="2737"/>
    <cellStyle name="Percent 3 3 2 3 2 2 2" xfId="7218"/>
    <cellStyle name="Percent 3 3 2 3 2 2 2 2" xfId="16248"/>
    <cellStyle name="Percent 3 3 2 3 2 2 3" xfId="11766"/>
    <cellStyle name="Percent 3 3 2 3 2 3" xfId="4231"/>
    <cellStyle name="Percent 3 3 2 3 2 3 2" xfId="8712"/>
    <cellStyle name="Percent 3 3 2 3 2 3 2 2" xfId="17742"/>
    <cellStyle name="Percent 3 3 2 3 2 3 3" xfId="13260"/>
    <cellStyle name="Percent 3 3 2 3 2 4" xfId="5724"/>
    <cellStyle name="Percent 3 3 2 3 2 4 2" xfId="14754"/>
    <cellStyle name="Percent 3 3 2 3 2 5" xfId="10272"/>
    <cellStyle name="Percent 3 3 2 3 3" xfId="1990"/>
    <cellStyle name="Percent 3 3 2 3 3 2" xfId="6471"/>
    <cellStyle name="Percent 3 3 2 3 3 2 2" xfId="15501"/>
    <cellStyle name="Percent 3 3 2 3 3 3" xfId="11019"/>
    <cellStyle name="Percent 3 3 2 3 4" xfId="3484"/>
    <cellStyle name="Percent 3 3 2 3 4 2" xfId="7965"/>
    <cellStyle name="Percent 3 3 2 3 4 2 2" xfId="16995"/>
    <cellStyle name="Percent 3 3 2 3 4 3" xfId="12513"/>
    <cellStyle name="Percent 3 3 2 3 5" xfId="4978"/>
    <cellStyle name="Percent 3 3 2 3 5 2" xfId="14007"/>
    <cellStyle name="Percent 3 3 2 3 6" xfId="9525"/>
    <cellStyle name="Percent 3 3 2 4" xfId="682"/>
    <cellStyle name="Percent 3 3 2 4 2" xfId="1429"/>
    <cellStyle name="Percent 3 3 2 4 2 2" xfId="2923"/>
    <cellStyle name="Percent 3 3 2 4 2 2 2" xfId="7404"/>
    <cellStyle name="Percent 3 3 2 4 2 2 2 2" xfId="16434"/>
    <cellStyle name="Percent 3 3 2 4 2 2 3" xfId="11952"/>
    <cellStyle name="Percent 3 3 2 4 2 3" xfId="4417"/>
    <cellStyle name="Percent 3 3 2 4 2 3 2" xfId="8898"/>
    <cellStyle name="Percent 3 3 2 4 2 3 2 2" xfId="17928"/>
    <cellStyle name="Percent 3 3 2 4 2 3 3" xfId="13446"/>
    <cellStyle name="Percent 3 3 2 4 2 4" xfId="5910"/>
    <cellStyle name="Percent 3 3 2 4 2 4 2" xfId="14940"/>
    <cellStyle name="Percent 3 3 2 4 2 5" xfId="10458"/>
    <cellStyle name="Percent 3 3 2 4 3" xfId="2176"/>
    <cellStyle name="Percent 3 3 2 4 3 2" xfId="6657"/>
    <cellStyle name="Percent 3 3 2 4 3 2 2" xfId="15687"/>
    <cellStyle name="Percent 3 3 2 4 3 3" xfId="11205"/>
    <cellStyle name="Percent 3 3 2 4 4" xfId="3670"/>
    <cellStyle name="Percent 3 3 2 4 4 2" xfId="8151"/>
    <cellStyle name="Percent 3 3 2 4 4 2 2" xfId="17181"/>
    <cellStyle name="Percent 3 3 2 4 4 3" xfId="12699"/>
    <cellStyle name="Percent 3 3 2 4 5" xfId="5164"/>
    <cellStyle name="Percent 3 3 2 4 5 2" xfId="14193"/>
    <cellStyle name="Percent 3 3 2 4 6" xfId="9711"/>
    <cellStyle name="Percent 3 3 2 5" xfId="869"/>
    <cellStyle name="Percent 3 3 2 5 2" xfId="2363"/>
    <cellStyle name="Percent 3 3 2 5 2 2" xfId="6844"/>
    <cellStyle name="Percent 3 3 2 5 2 2 2" xfId="15874"/>
    <cellStyle name="Percent 3 3 2 5 2 3" xfId="11392"/>
    <cellStyle name="Percent 3 3 2 5 3" xfId="3857"/>
    <cellStyle name="Percent 3 3 2 5 3 2" xfId="8338"/>
    <cellStyle name="Percent 3 3 2 5 3 2 2" xfId="17368"/>
    <cellStyle name="Percent 3 3 2 5 3 3" xfId="12886"/>
    <cellStyle name="Percent 3 3 2 5 4" xfId="5351"/>
    <cellStyle name="Percent 3 3 2 5 4 2" xfId="14380"/>
    <cellStyle name="Percent 3 3 2 5 5" xfId="9898"/>
    <cellStyle name="Percent 3 3 2 6" xfId="1618"/>
    <cellStyle name="Percent 3 3 2 6 2" xfId="6099"/>
    <cellStyle name="Percent 3 3 2 6 2 2" xfId="15129"/>
    <cellStyle name="Percent 3 3 2 6 3" xfId="10647"/>
    <cellStyle name="Percent 3 3 2 7" xfId="3112"/>
    <cellStyle name="Percent 3 3 2 7 2" xfId="7593"/>
    <cellStyle name="Percent 3 3 2 7 2 2" xfId="16623"/>
    <cellStyle name="Percent 3 3 2 7 3" xfId="12141"/>
    <cellStyle name="Percent 3 3 2 8" xfId="4606"/>
    <cellStyle name="Percent 3 3 2 8 2" xfId="13635"/>
    <cellStyle name="Percent 3 3 2 9" xfId="9153"/>
    <cellStyle name="Percent 3 3 3" xfId="150"/>
    <cellStyle name="Percent 3 3 3 2" xfId="334"/>
    <cellStyle name="Percent 3 3 3 2 2" xfId="1078"/>
    <cellStyle name="Percent 3 3 3 2 2 2" xfId="2572"/>
    <cellStyle name="Percent 3 3 3 2 2 2 2" xfId="7053"/>
    <cellStyle name="Percent 3 3 3 2 2 2 2 2" xfId="16083"/>
    <cellStyle name="Percent 3 3 3 2 2 2 3" xfId="11601"/>
    <cellStyle name="Percent 3 3 3 2 2 3" xfId="4066"/>
    <cellStyle name="Percent 3 3 3 2 2 3 2" xfId="8547"/>
    <cellStyle name="Percent 3 3 3 2 2 3 2 2" xfId="17577"/>
    <cellStyle name="Percent 3 3 3 2 2 3 3" xfId="13095"/>
    <cellStyle name="Percent 3 3 3 2 2 4" xfId="5560"/>
    <cellStyle name="Percent 3 3 3 2 2 4 2" xfId="14589"/>
    <cellStyle name="Percent 3 3 3 2 2 5" xfId="10107"/>
    <cellStyle name="Percent 3 3 3 2 3" xfId="1827"/>
    <cellStyle name="Percent 3 3 3 2 3 2" xfId="6308"/>
    <cellStyle name="Percent 3 3 3 2 3 2 2" xfId="15338"/>
    <cellStyle name="Percent 3 3 3 2 3 3" xfId="10856"/>
    <cellStyle name="Percent 3 3 3 2 4" xfId="3321"/>
    <cellStyle name="Percent 3 3 3 2 4 2" xfId="7802"/>
    <cellStyle name="Percent 3 3 3 2 4 2 2" xfId="16832"/>
    <cellStyle name="Percent 3 3 3 2 4 3" xfId="12350"/>
    <cellStyle name="Percent 3 3 3 2 5" xfId="4815"/>
    <cellStyle name="Percent 3 3 3 2 5 2" xfId="13844"/>
    <cellStyle name="Percent 3 3 3 2 6" xfId="9362"/>
    <cellStyle name="Percent 3 3 3 3" xfId="519"/>
    <cellStyle name="Percent 3 3 3 3 2" xfId="1266"/>
    <cellStyle name="Percent 3 3 3 3 2 2" xfId="2760"/>
    <cellStyle name="Percent 3 3 3 3 2 2 2" xfId="7241"/>
    <cellStyle name="Percent 3 3 3 3 2 2 2 2" xfId="16271"/>
    <cellStyle name="Percent 3 3 3 3 2 2 3" xfId="11789"/>
    <cellStyle name="Percent 3 3 3 3 2 3" xfId="4254"/>
    <cellStyle name="Percent 3 3 3 3 2 3 2" xfId="8735"/>
    <cellStyle name="Percent 3 3 3 3 2 3 2 2" xfId="17765"/>
    <cellStyle name="Percent 3 3 3 3 2 3 3" xfId="13283"/>
    <cellStyle name="Percent 3 3 3 3 2 4" xfId="5747"/>
    <cellStyle name="Percent 3 3 3 3 2 4 2" xfId="14777"/>
    <cellStyle name="Percent 3 3 3 3 2 5" xfId="10295"/>
    <cellStyle name="Percent 3 3 3 3 3" xfId="2013"/>
    <cellStyle name="Percent 3 3 3 3 3 2" xfId="6494"/>
    <cellStyle name="Percent 3 3 3 3 3 2 2" xfId="15524"/>
    <cellStyle name="Percent 3 3 3 3 3 3" xfId="11042"/>
    <cellStyle name="Percent 3 3 3 3 4" xfId="3507"/>
    <cellStyle name="Percent 3 3 3 3 4 2" xfId="7988"/>
    <cellStyle name="Percent 3 3 3 3 4 2 2" xfId="17018"/>
    <cellStyle name="Percent 3 3 3 3 4 3" xfId="12536"/>
    <cellStyle name="Percent 3 3 3 3 5" xfId="5001"/>
    <cellStyle name="Percent 3 3 3 3 5 2" xfId="14030"/>
    <cellStyle name="Percent 3 3 3 3 6" xfId="9548"/>
    <cellStyle name="Percent 3 3 3 4" xfId="705"/>
    <cellStyle name="Percent 3 3 3 4 2" xfId="1452"/>
    <cellStyle name="Percent 3 3 3 4 2 2" xfId="2946"/>
    <cellStyle name="Percent 3 3 3 4 2 2 2" xfId="7427"/>
    <cellStyle name="Percent 3 3 3 4 2 2 2 2" xfId="16457"/>
    <cellStyle name="Percent 3 3 3 4 2 2 3" xfId="11975"/>
    <cellStyle name="Percent 3 3 3 4 2 3" xfId="4440"/>
    <cellStyle name="Percent 3 3 3 4 2 3 2" xfId="8921"/>
    <cellStyle name="Percent 3 3 3 4 2 3 2 2" xfId="17951"/>
    <cellStyle name="Percent 3 3 3 4 2 3 3" xfId="13469"/>
    <cellStyle name="Percent 3 3 3 4 2 4" xfId="5933"/>
    <cellStyle name="Percent 3 3 3 4 2 4 2" xfId="14963"/>
    <cellStyle name="Percent 3 3 3 4 2 5" xfId="10481"/>
    <cellStyle name="Percent 3 3 3 4 3" xfId="2199"/>
    <cellStyle name="Percent 3 3 3 4 3 2" xfId="6680"/>
    <cellStyle name="Percent 3 3 3 4 3 2 2" xfId="15710"/>
    <cellStyle name="Percent 3 3 3 4 3 3" xfId="11228"/>
    <cellStyle name="Percent 3 3 3 4 4" xfId="3693"/>
    <cellStyle name="Percent 3 3 3 4 4 2" xfId="8174"/>
    <cellStyle name="Percent 3 3 3 4 4 2 2" xfId="17204"/>
    <cellStyle name="Percent 3 3 3 4 4 3" xfId="12722"/>
    <cellStyle name="Percent 3 3 3 4 5" xfId="5187"/>
    <cellStyle name="Percent 3 3 3 4 5 2" xfId="14216"/>
    <cellStyle name="Percent 3 3 3 4 6" xfId="9734"/>
    <cellStyle name="Percent 3 3 3 5" xfId="892"/>
    <cellStyle name="Percent 3 3 3 5 2" xfId="2386"/>
    <cellStyle name="Percent 3 3 3 5 2 2" xfId="6867"/>
    <cellStyle name="Percent 3 3 3 5 2 2 2" xfId="15897"/>
    <cellStyle name="Percent 3 3 3 5 2 3" xfId="11415"/>
    <cellStyle name="Percent 3 3 3 5 3" xfId="3880"/>
    <cellStyle name="Percent 3 3 3 5 3 2" xfId="8361"/>
    <cellStyle name="Percent 3 3 3 5 3 2 2" xfId="17391"/>
    <cellStyle name="Percent 3 3 3 5 3 3" xfId="12909"/>
    <cellStyle name="Percent 3 3 3 5 4" xfId="5374"/>
    <cellStyle name="Percent 3 3 3 5 4 2" xfId="14403"/>
    <cellStyle name="Percent 3 3 3 5 5" xfId="9921"/>
    <cellStyle name="Percent 3 3 3 6" xfId="1641"/>
    <cellStyle name="Percent 3 3 3 6 2" xfId="6122"/>
    <cellStyle name="Percent 3 3 3 6 2 2" xfId="15152"/>
    <cellStyle name="Percent 3 3 3 6 3" xfId="10670"/>
    <cellStyle name="Percent 3 3 3 7" xfId="3135"/>
    <cellStyle name="Percent 3 3 3 7 2" xfId="7616"/>
    <cellStyle name="Percent 3 3 3 7 2 2" xfId="16646"/>
    <cellStyle name="Percent 3 3 3 7 3" xfId="12164"/>
    <cellStyle name="Percent 3 3 3 8" xfId="4629"/>
    <cellStyle name="Percent 3 3 3 8 2" xfId="13658"/>
    <cellStyle name="Percent 3 3 3 9" xfId="9176"/>
    <cellStyle name="Percent 3 3 4" xfId="173"/>
    <cellStyle name="Percent 3 3 4 2" xfId="358"/>
    <cellStyle name="Percent 3 3 4 2 2" xfId="1101"/>
    <cellStyle name="Percent 3 3 4 2 2 2" xfId="2595"/>
    <cellStyle name="Percent 3 3 4 2 2 2 2" xfId="7076"/>
    <cellStyle name="Percent 3 3 4 2 2 2 2 2" xfId="16106"/>
    <cellStyle name="Percent 3 3 4 2 2 2 3" xfId="11624"/>
    <cellStyle name="Percent 3 3 4 2 2 3" xfId="4089"/>
    <cellStyle name="Percent 3 3 4 2 2 3 2" xfId="8570"/>
    <cellStyle name="Percent 3 3 4 2 2 3 2 2" xfId="17600"/>
    <cellStyle name="Percent 3 3 4 2 2 3 3" xfId="13118"/>
    <cellStyle name="Percent 3 3 4 2 2 4" xfId="5583"/>
    <cellStyle name="Percent 3 3 4 2 2 4 2" xfId="14612"/>
    <cellStyle name="Percent 3 3 4 2 2 5" xfId="10130"/>
    <cellStyle name="Percent 3 3 4 2 3" xfId="1851"/>
    <cellStyle name="Percent 3 3 4 2 3 2" xfId="6332"/>
    <cellStyle name="Percent 3 3 4 2 3 2 2" xfId="15362"/>
    <cellStyle name="Percent 3 3 4 2 3 3" xfId="10880"/>
    <cellStyle name="Percent 3 3 4 2 4" xfId="3345"/>
    <cellStyle name="Percent 3 3 4 2 4 2" xfId="7826"/>
    <cellStyle name="Percent 3 3 4 2 4 2 2" xfId="16856"/>
    <cellStyle name="Percent 3 3 4 2 4 3" xfId="12374"/>
    <cellStyle name="Percent 3 3 4 2 5" xfId="4839"/>
    <cellStyle name="Percent 3 3 4 2 5 2" xfId="13868"/>
    <cellStyle name="Percent 3 3 4 2 6" xfId="9386"/>
    <cellStyle name="Percent 3 3 4 3" xfId="543"/>
    <cellStyle name="Percent 3 3 4 3 2" xfId="1290"/>
    <cellStyle name="Percent 3 3 4 3 2 2" xfId="2784"/>
    <cellStyle name="Percent 3 3 4 3 2 2 2" xfId="7265"/>
    <cellStyle name="Percent 3 3 4 3 2 2 2 2" xfId="16295"/>
    <cellStyle name="Percent 3 3 4 3 2 2 3" xfId="11813"/>
    <cellStyle name="Percent 3 3 4 3 2 3" xfId="4278"/>
    <cellStyle name="Percent 3 3 4 3 2 3 2" xfId="8759"/>
    <cellStyle name="Percent 3 3 4 3 2 3 2 2" xfId="17789"/>
    <cellStyle name="Percent 3 3 4 3 2 3 3" xfId="13307"/>
    <cellStyle name="Percent 3 3 4 3 2 4" xfId="5771"/>
    <cellStyle name="Percent 3 3 4 3 2 4 2" xfId="14801"/>
    <cellStyle name="Percent 3 3 4 3 2 5" xfId="10319"/>
    <cellStyle name="Percent 3 3 4 3 3" xfId="2037"/>
    <cellStyle name="Percent 3 3 4 3 3 2" xfId="6518"/>
    <cellStyle name="Percent 3 3 4 3 3 2 2" xfId="15548"/>
    <cellStyle name="Percent 3 3 4 3 3 3" xfId="11066"/>
    <cellStyle name="Percent 3 3 4 3 4" xfId="3531"/>
    <cellStyle name="Percent 3 3 4 3 4 2" xfId="8012"/>
    <cellStyle name="Percent 3 3 4 3 4 2 2" xfId="17042"/>
    <cellStyle name="Percent 3 3 4 3 4 3" xfId="12560"/>
    <cellStyle name="Percent 3 3 4 3 5" xfId="5025"/>
    <cellStyle name="Percent 3 3 4 3 5 2" xfId="14054"/>
    <cellStyle name="Percent 3 3 4 3 6" xfId="9572"/>
    <cellStyle name="Percent 3 3 4 4" xfId="729"/>
    <cellStyle name="Percent 3 3 4 4 2" xfId="1476"/>
    <cellStyle name="Percent 3 3 4 4 2 2" xfId="2970"/>
    <cellStyle name="Percent 3 3 4 4 2 2 2" xfId="7451"/>
    <cellStyle name="Percent 3 3 4 4 2 2 2 2" xfId="16481"/>
    <cellStyle name="Percent 3 3 4 4 2 2 3" xfId="11999"/>
    <cellStyle name="Percent 3 3 4 4 2 3" xfId="4464"/>
    <cellStyle name="Percent 3 3 4 4 2 3 2" xfId="8945"/>
    <cellStyle name="Percent 3 3 4 4 2 3 2 2" xfId="17975"/>
    <cellStyle name="Percent 3 3 4 4 2 3 3" xfId="13493"/>
    <cellStyle name="Percent 3 3 4 4 2 4" xfId="5957"/>
    <cellStyle name="Percent 3 3 4 4 2 4 2" xfId="14987"/>
    <cellStyle name="Percent 3 3 4 4 2 5" xfId="10505"/>
    <cellStyle name="Percent 3 3 4 4 3" xfId="2223"/>
    <cellStyle name="Percent 3 3 4 4 3 2" xfId="6704"/>
    <cellStyle name="Percent 3 3 4 4 3 2 2" xfId="15734"/>
    <cellStyle name="Percent 3 3 4 4 3 3" xfId="11252"/>
    <cellStyle name="Percent 3 3 4 4 4" xfId="3717"/>
    <cellStyle name="Percent 3 3 4 4 4 2" xfId="8198"/>
    <cellStyle name="Percent 3 3 4 4 4 2 2" xfId="17228"/>
    <cellStyle name="Percent 3 3 4 4 4 3" xfId="12746"/>
    <cellStyle name="Percent 3 3 4 4 5" xfId="5211"/>
    <cellStyle name="Percent 3 3 4 4 5 2" xfId="14240"/>
    <cellStyle name="Percent 3 3 4 4 6" xfId="9758"/>
    <cellStyle name="Percent 3 3 4 5" xfId="916"/>
    <cellStyle name="Percent 3 3 4 5 2" xfId="2410"/>
    <cellStyle name="Percent 3 3 4 5 2 2" xfId="6891"/>
    <cellStyle name="Percent 3 3 4 5 2 2 2" xfId="15921"/>
    <cellStyle name="Percent 3 3 4 5 2 3" xfId="11439"/>
    <cellStyle name="Percent 3 3 4 5 3" xfId="3904"/>
    <cellStyle name="Percent 3 3 4 5 3 2" xfId="8385"/>
    <cellStyle name="Percent 3 3 4 5 3 2 2" xfId="17415"/>
    <cellStyle name="Percent 3 3 4 5 3 3" xfId="12933"/>
    <cellStyle name="Percent 3 3 4 5 4" xfId="5398"/>
    <cellStyle name="Percent 3 3 4 5 4 2" xfId="14427"/>
    <cellStyle name="Percent 3 3 4 5 5" xfId="9945"/>
    <cellStyle name="Percent 3 3 4 6" xfId="1665"/>
    <cellStyle name="Percent 3 3 4 6 2" xfId="6146"/>
    <cellStyle name="Percent 3 3 4 6 2 2" xfId="15176"/>
    <cellStyle name="Percent 3 3 4 6 3" xfId="10694"/>
    <cellStyle name="Percent 3 3 4 7" xfId="3159"/>
    <cellStyle name="Percent 3 3 4 7 2" xfId="7640"/>
    <cellStyle name="Percent 3 3 4 7 2 2" xfId="16670"/>
    <cellStyle name="Percent 3 3 4 7 3" xfId="12188"/>
    <cellStyle name="Percent 3 3 4 8" xfId="4653"/>
    <cellStyle name="Percent 3 3 4 8 2" xfId="13682"/>
    <cellStyle name="Percent 3 3 4 9" xfId="9200"/>
    <cellStyle name="Percent 3 3 5" xfId="208"/>
    <cellStyle name="Percent 3 3 5 2" xfId="393"/>
    <cellStyle name="Percent 3 3 5 2 2" xfId="1135"/>
    <cellStyle name="Percent 3 3 5 2 2 2" xfId="2629"/>
    <cellStyle name="Percent 3 3 5 2 2 2 2" xfId="7110"/>
    <cellStyle name="Percent 3 3 5 2 2 2 2 2" xfId="16140"/>
    <cellStyle name="Percent 3 3 5 2 2 2 3" xfId="11658"/>
    <cellStyle name="Percent 3 3 5 2 2 3" xfId="4123"/>
    <cellStyle name="Percent 3 3 5 2 2 3 2" xfId="8604"/>
    <cellStyle name="Percent 3 3 5 2 2 3 2 2" xfId="17634"/>
    <cellStyle name="Percent 3 3 5 2 2 3 3" xfId="13152"/>
    <cellStyle name="Percent 3 3 5 2 2 4" xfId="5617"/>
    <cellStyle name="Percent 3 3 5 2 2 4 2" xfId="14646"/>
    <cellStyle name="Percent 3 3 5 2 2 5" xfId="10164"/>
    <cellStyle name="Percent 3 3 5 2 3" xfId="1886"/>
    <cellStyle name="Percent 3 3 5 2 3 2" xfId="6367"/>
    <cellStyle name="Percent 3 3 5 2 3 2 2" xfId="15397"/>
    <cellStyle name="Percent 3 3 5 2 3 3" xfId="10915"/>
    <cellStyle name="Percent 3 3 5 2 4" xfId="3380"/>
    <cellStyle name="Percent 3 3 5 2 4 2" xfId="7861"/>
    <cellStyle name="Percent 3 3 5 2 4 2 2" xfId="16891"/>
    <cellStyle name="Percent 3 3 5 2 4 3" xfId="12409"/>
    <cellStyle name="Percent 3 3 5 2 5" xfId="4874"/>
    <cellStyle name="Percent 3 3 5 2 5 2" xfId="13903"/>
    <cellStyle name="Percent 3 3 5 2 6" xfId="9421"/>
    <cellStyle name="Percent 3 3 5 3" xfId="578"/>
    <cellStyle name="Percent 3 3 5 3 2" xfId="1325"/>
    <cellStyle name="Percent 3 3 5 3 2 2" xfId="2819"/>
    <cellStyle name="Percent 3 3 5 3 2 2 2" xfId="7300"/>
    <cellStyle name="Percent 3 3 5 3 2 2 2 2" xfId="16330"/>
    <cellStyle name="Percent 3 3 5 3 2 2 3" xfId="11848"/>
    <cellStyle name="Percent 3 3 5 3 2 3" xfId="4313"/>
    <cellStyle name="Percent 3 3 5 3 2 3 2" xfId="8794"/>
    <cellStyle name="Percent 3 3 5 3 2 3 2 2" xfId="17824"/>
    <cellStyle name="Percent 3 3 5 3 2 3 3" xfId="13342"/>
    <cellStyle name="Percent 3 3 5 3 2 4" xfId="5806"/>
    <cellStyle name="Percent 3 3 5 3 2 4 2" xfId="14836"/>
    <cellStyle name="Percent 3 3 5 3 2 5" xfId="10354"/>
    <cellStyle name="Percent 3 3 5 3 3" xfId="2072"/>
    <cellStyle name="Percent 3 3 5 3 3 2" xfId="6553"/>
    <cellStyle name="Percent 3 3 5 3 3 2 2" xfId="15583"/>
    <cellStyle name="Percent 3 3 5 3 3 3" xfId="11101"/>
    <cellStyle name="Percent 3 3 5 3 4" xfId="3566"/>
    <cellStyle name="Percent 3 3 5 3 4 2" xfId="8047"/>
    <cellStyle name="Percent 3 3 5 3 4 2 2" xfId="17077"/>
    <cellStyle name="Percent 3 3 5 3 4 3" xfId="12595"/>
    <cellStyle name="Percent 3 3 5 3 5" xfId="5060"/>
    <cellStyle name="Percent 3 3 5 3 5 2" xfId="14089"/>
    <cellStyle name="Percent 3 3 5 3 6" xfId="9607"/>
    <cellStyle name="Percent 3 3 5 4" xfId="764"/>
    <cellStyle name="Percent 3 3 5 4 2" xfId="1511"/>
    <cellStyle name="Percent 3 3 5 4 2 2" xfId="3005"/>
    <cellStyle name="Percent 3 3 5 4 2 2 2" xfId="7486"/>
    <cellStyle name="Percent 3 3 5 4 2 2 2 2" xfId="16516"/>
    <cellStyle name="Percent 3 3 5 4 2 2 3" xfId="12034"/>
    <cellStyle name="Percent 3 3 5 4 2 3" xfId="4499"/>
    <cellStyle name="Percent 3 3 5 4 2 3 2" xfId="8980"/>
    <cellStyle name="Percent 3 3 5 4 2 3 2 2" xfId="18010"/>
    <cellStyle name="Percent 3 3 5 4 2 3 3" xfId="13528"/>
    <cellStyle name="Percent 3 3 5 4 2 4" xfId="5992"/>
    <cellStyle name="Percent 3 3 5 4 2 4 2" xfId="15022"/>
    <cellStyle name="Percent 3 3 5 4 2 5" xfId="10540"/>
    <cellStyle name="Percent 3 3 5 4 3" xfId="2258"/>
    <cellStyle name="Percent 3 3 5 4 3 2" xfId="6739"/>
    <cellStyle name="Percent 3 3 5 4 3 2 2" xfId="15769"/>
    <cellStyle name="Percent 3 3 5 4 3 3" xfId="11287"/>
    <cellStyle name="Percent 3 3 5 4 4" xfId="3752"/>
    <cellStyle name="Percent 3 3 5 4 4 2" xfId="8233"/>
    <cellStyle name="Percent 3 3 5 4 4 2 2" xfId="17263"/>
    <cellStyle name="Percent 3 3 5 4 4 3" xfId="12781"/>
    <cellStyle name="Percent 3 3 5 4 5" xfId="5246"/>
    <cellStyle name="Percent 3 3 5 4 5 2" xfId="14275"/>
    <cellStyle name="Percent 3 3 5 4 6" xfId="9793"/>
    <cellStyle name="Percent 3 3 5 5" xfId="951"/>
    <cellStyle name="Percent 3 3 5 5 2" xfId="2445"/>
    <cellStyle name="Percent 3 3 5 5 2 2" xfId="6926"/>
    <cellStyle name="Percent 3 3 5 5 2 2 2" xfId="15956"/>
    <cellStyle name="Percent 3 3 5 5 2 3" xfId="11474"/>
    <cellStyle name="Percent 3 3 5 5 3" xfId="3939"/>
    <cellStyle name="Percent 3 3 5 5 3 2" xfId="8420"/>
    <cellStyle name="Percent 3 3 5 5 3 2 2" xfId="17450"/>
    <cellStyle name="Percent 3 3 5 5 3 3" xfId="12968"/>
    <cellStyle name="Percent 3 3 5 5 4" xfId="5433"/>
    <cellStyle name="Percent 3 3 5 5 4 2" xfId="14462"/>
    <cellStyle name="Percent 3 3 5 5 5" xfId="9980"/>
    <cellStyle name="Percent 3 3 5 6" xfId="1700"/>
    <cellStyle name="Percent 3 3 5 6 2" xfId="6181"/>
    <cellStyle name="Percent 3 3 5 6 2 2" xfId="15211"/>
    <cellStyle name="Percent 3 3 5 6 3" xfId="10729"/>
    <cellStyle name="Percent 3 3 5 7" xfId="3194"/>
    <cellStyle name="Percent 3 3 5 7 2" xfId="7675"/>
    <cellStyle name="Percent 3 3 5 7 2 2" xfId="16705"/>
    <cellStyle name="Percent 3 3 5 7 3" xfId="12223"/>
    <cellStyle name="Percent 3 3 5 8" xfId="4688"/>
    <cellStyle name="Percent 3 3 5 8 2" xfId="13717"/>
    <cellStyle name="Percent 3 3 5 9" xfId="9235"/>
    <cellStyle name="Percent 3 3 6" xfId="220"/>
    <cellStyle name="Percent 3 3 6 2" xfId="405"/>
    <cellStyle name="Percent 3 3 6 2 2" xfId="1147"/>
    <cellStyle name="Percent 3 3 6 2 2 2" xfId="2641"/>
    <cellStyle name="Percent 3 3 6 2 2 2 2" xfId="7122"/>
    <cellStyle name="Percent 3 3 6 2 2 2 2 2" xfId="16152"/>
    <cellStyle name="Percent 3 3 6 2 2 2 3" xfId="11670"/>
    <cellStyle name="Percent 3 3 6 2 2 3" xfId="4135"/>
    <cellStyle name="Percent 3 3 6 2 2 3 2" xfId="8616"/>
    <cellStyle name="Percent 3 3 6 2 2 3 2 2" xfId="17646"/>
    <cellStyle name="Percent 3 3 6 2 2 3 3" xfId="13164"/>
    <cellStyle name="Percent 3 3 6 2 2 4" xfId="5629"/>
    <cellStyle name="Percent 3 3 6 2 2 4 2" xfId="14658"/>
    <cellStyle name="Percent 3 3 6 2 2 5" xfId="10176"/>
    <cellStyle name="Percent 3 3 6 2 3" xfId="1898"/>
    <cellStyle name="Percent 3 3 6 2 3 2" xfId="6379"/>
    <cellStyle name="Percent 3 3 6 2 3 2 2" xfId="15409"/>
    <cellStyle name="Percent 3 3 6 2 3 3" xfId="10927"/>
    <cellStyle name="Percent 3 3 6 2 4" xfId="3392"/>
    <cellStyle name="Percent 3 3 6 2 4 2" xfId="7873"/>
    <cellStyle name="Percent 3 3 6 2 4 2 2" xfId="16903"/>
    <cellStyle name="Percent 3 3 6 2 4 3" xfId="12421"/>
    <cellStyle name="Percent 3 3 6 2 5" xfId="4886"/>
    <cellStyle name="Percent 3 3 6 2 5 2" xfId="13915"/>
    <cellStyle name="Percent 3 3 6 2 6" xfId="9433"/>
    <cellStyle name="Percent 3 3 6 3" xfId="590"/>
    <cellStyle name="Percent 3 3 6 3 2" xfId="1337"/>
    <cellStyle name="Percent 3 3 6 3 2 2" xfId="2831"/>
    <cellStyle name="Percent 3 3 6 3 2 2 2" xfId="7312"/>
    <cellStyle name="Percent 3 3 6 3 2 2 2 2" xfId="16342"/>
    <cellStyle name="Percent 3 3 6 3 2 2 3" xfId="11860"/>
    <cellStyle name="Percent 3 3 6 3 2 3" xfId="4325"/>
    <cellStyle name="Percent 3 3 6 3 2 3 2" xfId="8806"/>
    <cellStyle name="Percent 3 3 6 3 2 3 2 2" xfId="17836"/>
    <cellStyle name="Percent 3 3 6 3 2 3 3" xfId="13354"/>
    <cellStyle name="Percent 3 3 6 3 2 4" xfId="5818"/>
    <cellStyle name="Percent 3 3 6 3 2 4 2" xfId="14848"/>
    <cellStyle name="Percent 3 3 6 3 2 5" xfId="10366"/>
    <cellStyle name="Percent 3 3 6 3 3" xfId="2084"/>
    <cellStyle name="Percent 3 3 6 3 3 2" xfId="6565"/>
    <cellStyle name="Percent 3 3 6 3 3 2 2" xfId="15595"/>
    <cellStyle name="Percent 3 3 6 3 3 3" xfId="11113"/>
    <cellStyle name="Percent 3 3 6 3 4" xfId="3578"/>
    <cellStyle name="Percent 3 3 6 3 4 2" xfId="8059"/>
    <cellStyle name="Percent 3 3 6 3 4 2 2" xfId="17089"/>
    <cellStyle name="Percent 3 3 6 3 4 3" xfId="12607"/>
    <cellStyle name="Percent 3 3 6 3 5" xfId="5072"/>
    <cellStyle name="Percent 3 3 6 3 5 2" xfId="14101"/>
    <cellStyle name="Percent 3 3 6 3 6" xfId="9619"/>
    <cellStyle name="Percent 3 3 6 4" xfId="776"/>
    <cellStyle name="Percent 3 3 6 4 2" xfId="1523"/>
    <cellStyle name="Percent 3 3 6 4 2 2" xfId="3017"/>
    <cellStyle name="Percent 3 3 6 4 2 2 2" xfId="7498"/>
    <cellStyle name="Percent 3 3 6 4 2 2 2 2" xfId="16528"/>
    <cellStyle name="Percent 3 3 6 4 2 2 3" xfId="12046"/>
    <cellStyle name="Percent 3 3 6 4 2 3" xfId="4511"/>
    <cellStyle name="Percent 3 3 6 4 2 3 2" xfId="8992"/>
    <cellStyle name="Percent 3 3 6 4 2 3 2 2" xfId="18022"/>
    <cellStyle name="Percent 3 3 6 4 2 3 3" xfId="13540"/>
    <cellStyle name="Percent 3 3 6 4 2 4" xfId="6004"/>
    <cellStyle name="Percent 3 3 6 4 2 4 2" xfId="15034"/>
    <cellStyle name="Percent 3 3 6 4 2 5" xfId="10552"/>
    <cellStyle name="Percent 3 3 6 4 3" xfId="2270"/>
    <cellStyle name="Percent 3 3 6 4 3 2" xfId="6751"/>
    <cellStyle name="Percent 3 3 6 4 3 2 2" xfId="15781"/>
    <cellStyle name="Percent 3 3 6 4 3 3" xfId="11299"/>
    <cellStyle name="Percent 3 3 6 4 4" xfId="3764"/>
    <cellStyle name="Percent 3 3 6 4 4 2" xfId="8245"/>
    <cellStyle name="Percent 3 3 6 4 4 2 2" xfId="17275"/>
    <cellStyle name="Percent 3 3 6 4 4 3" xfId="12793"/>
    <cellStyle name="Percent 3 3 6 4 5" xfId="5258"/>
    <cellStyle name="Percent 3 3 6 4 5 2" xfId="14287"/>
    <cellStyle name="Percent 3 3 6 4 6" xfId="9805"/>
    <cellStyle name="Percent 3 3 6 5" xfId="963"/>
    <cellStyle name="Percent 3 3 6 5 2" xfId="2457"/>
    <cellStyle name="Percent 3 3 6 5 2 2" xfId="6938"/>
    <cellStyle name="Percent 3 3 6 5 2 2 2" xfId="15968"/>
    <cellStyle name="Percent 3 3 6 5 2 3" xfId="11486"/>
    <cellStyle name="Percent 3 3 6 5 3" xfId="3951"/>
    <cellStyle name="Percent 3 3 6 5 3 2" xfId="8432"/>
    <cellStyle name="Percent 3 3 6 5 3 2 2" xfId="17462"/>
    <cellStyle name="Percent 3 3 6 5 3 3" xfId="12980"/>
    <cellStyle name="Percent 3 3 6 5 4" xfId="5445"/>
    <cellStyle name="Percent 3 3 6 5 4 2" xfId="14474"/>
    <cellStyle name="Percent 3 3 6 5 5" xfId="9992"/>
    <cellStyle name="Percent 3 3 6 6" xfId="1712"/>
    <cellStyle name="Percent 3 3 6 6 2" xfId="6193"/>
    <cellStyle name="Percent 3 3 6 6 2 2" xfId="15223"/>
    <cellStyle name="Percent 3 3 6 6 3" xfId="10741"/>
    <cellStyle name="Percent 3 3 6 7" xfId="3206"/>
    <cellStyle name="Percent 3 3 6 7 2" xfId="7687"/>
    <cellStyle name="Percent 3 3 6 7 2 2" xfId="16717"/>
    <cellStyle name="Percent 3 3 6 7 3" xfId="12235"/>
    <cellStyle name="Percent 3 3 6 8" xfId="4700"/>
    <cellStyle name="Percent 3 3 6 8 2" xfId="13729"/>
    <cellStyle name="Percent 3 3 6 9" xfId="9247"/>
    <cellStyle name="Percent 3 3 7" xfId="242"/>
    <cellStyle name="Percent 3 3 7 2" xfId="428"/>
    <cellStyle name="Percent 3 3 7 2 2" xfId="1170"/>
    <cellStyle name="Percent 3 3 7 2 2 2" xfId="2664"/>
    <cellStyle name="Percent 3 3 7 2 2 2 2" xfId="7145"/>
    <cellStyle name="Percent 3 3 7 2 2 2 2 2" xfId="16175"/>
    <cellStyle name="Percent 3 3 7 2 2 2 3" xfId="11693"/>
    <cellStyle name="Percent 3 3 7 2 2 3" xfId="4158"/>
    <cellStyle name="Percent 3 3 7 2 2 3 2" xfId="8639"/>
    <cellStyle name="Percent 3 3 7 2 2 3 2 2" xfId="17669"/>
    <cellStyle name="Percent 3 3 7 2 2 3 3" xfId="13187"/>
    <cellStyle name="Percent 3 3 7 2 2 4" xfId="5651"/>
    <cellStyle name="Percent 3 3 7 2 2 4 2" xfId="14681"/>
    <cellStyle name="Percent 3 3 7 2 2 5" xfId="10199"/>
    <cellStyle name="Percent 3 3 7 2 3" xfId="1921"/>
    <cellStyle name="Percent 3 3 7 2 3 2" xfId="6402"/>
    <cellStyle name="Percent 3 3 7 2 3 2 2" xfId="15432"/>
    <cellStyle name="Percent 3 3 7 2 3 3" xfId="10950"/>
    <cellStyle name="Percent 3 3 7 2 4" xfId="3415"/>
    <cellStyle name="Percent 3 3 7 2 4 2" xfId="7896"/>
    <cellStyle name="Percent 3 3 7 2 4 2 2" xfId="16926"/>
    <cellStyle name="Percent 3 3 7 2 4 3" xfId="12444"/>
    <cellStyle name="Percent 3 3 7 2 5" xfId="4909"/>
    <cellStyle name="Percent 3 3 7 2 5 2" xfId="13938"/>
    <cellStyle name="Percent 3 3 7 2 6" xfId="9456"/>
    <cellStyle name="Percent 3 3 7 3" xfId="613"/>
    <cellStyle name="Percent 3 3 7 3 2" xfId="1360"/>
    <cellStyle name="Percent 3 3 7 3 2 2" xfId="2854"/>
    <cellStyle name="Percent 3 3 7 3 2 2 2" xfId="7335"/>
    <cellStyle name="Percent 3 3 7 3 2 2 2 2" xfId="16365"/>
    <cellStyle name="Percent 3 3 7 3 2 2 3" xfId="11883"/>
    <cellStyle name="Percent 3 3 7 3 2 3" xfId="4348"/>
    <cellStyle name="Percent 3 3 7 3 2 3 2" xfId="8829"/>
    <cellStyle name="Percent 3 3 7 3 2 3 2 2" xfId="17859"/>
    <cellStyle name="Percent 3 3 7 3 2 3 3" xfId="13377"/>
    <cellStyle name="Percent 3 3 7 3 2 4" xfId="5841"/>
    <cellStyle name="Percent 3 3 7 3 2 4 2" xfId="14871"/>
    <cellStyle name="Percent 3 3 7 3 2 5" xfId="10389"/>
    <cellStyle name="Percent 3 3 7 3 3" xfId="2107"/>
    <cellStyle name="Percent 3 3 7 3 3 2" xfId="6588"/>
    <cellStyle name="Percent 3 3 7 3 3 2 2" xfId="15618"/>
    <cellStyle name="Percent 3 3 7 3 3 3" xfId="11136"/>
    <cellStyle name="Percent 3 3 7 3 4" xfId="3601"/>
    <cellStyle name="Percent 3 3 7 3 4 2" xfId="8082"/>
    <cellStyle name="Percent 3 3 7 3 4 2 2" xfId="17112"/>
    <cellStyle name="Percent 3 3 7 3 4 3" xfId="12630"/>
    <cellStyle name="Percent 3 3 7 3 5" xfId="5095"/>
    <cellStyle name="Percent 3 3 7 3 5 2" xfId="14124"/>
    <cellStyle name="Percent 3 3 7 3 6" xfId="9642"/>
    <cellStyle name="Percent 3 3 7 4" xfId="799"/>
    <cellStyle name="Percent 3 3 7 4 2" xfId="1546"/>
    <cellStyle name="Percent 3 3 7 4 2 2" xfId="3040"/>
    <cellStyle name="Percent 3 3 7 4 2 2 2" xfId="7521"/>
    <cellStyle name="Percent 3 3 7 4 2 2 2 2" xfId="16551"/>
    <cellStyle name="Percent 3 3 7 4 2 2 3" xfId="12069"/>
    <cellStyle name="Percent 3 3 7 4 2 3" xfId="4534"/>
    <cellStyle name="Percent 3 3 7 4 2 3 2" xfId="9015"/>
    <cellStyle name="Percent 3 3 7 4 2 3 2 2" xfId="18045"/>
    <cellStyle name="Percent 3 3 7 4 2 3 3" xfId="13563"/>
    <cellStyle name="Percent 3 3 7 4 2 4" xfId="6027"/>
    <cellStyle name="Percent 3 3 7 4 2 4 2" xfId="15057"/>
    <cellStyle name="Percent 3 3 7 4 2 5" xfId="10575"/>
    <cellStyle name="Percent 3 3 7 4 3" xfId="2293"/>
    <cellStyle name="Percent 3 3 7 4 3 2" xfId="6774"/>
    <cellStyle name="Percent 3 3 7 4 3 2 2" xfId="15804"/>
    <cellStyle name="Percent 3 3 7 4 3 3" xfId="11322"/>
    <cellStyle name="Percent 3 3 7 4 4" xfId="3787"/>
    <cellStyle name="Percent 3 3 7 4 4 2" xfId="8268"/>
    <cellStyle name="Percent 3 3 7 4 4 2 2" xfId="17298"/>
    <cellStyle name="Percent 3 3 7 4 4 3" xfId="12816"/>
    <cellStyle name="Percent 3 3 7 4 5" xfId="5281"/>
    <cellStyle name="Percent 3 3 7 4 5 2" xfId="14310"/>
    <cellStyle name="Percent 3 3 7 4 6" xfId="9828"/>
    <cellStyle name="Percent 3 3 7 5" xfId="986"/>
    <cellStyle name="Percent 3 3 7 5 2" xfId="2480"/>
    <cellStyle name="Percent 3 3 7 5 2 2" xfId="6961"/>
    <cellStyle name="Percent 3 3 7 5 2 2 2" xfId="15991"/>
    <cellStyle name="Percent 3 3 7 5 2 3" xfId="11509"/>
    <cellStyle name="Percent 3 3 7 5 3" xfId="3974"/>
    <cellStyle name="Percent 3 3 7 5 3 2" xfId="8455"/>
    <cellStyle name="Percent 3 3 7 5 3 2 2" xfId="17485"/>
    <cellStyle name="Percent 3 3 7 5 3 3" xfId="13003"/>
    <cellStyle name="Percent 3 3 7 5 4" xfId="5468"/>
    <cellStyle name="Percent 3 3 7 5 4 2" xfId="14497"/>
    <cellStyle name="Percent 3 3 7 5 5" xfId="10015"/>
    <cellStyle name="Percent 3 3 7 6" xfId="1735"/>
    <cellStyle name="Percent 3 3 7 6 2" xfId="6216"/>
    <cellStyle name="Percent 3 3 7 6 2 2" xfId="15246"/>
    <cellStyle name="Percent 3 3 7 6 3" xfId="10764"/>
    <cellStyle name="Percent 3 3 7 7" xfId="3229"/>
    <cellStyle name="Percent 3 3 7 7 2" xfId="7710"/>
    <cellStyle name="Percent 3 3 7 7 2 2" xfId="16740"/>
    <cellStyle name="Percent 3 3 7 7 3" xfId="12258"/>
    <cellStyle name="Percent 3 3 7 8" xfId="4723"/>
    <cellStyle name="Percent 3 3 7 8 2" xfId="13752"/>
    <cellStyle name="Percent 3 3 7 9" xfId="9270"/>
    <cellStyle name="Percent 3 3 8" xfId="265"/>
    <cellStyle name="Percent 3 3 8 2" xfId="451"/>
    <cellStyle name="Percent 3 3 8 2 2" xfId="1193"/>
    <cellStyle name="Percent 3 3 8 2 2 2" xfId="2687"/>
    <cellStyle name="Percent 3 3 8 2 2 2 2" xfId="7168"/>
    <cellStyle name="Percent 3 3 8 2 2 2 2 2" xfId="16198"/>
    <cellStyle name="Percent 3 3 8 2 2 2 3" xfId="11716"/>
    <cellStyle name="Percent 3 3 8 2 2 3" xfId="4181"/>
    <cellStyle name="Percent 3 3 8 2 2 3 2" xfId="8662"/>
    <cellStyle name="Percent 3 3 8 2 2 3 2 2" xfId="17692"/>
    <cellStyle name="Percent 3 3 8 2 2 3 3" xfId="13210"/>
    <cellStyle name="Percent 3 3 8 2 2 4" xfId="5674"/>
    <cellStyle name="Percent 3 3 8 2 2 4 2" xfId="14704"/>
    <cellStyle name="Percent 3 3 8 2 2 5" xfId="10222"/>
    <cellStyle name="Percent 3 3 8 2 3" xfId="1944"/>
    <cellStyle name="Percent 3 3 8 2 3 2" xfId="6425"/>
    <cellStyle name="Percent 3 3 8 2 3 2 2" xfId="15455"/>
    <cellStyle name="Percent 3 3 8 2 3 3" xfId="10973"/>
    <cellStyle name="Percent 3 3 8 2 4" xfId="3438"/>
    <cellStyle name="Percent 3 3 8 2 4 2" xfId="7919"/>
    <cellStyle name="Percent 3 3 8 2 4 2 2" xfId="16949"/>
    <cellStyle name="Percent 3 3 8 2 4 3" xfId="12467"/>
    <cellStyle name="Percent 3 3 8 2 5" xfId="4932"/>
    <cellStyle name="Percent 3 3 8 2 5 2" xfId="13961"/>
    <cellStyle name="Percent 3 3 8 2 6" xfId="9479"/>
    <cellStyle name="Percent 3 3 8 3" xfId="636"/>
    <cellStyle name="Percent 3 3 8 3 2" xfId="1383"/>
    <cellStyle name="Percent 3 3 8 3 2 2" xfId="2877"/>
    <cellStyle name="Percent 3 3 8 3 2 2 2" xfId="7358"/>
    <cellStyle name="Percent 3 3 8 3 2 2 2 2" xfId="16388"/>
    <cellStyle name="Percent 3 3 8 3 2 2 3" xfId="11906"/>
    <cellStyle name="Percent 3 3 8 3 2 3" xfId="4371"/>
    <cellStyle name="Percent 3 3 8 3 2 3 2" xfId="8852"/>
    <cellStyle name="Percent 3 3 8 3 2 3 2 2" xfId="17882"/>
    <cellStyle name="Percent 3 3 8 3 2 3 3" xfId="13400"/>
    <cellStyle name="Percent 3 3 8 3 2 4" xfId="5864"/>
    <cellStyle name="Percent 3 3 8 3 2 4 2" xfId="14894"/>
    <cellStyle name="Percent 3 3 8 3 2 5" xfId="10412"/>
    <cellStyle name="Percent 3 3 8 3 3" xfId="2130"/>
    <cellStyle name="Percent 3 3 8 3 3 2" xfId="6611"/>
    <cellStyle name="Percent 3 3 8 3 3 2 2" xfId="15641"/>
    <cellStyle name="Percent 3 3 8 3 3 3" xfId="11159"/>
    <cellStyle name="Percent 3 3 8 3 4" xfId="3624"/>
    <cellStyle name="Percent 3 3 8 3 4 2" xfId="8105"/>
    <cellStyle name="Percent 3 3 8 3 4 2 2" xfId="17135"/>
    <cellStyle name="Percent 3 3 8 3 4 3" xfId="12653"/>
    <cellStyle name="Percent 3 3 8 3 5" xfId="5118"/>
    <cellStyle name="Percent 3 3 8 3 5 2" xfId="14147"/>
    <cellStyle name="Percent 3 3 8 3 6" xfId="9665"/>
    <cellStyle name="Percent 3 3 8 4" xfId="822"/>
    <cellStyle name="Percent 3 3 8 4 2" xfId="1569"/>
    <cellStyle name="Percent 3 3 8 4 2 2" xfId="3063"/>
    <cellStyle name="Percent 3 3 8 4 2 2 2" xfId="7544"/>
    <cellStyle name="Percent 3 3 8 4 2 2 2 2" xfId="16574"/>
    <cellStyle name="Percent 3 3 8 4 2 2 3" xfId="12092"/>
    <cellStyle name="Percent 3 3 8 4 2 3" xfId="4557"/>
    <cellStyle name="Percent 3 3 8 4 2 3 2" xfId="9038"/>
    <cellStyle name="Percent 3 3 8 4 2 3 2 2" xfId="18068"/>
    <cellStyle name="Percent 3 3 8 4 2 3 3" xfId="13586"/>
    <cellStyle name="Percent 3 3 8 4 2 4" xfId="6050"/>
    <cellStyle name="Percent 3 3 8 4 2 4 2" xfId="15080"/>
    <cellStyle name="Percent 3 3 8 4 2 5" xfId="10598"/>
    <cellStyle name="Percent 3 3 8 4 3" xfId="2316"/>
    <cellStyle name="Percent 3 3 8 4 3 2" xfId="6797"/>
    <cellStyle name="Percent 3 3 8 4 3 2 2" xfId="15827"/>
    <cellStyle name="Percent 3 3 8 4 3 3" xfId="11345"/>
    <cellStyle name="Percent 3 3 8 4 4" xfId="3810"/>
    <cellStyle name="Percent 3 3 8 4 4 2" xfId="8291"/>
    <cellStyle name="Percent 3 3 8 4 4 2 2" xfId="17321"/>
    <cellStyle name="Percent 3 3 8 4 4 3" xfId="12839"/>
    <cellStyle name="Percent 3 3 8 4 5" xfId="5304"/>
    <cellStyle name="Percent 3 3 8 4 5 2" xfId="14333"/>
    <cellStyle name="Percent 3 3 8 4 6" xfId="9851"/>
    <cellStyle name="Percent 3 3 8 5" xfId="1009"/>
    <cellStyle name="Percent 3 3 8 5 2" xfId="2503"/>
    <cellStyle name="Percent 3 3 8 5 2 2" xfId="6984"/>
    <cellStyle name="Percent 3 3 8 5 2 2 2" xfId="16014"/>
    <cellStyle name="Percent 3 3 8 5 2 3" xfId="11532"/>
    <cellStyle name="Percent 3 3 8 5 3" xfId="3997"/>
    <cellStyle name="Percent 3 3 8 5 3 2" xfId="8478"/>
    <cellStyle name="Percent 3 3 8 5 3 2 2" xfId="17508"/>
    <cellStyle name="Percent 3 3 8 5 3 3" xfId="13026"/>
    <cellStyle name="Percent 3 3 8 5 4" xfId="5491"/>
    <cellStyle name="Percent 3 3 8 5 4 2" xfId="14520"/>
    <cellStyle name="Percent 3 3 8 5 5" xfId="10038"/>
    <cellStyle name="Percent 3 3 8 6" xfId="1758"/>
    <cellStyle name="Percent 3 3 8 6 2" xfId="6239"/>
    <cellStyle name="Percent 3 3 8 6 2 2" xfId="15269"/>
    <cellStyle name="Percent 3 3 8 6 3" xfId="10787"/>
    <cellStyle name="Percent 3 3 8 7" xfId="3252"/>
    <cellStyle name="Percent 3 3 8 7 2" xfId="7733"/>
    <cellStyle name="Percent 3 3 8 7 2 2" xfId="16763"/>
    <cellStyle name="Percent 3 3 8 7 3" xfId="12281"/>
    <cellStyle name="Percent 3 3 8 8" xfId="4746"/>
    <cellStyle name="Percent 3 3 8 8 2" xfId="13775"/>
    <cellStyle name="Percent 3 3 8 9" xfId="9293"/>
    <cellStyle name="Percent 3 3 9" xfId="288"/>
    <cellStyle name="Percent 3 3 9 2" xfId="1032"/>
    <cellStyle name="Percent 3 3 9 2 2" xfId="2526"/>
    <cellStyle name="Percent 3 3 9 2 2 2" xfId="7007"/>
    <cellStyle name="Percent 3 3 9 2 2 2 2" xfId="16037"/>
    <cellStyle name="Percent 3 3 9 2 2 3" xfId="11555"/>
    <cellStyle name="Percent 3 3 9 2 3" xfId="4020"/>
    <cellStyle name="Percent 3 3 9 2 3 2" xfId="8501"/>
    <cellStyle name="Percent 3 3 9 2 3 2 2" xfId="17531"/>
    <cellStyle name="Percent 3 3 9 2 3 3" xfId="13049"/>
    <cellStyle name="Percent 3 3 9 2 4" xfId="5514"/>
    <cellStyle name="Percent 3 3 9 2 4 2" xfId="14543"/>
    <cellStyle name="Percent 3 3 9 2 5" xfId="10061"/>
    <cellStyle name="Percent 3 3 9 3" xfId="1781"/>
    <cellStyle name="Percent 3 3 9 3 2" xfId="6262"/>
    <cellStyle name="Percent 3 3 9 3 2 2" xfId="15292"/>
    <cellStyle name="Percent 3 3 9 3 3" xfId="10810"/>
    <cellStyle name="Percent 3 3 9 4" xfId="3275"/>
    <cellStyle name="Percent 3 3 9 4 2" xfId="7756"/>
    <cellStyle name="Percent 3 3 9 4 2 2" xfId="16786"/>
    <cellStyle name="Percent 3 3 9 4 3" xfId="12304"/>
    <cellStyle name="Percent 3 3 9 5" xfId="4769"/>
    <cellStyle name="Percent 3 3 9 5 2" xfId="13798"/>
    <cellStyle name="Percent 3 3 9 6" xfId="9316"/>
    <cellStyle name="Percent 3 4" xfId="117"/>
    <cellStyle name="Percent 3 4 2" xfId="301"/>
    <cellStyle name="Percent 3 4 2 2" xfId="1045"/>
    <cellStyle name="Percent 3 4 2 2 2" xfId="2539"/>
    <cellStyle name="Percent 3 4 2 2 2 2" xfId="7020"/>
    <cellStyle name="Percent 3 4 2 2 2 2 2" xfId="16050"/>
    <cellStyle name="Percent 3 4 2 2 2 3" xfId="11568"/>
    <cellStyle name="Percent 3 4 2 2 3" xfId="4033"/>
    <cellStyle name="Percent 3 4 2 2 3 2" xfId="8514"/>
    <cellStyle name="Percent 3 4 2 2 3 2 2" xfId="17544"/>
    <cellStyle name="Percent 3 4 2 2 3 3" xfId="13062"/>
    <cellStyle name="Percent 3 4 2 2 4" xfId="5527"/>
    <cellStyle name="Percent 3 4 2 2 4 2" xfId="14556"/>
    <cellStyle name="Percent 3 4 2 2 5" xfId="10074"/>
    <cellStyle name="Percent 3 4 2 3" xfId="1794"/>
    <cellStyle name="Percent 3 4 2 3 2" xfId="6275"/>
    <cellStyle name="Percent 3 4 2 3 2 2" xfId="15305"/>
    <cellStyle name="Percent 3 4 2 3 3" xfId="10823"/>
    <cellStyle name="Percent 3 4 2 4" xfId="3288"/>
    <cellStyle name="Percent 3 4 2 4 2" xfId="7769"/>
    <cellStyle name="Percent 3 4 2 4 2 2" xfId="16799"/>
    <cellStyle name="Percent 3 4 2 4 3" xfId="12317"/>
    <cellStyle name="Percent 3 4 2 5" xfId="4782"/>
    <cellStyle name="Percent 3 4 2 5 2" xfId="13811"/>
    <cellStyle name="Percent 3 4 2 6" xfId="9329"/>
    <cellStyle name="Percent 3 4 3" xfId="486"/>
    <cellStyle name="Percent 3 4 3 2" xfId="1233"/>
    <cellStyle name="Percent 3 4 3 2 2" xfId="2727"/>
    <cellStyle name="Percent 3 4 3 2 2 2" xfId="7208"/>
    <cellStyle name="Percent 3 4 3 2 2 2 2" xfId="16238"/>
    <cellStyle name="Percent 3 4 3 2 2 3" xfId="11756"/>
    <cellStyle name="Percent 3 4 3 2 3" xfId="4221"/>
    <cellStyle name="Percent 3 4 3 2 3 2" xfId="8702"/>
    <cellStyle name="Percent 3 4 3 2 3 2 2" xfId="17732"/>
    <cellStyle name="Percent 3 4 3 2 3 3" xfId="13250"/>
    <cellStyle name="Percent 3 4 3 2 4" xfId="5714"/>
    <cellStyle name="Percent 3 4 3 2 4 2" xfId="14744"/>
    <cellStyle name="Percent 3 4 3 2 5" xfId="10262"/>
    <cellStyle name="Percent 3 4 3 3" xfId="1980"/>
    <cellStyle name="Percent 3 4 3 3 2" xfId="6461"/>
    <cellStyle name="Percent 3 4 3 3 2 2" xfId="15491"/>
    <cellStyle name="Percent 3 4 3 3 3" xfId="11009"/>
    <cellStyle name="Percent 3 4 3 4" xfId="3474"/>
    <cellStyle name="Percent 3 4 3 4 2" xfId="7955"/>
    <cellStyle name="Percent 3 4 3 4 2 2" xfId="16985"/>
    <cellStyle name="Percent 3 4 3 4 3" xfId="12503"/>
    <cellStyle name="Percent 3 4 3 5" xfId="4968"/>
    <cellStyle name="Percent 3 4 3 5 2" xfId="13997"/>
    <cellStyle name="Percent 3 4 3 6" xfId="9515"/>
    <cellStyle name="Percent 3 4 4" xfId="672"/>
    <cellStyle name="Percent 3 4 4 2" xfId="1419"/>
    <cellStyle name="Percent 3 4 4 2 2" xfId="2913"/>
    <cellStyle name="Percent 3 4 4 2 2 2" xfId="7394"/>
    <cellStyle name="Percent 3 4 4 2 2 2 2" xfId="16424"/>
    <cellStyle name="Percent 3 4 4 2 2 3" xfId="11942"/>
    <cellStyle name="Percent 3 4 4 2 3" xfId="4407"/>
    <cellStyle name="Percent 3 4 4 2 3 2" xfId="8888"/>
    <cellStyle name="Percent 3 4 4 2 3 2 2" xfId="17918"/>
    <cellStyle name="Percent 3 4 4 2 3 3" xfId="13436"/>
    <cellStyle name="Percent 3 4 4 2 4" xfId="5900"/>
    <cellStyle name="Percent 3 4 4 2 4 2" xfId="14930"/>
    <cellStyle name="Percent 3 4 4 2 5" xfId="10448"/>
    <cellStyle name="Percent 3 4 4 3" xfId="2166"/>
    <cellStyle name="Percent 3 4 4 3 2" xfId="6647"/>
    <cellStyle name="Percent 3 4 4 3 2 2" xfId="15677"/>
    <cellStyle name="Percent 3 4 4 3 3" xfId="11195"/>
    <cellStyle name="Percent 3 4 4 4" xfId="3660"/>
    <cellStyle name="Percent 3 4 4 4 2" xfId="8141"/>
    <cellStyle name="Percent 3 4 4 4 2 2" xfId="17171"/>
    <cellStyle name="Percent 3 4 4 4 3" xfId="12689"/>
    <cellStyle name="Percent 3 4 4 5" xfId="5154"/>
    <cellStyle name="Percent 3 4 4 5 2" xfId="14183"/>
    <cellStyle name="Percent 3 4 4 6" xfId="9701"/>
    <cellStyle name="Percent 3 4 5" xfId="859"/>
    <cellStyle name="Percent 3 4 5 2" xfId="2353"/>
    <cellStyle name="Percent 3 4 5 2 2" xfId="6834"/>
    <cellStyle name="Percent 3 4 5 2 2 2" xfId="15864"/>
    <cellStyle name="Percent 3 4 5 2 3" xfId="11382"/>
    <cellStyle name="Percent 3 4 5 3" xfId="3847"/>
    <cellStyle name="Percent 3 4 5 3 2" xfId="8328"/>
    <cellStyle name="Percent 3 4 5 3 2 2" xfId="17358"/>
    <cellStyle name="Percent 3 4 5 3 3" xfId="12876"/>
    <cellStyle name="Percent 3 4 5 4" xfId="5341"/>
    <cellStyle name="Percent 3 4 5 4 2" xfId="14370"/>
    <cellStyle name="Percent 3 4 5 5" xfId="9888"/>
    <cellStyle name="Percent 3 4 6" xfId="1608"/>
    <cellStyle name="Percent 3 4 6 2" xfId="6089"/>
    <cellStyle name="Percent 3 4 6 2 2" xfId="15119"/>
    <cellStyle name="Percent 3 4 6 3" xfId="10637"/>
    <cellStyle name="Percent 3 4 7" xfId="3102"/>
    <cellStyle name="Percent 3 4 7 2" xfId="7583"/>
    <cellStyle name="Percent 3 4 7 2 2" xfId="16613"/>
    <cellStyle name="Percent 3 4 7 3" xfId="12131"/>
    <cellStyle name="Percent 3 4 8" xfId="4596"/>
    <cellStyle name="Percent 3 4 8 2" xfId="13625"/>
    <cellStyle name="Percent 3 4 9" xfId="9143"/>
    <cellStyle name="Percent 3 5" xfId="140"/>
    <cellStyle name="Percent 3 5 2" xfId="324"/>
    <cellStyle name="Percent 3 5 2 2" xfId="1068"/>
    <cellStyle name="Percent 3 5 2 2 2" xfId="2562"/>
    <cellStyle name="Percent 3 5 2 2 2 2" xfId="7043"/>
    <cellStyle name="Percent 3 5 2 2 2 2 2" xfId="16073"/>
    <cellStyle name="Percent 3 5 2 2 2 3" xfId="11591"/>
    <cellStyle name="Percent 3 5 2 2 3" xfId="4056"/>
    <cellStyle name="Percent 3 5 2 2 3 2" xfId="8537"/>
    <cellStyle name="Percent 3 5 2 2 3 2 2" xfId="17567"/>
    <cellStyle name="Percent 3 5 2 2 3 3" xfId="13085"/>
    <cellStyle name="Percent 3 5 2 2 4" xfId="5550"/>
    <cellStyle name="Percent 3 5 2 2 4 2" xfId="14579"/>
    <cellStyle name="Percent 3 5 2 2 5" xfId="10097"/>
    <cellStyle name="Percent 3 5 2 3" xfId="1817"/>
    <cellStyle name="Percent 3 5 2 3 2" xfId="6298"/>
    <cellStyle name="Percent 3 5 2 3 2 2" xfId="15328"/>
    <cellStyle name="Percent 3 5 2 3 3" xfId="10846"/>
    <cellStyle name="Percent 3 5 2 4" xfId="3311"/>
    <cellStyle name="Percent 3 5 2 4 2" xfId="7792"/>
    <cellStyle name="Percent 3 5 2 4 2 2" xfId="16822"/>
    <cellStyle name="Percent 3 5 2 4 3" xfId="12340"/>
    <cellStyle name="Percent 3 5 2 5" xfId="4805"/>
    <cellStyle name="Percent 3 5 2 5 2" xfId="13834"/>
    <cellStyle name="Percent 3 5 2 6" xfId="9352"/>
    <cellStyle name="Percent 3 5 3" xfId="509"/>
    <cellStyle name="Percent 3 5 3 2" xfId="1256"/>
    <cellStyle name="Percent 3 5 3 2 2" xfId="2750"/>
    <cellStyle name="Percent 3 5 3 2 2 2" xfId="7231"/>
    <cellStyle name="Percent 3 5 3 2 2 2 2" xfId="16261"/>
    <cellStyle name="Percent 3 5 3 2 2 3" xfId="11779"/>
    <cellStyle name="Percent 3 5 3 2 3" xfId="4244"/>
    <cellStyle name="Percent 3 5 3 2 3 2" xfId="8725"/>
    <cellStyle name="Percent 3 5 3 2 3 2 2" xfId="17755"/>
    <cellStyle name="Percent 3 5 3 2 3 3" xfId="13273"/>
    <cellStyle name="Percent 3 5 3 2 4" xfId="5737"/>
    <cellStyle name="Percent 3 5 3 2 4 2" xfId="14767"/>
    <cellStyle name="Percent 3 5 3 2 5" xfId="10285"/>
    <cellStyle name="Percent 3 5 3 3" xfId="2003"/>
    <cellStyle name="Percent 3 5 3 3 2" xfId="6484"/>
    <cellStyle name="Percent 3 5 3 3 2 2" xfId="15514"/>
    <cellStyle name="Percent 3 5 3 3 3" xfId="11032"/>
    <cellStyle name="Percent 3 5 3 4" xfId="3497"/>
    <cellStyle name="Percent 3 5 3 4 2" xfId="7978"/>
    <cellStyle name="Percent 3 5 3 4 2 2" xfId="17008"/>
    <cellStyle name="Percent 3 5 3 4 3" xfId="12526"/>
    <cellStyle name="Percent 3 5 3 5" xfId="4991"/>
    <cellStyle name="Percent 3 5 3 5 2" xfId="14020"/>
    <cellStyle name="Percent 3 5 3 6" xfId="9538"/>
    <cellStyle name="Percent 3 5 4" xfId="695"/>
    <cellStyle name="Percent 3 5 4 2" xfId="1442"/>
    <cellStyle name="Percent 3 5 4 2 2" xfId="2936"/>
    <cellStyle name="Percent 3 5 4 2 2 2" xfId="7417"/>
    <cellStyle name="Percent 3 5 4 2 2 2 2" xfId="16447"/>
    <cellStyle name="Percent 3 5 4 2 2 3" xfId="11965"/>
    <cellStyle name="Percent 3 5 4 2 3" xfId="4430"/>
    <cellStyle name="Percent 3 5 4 2 3 2" xfId="8911"/>
    <cellStyle name="Percent 3 5 4 2 3 2 2" xfId="17941"/>
    <cellStyle name="Percent 3 5 4 2 3 3" xfId="13459"/>
    <cellStyle name="Percent 3 5 4 2 4" xfId="5923"/>
    <cellStyle name="Percent 3 5 4 2 4 2" xfId="14953"/>
    <cellStyle name="Percent 3 5 4 2 5" xfId="10471"/>
    <cellStyle name="Percent 3 5 4 3" xfId="2189"/>
    <cellStyle name="Percent 3 5 4 3 2" xfId="6670"/>
    <cellStyle name="Percent 3 5 4 3 2 2" xfId="15700"/>
    <cellStyle name="Percent 3 5 4 3 3" xfId="11218"/>
    <cellStyle name="Percent 3 5 4 4" xfId="3683"/>
    <cellStyle name="Percent 3 5 4 4 2" xfId="8164"/>
    <cellStyle name="Percent 3 5 4 4 2 2" xfId="17194"/>
    <cellStyle name="Percent 3 5 4 4 3" xfId="12712"/>
    <cellStyle name="Percent 3 5 4 5" xfId="5177"/>
    <cellStyle name="Percent 3 5 4 5 2" xfId="14206"/>
    <cellStyle name="Percent 3 5 4 6" xfId="9724"/>
    <cellStyle name="Percent 3 5 5" xfId="882"/>
    <cellStyle name="Percent 3 5 5 2" xfId="2376"/>
    <cellStyle name="Percent 3 5 5 2 2" xfId="6857"/>
    <cellStyle name="Percent 3 5 5 2 2 2" xfId="15887"/>
    <cellStyle name="Percent 3 5 5 2 3" xfId="11405"/>
    <cellStyle name="Percent 3 5 5 3" xfId="3870"/>
    <cellStyle name="Percent 3 5 5 3 2" xfId="8351"/>
    <cellStyle name="Percent 3 5 5 3 2 2" xfId="17381"/>
    <cellStyle name="Percent 3 5 5 3 3" xfId="12899"/>
    <cellStyle name="Percent 3 5 5 4" xfId="5364"/>
    <cellStyle name="Percent 3 5 5 4 2" xfId="14393"/>
    <cellStyle name="Percent 3 5 5 5" xfId="9911"/>
    <cellStyle name="Percent 3 5 6" xfId="1631"/>
    <cellStyle name="Percent 3 5 6 2" xfId="6112"/>
    <cellStyle name="Percent 3 5 6 2 2" xfId="15142"/>
    <cellStyle name="Percent 3 5 6 3" xfId="10660"/>
    <cellStyle name="Percent 3 5 7" xfId="3125"/>
    <cellStyle name="Percent 3 5 7 2" xfId="7606"/>
    <cellStyle name="Percent 3 5 7 2 2" xfId="16636"/>
    <cellStyle name="Percent 3 5 7 3" xfId="12154"/>
    <cellStyle name="Percent 3 5 8" xfId="4619"/>
    <cellStyle name="Percent 3 5 8 2" xfId="13648"/>
    <cellStyle name="Percent 3 5 9" xfId="9166"/>
    <cellStyle name="Percent 3 6" xfId="163"/>
    <cellStyle name="Percent 3 6 2" xfId="348"/>
    <cellStyle name="Percent 3 6 2 2" xfId="1091"/>
    <cellStyle name="Percent 3 6 2 2 2" xfId="2585"/>
    <cellStyle name="Percent 3 6 2 2 2 2" xfId="7066"/>
    <cellStyle name="Percent 3 6 2 2 2 2 2" xfId="16096"/>
    <cellStyle name="Percent 3 6 2 2 2 3" xfId="11614"/>
    <cellStyle name="Percent 3 6 2 2 3" xfId="4079"/>
    <cellStyle name="Percent 3 6 2 2 3 2" xfId="8560"/>
    <cellStyle name="Percent 3 6 2 2 3 2 2" xfId="17590"/>
    <cellStyle name="Percent 3 6 2 2 3 3" xfId="13108"/>
    <cellStyle name="Percent 3 6 2 2 4" xfId="5573"/>
    <cellStyle name="Percent 3 6 2 2 4 2" xfId="14602"/>
    <cellStyle name="Percent 3 6 2 2 5" xfId="10120"/>
    <cellStyle name="Percent 3 6 2 3" xfId="1841"/>
    <cellStyle name="Percent 3 6 2 3 2" xfId="6322"/>
    <cellStyle name="Percent 3 6 2 3 2 2" xfId="15352"/>
    <cellStyle name="Percent 3 6 2 3 3" xfId="10870"/>
    <cellStyle name="Percent 3 6 2 4" xfId="3335"/>
    <cellStyle name="Percent 3 6 2 4 2" xfId="7816"/>
    <cellStyle name="Percent 3 6 2 4 2 2" xfId="16846"/>
    <cellStyle name="Percent 3 6 2 4 3" xfId="12364"/>
    <cellStyle name="Percent 3 6 2 5" xfId="4829"/>
    <cellStyle name="Percent 3 6 2 5 2" xfId="13858"/>
    <cellStyle name="Percent 3 6 2 6" xfId="9376"/>
    <cellStyle name="Percent 3 6 3" xfId="533"/>
    <cellStyle name="Percent 3 6 3 2" xfId="1280"/>
    <cellStyle name="Percent 3 6 3 2 2" xfId="2774"/>
    <cellStyle name="Percent 3 6 3 2 2 2" xfId="7255"/>
    <cellStyle name="Percent 3 6 3 2 2 2 2" xfId="16285"/>
    <cellStyle name="Percent 3 6 3 2 2 3" xfId="11803"/>
    <cellStyle name="Percent 3 6 3 2 3" xfId="4268"/>
    <cellStyle name="Percent 3 6 3 2 3 2" xfId="8749"/>
    <cellStyle name="Percent 3 6 3 2 3 2 2" xfId="17779"/>
    <cellStyle name="Percent 3 6 3 2 3 3" xfId="13297"/>
    <cellStyle name="Percent 3 6 3 2 4" xfId="5761"/>
    <cellStyle name="Percent 3 6 3 2 4 2" xfId="14791"/>
    <cellStyle name="Percent 3 6 3 2 5" xfId="10309"/>
    <cellStyle name="Percent 3 6 3 3" xfId="2027"/>
    <cellStyle name="Percent 3 6 3 3 2" xfId="6508"/>
    <cellStyle name="Percent 3 6 3 3 2 2" xfId="15538"/>
    <cellStyle name="Percent 3 6 3 3 3" xfId="11056"/>
    <cellStyle name="Percent 3 6 3 4" xfId="3521"/>
    <cellStyle name="Percent 3 6 3 4 2" xfId="8002"/>
    <cellStyle name="Percent 3 6 3 4 2 2" xfId="17032"/>
    <cellStyle name="Percent 3 6 3 4 3" xfId="12550"/>
    <cellStyle name="Percent 3 6 3 5" xfId="5015"/>
    <cellStyle name="Percent 3 6 3 5 2" xfId="14044"/>
    <cellStyle name="Percent 3 6 3 6" xfId="9562"/>
    <cellStyle name="Percent 3 6 4" xfId="719"/>
    <cellStyle name="Percent 3 6 4 2" xfId="1466"/>
    <cellStyle name="Percent 3 6 4 2 2" xfId="2960"/>
    <cellStyle name="Percent 3 6 4 2 2 2" xfId="7441"/>
    <cellStyle name="Percent 3 6 4 2 2 2 2" xfId="16471"/>
    <cellStyle name="Percent 3 6 4 2 2 3" xfId="11989"/>
    <cellStyle name="Percent 3 6 4 2 3" xfId="4454"/>
    <cellStyle name="Percent 3 6 4 2 3 2" xfId="8935"/>
    <cellStyle name="Percent 3 6 4 2 3 2 2" xfId="17965"/>
    <cellStyle name="Percent 3 6 4 2 3 3" xfId="13483"/>
    <cellStyle name="Percent 3 6 4 2 4" xfId="5947"/>
    <cellStyle name="Percent 3 6 4 2 4 2" xfId="14977"/>
    <cellStyle name="Percent 3 6 4 2 5" xfId="10495"/>
    <cellStyle name="Percent 3 6 4 3" xfId="2213"/>
    <cellStyle name="Percent 3 6 4 3 2" xfId="6694"/>
    <cellStyle name="Percent 3 6 4 3 2 2" xfId="15724"/>
    <cellStyle name="Percent 3 6 4 3 3" xfId="11242"/>
    <cellStyle name="Percent 3 6 4 4" xfId="3707"/>
    <cellStyle name="Percent 3 6 4 4 2" xfId="8188"/>
    <cellStyle name="Percent 3 6 4 4 2 2" xfId="17218"/>
    <cellStyle name="Percent 3 6 4 4 3" xfId="12736"/>
    <cellStyle name="Percent 3 6 4 5" xfId="5201"/>
    <cellStyle name="Percent 3 6 4 5 2" xfId="14230"/>
    <cellStyle name="Percent 3 6 4 6" xfId="9748"/>
    <cellStyle name="Percent 3 6 5" xfId="906"/>
    <cellStyle name="Percent 3 6 5 2" xfId="2400"/>
    <cellStyle name="Percent 3 6 5 2 2" xfId="6881"/>
    <cellStyle name="Percent 3 6 5 2 2 2" xfId="15911"/>
    <cellStyle name="Percent 3 6 5 2 3" xfId="11429"/>
    <cellStyle name="Percent 3 6 5 3" xfId="3894"/>
    <cellStyle name="Percent 3 6 5 3 2" xfId="8375"/>
    <cellStyle name="Percent 3 6 5 3 2 2" xfId="17405"/>
    <cellStyle name="Percent 3 6 5 3 3" xfId="12923"/>
    <cellStyle name="Percent 3 6 5 4" xfId="5388"/>
    <cellStyle name="Percent 3 6 5 4 2" xfId="14417"/>
    <cellStyle name="Percent 3 6 5 5" xfId="9935"/>
    <cellStyle name="Percent 3 6 6" xfId="1655"/>
    <cellStyle name="Percent 3 6 6 2" xfId="6136"/>
    <cellStyle name="Percent 3 6 6 2 2" xfId="15166"/>
    <cellStyle name="Percent 3 6 6 3" xfId="10684"/>
    <cellStyle name="Percent 3 6 7" xfId="3149"/>
    <cellStyle name="Percent 3 6 7 2" xfId="7630"/>
    <cellStyle name="Percent 3 6 7 2 2" xfId="16660"/>
    <cellStyle name="Percent 3 6 7 3" xfId="12178"/>
    <cellStyle name="Percent 3 6 8" xfId="4643"/>
    <cellStyle name="Percent 3 6 8 2" xfId="13672"/>
    <cellStyle name="Percent 3 6 9" xfId="9190"/>
    <cellStyle name="Percent 3 7" xfId="205"/>
    <cellStyle name="Percent 3 7 2" xfId="390"/>
    <cellStyle name="Percent 3 7 2 2" xfId="1132"/>
    <cellStyle name="Percent 3 7 2 2 2" xfId="2626"/>
    <cellStyle name="Percent 3 7 2 2 2 2" xfId="7107"/>
    <cellStyle name="Percent 3 7 2 2 2 2 2" xfId="16137"/>
    <cellStyle name="Percent 3 7 2 2 2 3" xfId="11655"/>
    <cellStyle name="Percent 3 7 2 2 3" xfId="4120"/>
    <cellStyle name="Percent 3 7 2 2 3 2" xfId="8601"/>
    <cellStyle name="Percent 3 7 2 2 3 2 2" xfId="17631"/>
    <cellStyle name="Percent 3 7 2 2 3 3" xfId="13149"/>
    <cellStyle name="Percent 3 7 2 2 4" xfId="5614"/>
    <cellStyle name="Percent 3 7 2 2 4 2" xfId="14643"/>
    <cellStyle name="Percent 3 7 2 2 5" xfId="10161"/>
    <cellStyle name="Percent 3 7 2 3" xfId="1883"/>
    <cellStyle name="Percent 3 7 2 3 2" xfId="6364"/>
    <cellStyle name="Percent 3 7 2 3 2 2" xfId="15394"/>
    <cellStyle name="Percent 3 7 2 3 3" xfId="10912"/>
    <cellStyle name="Percent 3 7 2 4" xfId="3377"/>
    <cellStyle name="Percent 3 7 2 4 2" xfId="7858"/>
    <cellStyle name="Percent 3 7 2 4 2 2" xfId="16888"/>
    <cellStyle name="Percent 3 7 2 4 3" xfId="12406"/>
    <cellStyle name="Percent 3 7 2 5" xfId="4871"/>
    <cellStyle name="Percent 3 7 2 5 2" xfId="13900"/>
    <cellStyle name="Percent 3 7 2 6" xfId="9418"/>
    <cellStyle name="Percent 3 7 3" xfId="575"/>
    <cellStyle name="Percent 3 7 3 2" xfId="1322"/>
    <cellStyle name="Percent 3 7 3 2 2" xfId="2816"/>
    <cellStyle name="Percent 3 7 3 2 2 2" xfId="7297"/>
    <cellStyle name="Percent 3 7 3 2 2 2 2" xfId="16327"/>
    <cellStyle name="Percent 3 7 3 2 2 3" xfId="11845"/>
    <cellStyle name="Percent 3 7 3 2 3" xfId="4310"/>
    <cellStyle name="Percent 3 7 3 2 3 2" xfId="8791"/>
    <cellStyle name="Percent 3 7 3 2 3 2 2" xfId="17821"/>
    <cellStyle name="Percent 3 7 3 2 3 3" xfId="13339"/>
    <cellStyle name="Percent 3 7 3 2 4" xfId="5803"/>
    <cellStyle name="Percent 3 7 3 2 4 2" xfId="14833"/>
    <cellStyle name="Percent 3 7 3 2 5" xfId="10351"/>
    <cellStyle name="Percent 3 7 3 3" xfId="2069"/>
    <cellStyle name="Percent 3 7 3 3 2" xfId="6550"/>
    <cellStyle name="Percent 3 7 3 3 2 2" xfId="15580"/>
    <cellStyle name="Percent 3 7 3 3 3" xfId="11098"/>
    <cellStyle name="Percent 3 7 3 4" xfId="3563"/>
    <cellStyle name="Percent 3 7 3 4 2" xfId="8044"/>
    <cellStyle name="Percent 3 7 3 4 2 2" xfId="17074"/>
    <cellStyle name="Percent 3 7 3 4 3" xfId="12592"/>
    <cellStyle name="Percent 3 7 3 5" xfId="5057"/>
    <cellStyle name="Percent 3 7 3 5 2" xfId="14086"/>
    <cellStyle name="Percent 3 7 3 6" xfId="9604"/>
    <cellStyle name="Percent 3 7 4" xfId="761"/>
    <cellStyle name="Percent 3 7 4 2" xfId="1508"/>
    <cellStyle name="Percent 3 7 4 2 2" xfId="3002"/>
    <cellStyle name="Percent 3 7 4 2 2 2" xfId="7483"/>
    <cellStyle name="Percent 3 7 4 2 2 2 2" xfId="16513"/>
    <cellStyle name="Percent 3 7 4 2 2 3" xfId="12031"/>
    <cellStyle name="Percent 3 7 4 2 3" xfId="4496"/>
    <cellStyle name="Percent 3 7 4 2 3 2" xfId="8977"/>
    <cellStyle name="Percent 3 7 4 2 3 2 2" xfId="18007"/>
    <cellStyle name="Percent 3 7 4 2 3 3" xfId="13525"/>
    <cellStyle name="Percent 3 7 4 2 4" xfId="5989"/>
    <cellStyle name="Percent 3 7 4 2 4 2" xfId="15019"/>
    <cellStyle name="Percent 3 7 4 2 5" xfId="10537"/>
    <cellStyle name="Percent 3 7 4 3" xfId="2255"/>
    <cellStyle name="Percent 3 7 4 3 2" xfId="6736"/>
    <cellStyle name="Percent 3 7 4 3 2 2" xfId="15766"/>
    <cellStyle name="Percent 3 7 4 3 3" xfId="11284"/>
    <cellStyle name="Percent 3 7 4 4" xfId="3749"/>
    <cellStyle name="Percent 3 7 4 4 2" xfId="8230"/>
    <cellStyle name="Percent 3 7 4 4 2 2" xfId="17260"/>
    <cellStyle name="Percent 3 7 4 4 3" xfId="12778"/>
    <cellStyle name="Percent 3 7 4 5" xfId="5243"/>
    <cellStyle name="Percent 3 7 4 5 2" xfId="14272"/>
    <cellStyle name="Percent 3 7 4 6" xfId="9790"/>
    <cellStyle name="Percent 3 7 5" xfId="948"/>
    <cellStyle name="Percent 3 7 5 2" xfId="2442"/>
    <cellStyle name="Percent 3 7 5 2 2" xfId="6923"/>
    <cellStyle name="Percent 3 7 5 2 2 2" xfId="15953"/>
    <cellStyle name="Percent 3 7 5 2 3" xfId="11471"/>
    <cellStyle name="Percent 3 7 5 3" xfId="3936"/>
    <cellStyle name="Percent 3 7 5 3 2" xfId="8417"/>
    <cellStyle name="Percent 3 7 5 3 2 2" xfId="17447"/>
    <cellStyle name="Percent 3 7 5 3 3" xfId="12965"/>
    <cellStyle name="Percent 3 7 5 4" xfId="5430"/>
    <cellStyle name="Percent 3 7 5 4 2" xfId="14459"/>
    <cellStyle name="Percent 3 7 5 5" xfId="9977"/>
    <cellStyle name="Percent 3 7 6" xfId="1697"/>
    <cellStyle name="Percent 3 7 6 2" xfId="6178"/>
    <cellStyle name="Percent 3 7 6 2 2" xfId="15208"/>
    <cellStyle name="Percent 3 7 6 3" xfId="10726"/>
    <cellStyle name="Percent 3 7 7" xfId="3191"/>
    <cellStyle name="Percent 3 7 7 2" xfId="7672"/>
    <cellStyle name="Percent 3 7 7 2 2" xfId="16702"/>
    <cellStyle name="Percent 3 7 7 3" xfId="12220"/>
    <cellStyle name="Percent 3 7 8" xfId="4685"/>
    <cellStyle name="Percent 3 7 8 2" xfId="13714"/>
    <cellStyle name="Percent 3 7 9" xfId="9232"/>
    <cellStyle name="Percent 3 8" xfId="210"/>
    <cellStyle name="Percent 3 8 2" xfId="395"/>
    <cellStyle name="Percent 3 8 2 2" xfId="1137"/>
    <cellStyle name="Percent 3 8 2 2 2" xfId="2631"/>
    <cellStyle name="Percent 3 8 2 2 2 2" xfId="7112"/>
    <cellStyle name="Percent 3 8 2 2 2 2 2" xfId="16142"/>
    <cellStyle name="Percent 3 8 2 2 2 3" xfId="11660"/>
    <cellStyle name="Percent 3 8 2 2 3" xfId="4125"/>
    <cellStyle name="Percent 3 8 2 2 3 2" xfId="8606"/>
    <cellStyle name="Percent 3 8 2 2 3 2 2" xfId="17636"/>
    <cellStyle name="Percent 3 8 2 2 3 3" xfId="13154"/>
    <cellStyle name="Percent 3 8 2 2 4" xfId="5619"/>
    <cellStyle name="Percent 3 8 2 2 4 2" xfId="14648"/>
    <cellStyle name="Percent 3 8 2 2 5" xfId="10166"/>
    <cellStyle name="Percent 3 8 2 3" xfId="1888"/>
    <cellStyle name="Percent 3 8 2 3 2" xfId="6369"/>
    <cellStyle name="Percent 3 8 2 3 2 2" xfId="15399"/>
    <cellStyle name="Percent 3 8 2 3 3" xfId="10917"/>
    <cellStyle name="Percent 3 8 2 4" xfId="3382"/>
    <cellStyle name="Percent 3 8 2 4 2" xfId="7863"/>
    <cellStyle name="Percent 3 8 2 4 2 2" xfId="16893"/>
    <cellStyle name="Percent 3 8 2 4 3" xfId="12411"/>
    <cellStyle name="Percent 3 8 2 5" xfId="4876"/>
    <cellStyle name="Percent 3 8 2 5 2" xfId="13905"/>
    <cellStyle name="Percent 3 8 2 6" xfId="9423"/>
    <cellStyle name="Percent 3 8 3" xfId="580"/>
    <cellStyle name="Percent 3 8 3 2" xfId="1327"/>
    <cellStyle name="Percent 3 8 3 2 2" xfId="2821"/>
    <cellStyle name="Percent 3 8 3 2 2 2" xfId="7302"/>
    <cellStyle name="Percent 3 8 3 2 2 2 2" xfId="16332"/>
    <cellStyle name="Percent 3 8 3 2 2 3" xfId="11850"/>
    <cellStyle name="Percent 3 8 3 2 3" xfId="4315"/>
    <cellStyle name="Percent 3 8 3 2 3 2" xfId="8796"/>
    <cellStyle name="Percent 3 8 3 2 3 2 2" xfId="17826"/>
    <cellStyle name="Percent 3 8 3 2 3 3" xfId="13344"/>
    <cellStyle name="Percent 3 8 3 2 4" xfId="5808"/>
    <cellStyle name="Percent 3 8 3 2 4 2" xfId="14838"/>
    <cellStyle name="Percent 3 8 3 2 5" xfId="10356"/>
    <cellStyle name="Percent 3 8 3 3" xfId="2074"/>
    <cellStyle name="Percent 3 8 3 3 2" xfId="6555"/>
    <cellStyle name="Percent 3 8 3 3 2 2" xfId="15585"/>
    <cellStyle name="Percent 3 8 3 3 3" xfId="11103"/>
    <cellStyle name="Percent 3 8 3 4" xfId="3568"/>
    <cellStyle name="Percent 3 8 3 4 2" xfId="8049"/>
    <cellStyle name="Percent 3 8 3 4 2 2" xfId="17079"/>
    <cellStyle name="Percent 3 8 3 4 3" xfId="12597"/>
    <cellStyle name="Percent 3 8 3 5" xfId="5062"/>
    <cellStyle name="Percent 3 8 3 5 2" xfId="14091"/>
    <cellStyle name="Percent 3 8 3 6" xfId="9609"/>
    <cellStyle name="Percent 3 8 4" xfId="766"/>
    <cellStyle name="Percent 3 8 4 2" xfId="1513"/>
    <cellStyle name="Percent 3 8 4 2 2" xfId="3007"/>
    <cellStyle name="Percent 3 8 4 2 2 2" xfId="7488"/>
    <cellStyle name="Percent 3 8 4 2 2 2 2" xfId="16518"/>
    <cellStyle name="Percent 3 8 4 2 2 3" xfId="12036"/>
    <cellStyle name="Percent 3 8 4 2 3" xfId="4501"/>
    <cellStyle name="Percent 3 8 4 2 3 2" xfId="8982"/>
    <cellStyle name="Percent 3 8 4 2 3 2 2" xfId="18012"/>
    <cellStyle name="Percent 3 8 4 2 3 3" xfId="13530"/>
    <cellStyle name="Percent 3 8 4 2 4" xfId="5994"/>
    <cellStyle name="Percent 3 8 4 2 4 2" xfId="15024"/>
    <cellStyle name="Percent 3 8 4 2 5" xfId="10542"/>
    <cellStyle name="Percent 3 8 4 3" xfId="2260"/>
    <cellStyle name="Percent 3 8 4 3 2" xfId="6741"/>
    <cellStyle name="Percent 3 8 4 3 2 2" xfId="15771"/>
    <cellStyle name="Percent 3 8 4 3 3" xfId="11289"/>
    <cellStyle name="Percent 3 8 4 4" xfId="3754"/>
    <cellStyle name="Percent 3 8 4 4 2" xfId="8235"/>
    <cellStyle name="Percent 3 8 4 4 2 2" xfId="17265"/>
    <cellStyle name="Percent 3 8 4 4 3" xfId="12783"/>
    <cellStyle name="Percent 3 8 4 5" xfId="5248"/>
    <cellStyle name="Percent 3 8 4 5 2" xfId="14277"/>
    <cellStyle name="Percent 3 8 4 6" xfId="9795"/>
    <cellStyle name="Percent 3 8 5" xfId="953"/>
    <cellStyle name="Percent 3 8 5 2" xfId="2447"/>
    <cellStyle name="Percent 3 8 5 2 2" xfId="6928"/>
    <cellStyle name="Percent 3 8 5 2 2 2" xfId="15958"/>
    <cellStyle name="Percent 3 8 5 2 3" xfId="11476"/>
    <cellStyle name="Percent 3 8 5 3" xfId="3941"/>
    <cellStyle name="Percent 3 8 5 3 2" xfId="8422"/>
    <cellStyle name="Percent 3 8 5 3 2 2" xfId="17452"/>
    <cellStyle name="Percent 3 8 5 3 3" xfId="12970"/>
    <cellStyle name="Percent 3 8 5 4" xfId="5435"/>
    <cellStyle name="Percent 3 8 5 4 2" xfId="14464"/>
    <cellStyle name="Percent 3 8 5 5" xfId="9982"/>
    <cellStyle name="Percent 3 8 6" xfId="1702"/>
    <cellStyle name="Percent 3 8 6 2" xfId="6183"/>
    <cellStyle name="Percent 3 8 6 2 2" xfId="15213"/>
    <cellStyle name="Percent 3 8 6 3" xfId="10731"/>
    <cellStyle name="Percent 3 8 7" xfId="3196"/>
    <cellStyle name="Percent 3 8 7 2" xfId="7677"/>
    <cellStyle name="Percent 3 8 7 2 2" xfId="16707"/>
    <cellStyle name="Percent 3 8 7 3" xfId="12225"/>
    <cellStyle name="Percent 3 8 8" xfId="4690"/>
    <cellStyle name="Percent 3 8 8 2" xfId="13719"/>
    <cellStyle name="Percent 3 8 9" xfId="9237"/>
    <cellStyle name="Percent 3 9" xfId="232"/>
    <cellStyle name="Percent 3 9 2" xfId="418"/>
    <cellStyle name="Percent 3 9 2 2" xfId="1160"/>
    <cellStyle name="Percent 3 9 2 2 2" xfId="2654"/>
    <cellStyle name="Percent 3 9 2 2 2 2" xfId="7135"/>
    <cellStyle name="Percent 3 9 2 2 2 2 2" xfId="16165"/>
    <cellStyle name="Percent 3 9 2 2 2 3" xfId="11683"/>
    <cellStyle name="Percent 3 9 2 2 3" xfId="4148"/>
    <cellStyle name="Percent 3 9 2 2 3 2" xfId="8629"/>
    <cellStyle name="Percent 3 9 2 2 3 2 2" xfId="17659"/>
    <cellStyle name="Percent 3 9 2 2 3 3" xfId="13177"/>
    <cellStyle name="Percent 3 9 2 2 4" xfId="5642"/>
    <cellStyle name="Percent 3 9 2 2 4 2" xfId="14671"/>
    <cellStyle name="Percent 3 9 2 2 5" xfId="10189"/>
    <cellStyle name="Percent 3 9 2 3" xfId="1911"/>
    <cellStyle name="Percent 3 9 2 3 2" xfId="6392"/>
    <cellStyle name="Percent 3 9 2 3 2 2" xfId="15422"/>
    <cellStyle name="Percent 3 9 2 3 3" xfId="10940"/>
    <cellStyle name="Percent 3 9 2 4" xfId="3405"/>
    <cellStyle name="Percent 3 9 2 4 2" xfId="7886"/>
    <cellStyle name="Percent 3 9 2 4 2 2" xfId="16916"/>
    <cellStyle name="Percent 3 9 2 4 3" xfId="12434"/>
    <cellStyle name="Percent 3 9 2 5" xfId="4899"/>
    <cellStyle name="Percent 3 9 2 5 2" xfId="13928"/>
    <cellStyle name="Percent 3 9 2 6" xfId="9446"/>
    <cellStyle name="Percent 3 9 3" xfId="603"/>
    <cellStyle name="Percent 3 9 3 2" xfId="1350"/>
    <cellStyle name="Percent 3 9 3 2 2" xfId="2844"/>
    <cellStyle name="Percent 3 9 3 2 2 2" xfId="7325"/>
    <cellStyle name="Percent 3 9 3 2 2 2 2" xfId="16355"/>
    <cellStyle name="Percent 3 9 3 2 2 3" xfId="11873"/>
    <cellStyle name="Percent 3 9 3 2 3" xfId="4338"/>
    <cellStyle name="Percent 3 9 3 2 3 2" xfId="8819"/>
    <cellStyle name="Percent 3 9 3 2 3 2 2" xfId="17849"/>
    <cellStyle name="Percent 3 9 3 2 3 3" xfId="13367"/>
    <cellStyle name="Percent 3 9 3 2 4" xfId="5831"/>
    <cellStyle name="Percent 3 9 3 2 4 2" xfId="14861"/>
    <cellStyle name="Percent 3 9 3 2 5" xfId="10379"/>
    <cellStyle name="Percent 3 9 3 3" xfId="2097"/>
    <cellStyle name="Percent 3 9 3 3 2" xfId="6578"/>
    <cellStyle name="Percent 3 9 3 3 2 2" xfId="15608"/>
    <cellStyle name="Percent 3 9 3 3 3" xfId="11126"/>
    <cellStyle name="Percent 3 9 3 4" xfId="3591"/>
    <cellStyle name="Percent 3 9 3 4 2" xfId="8072"/>
    <cellStyle name="Percent 3 9 3 4 2 2" xfId="17102"/>
    <cellStyle name="Percent 3 9 3 4 3" xfId="12620"/>
    <cellStyle name="Percent 3 9 3 5" xfId="5085"/>
    <cellStyle name="Percent 3 9 3 5 2" xfId="14114"/>
    <cellStyle name="Percent 3 9 3 6" xfId="9632"/>
    <cellStyle name="Percent 3 9 4" xfId="789"/>
    <cellStyle name="Percent 3 9 4 2" xfId="1536"/>
    <cellStyle name="Percent 3 9 4 2 2" xfId="3030"/>
    <cellStyle name="Percent 3 9 4 2 2 2" xfId="7511"/>
    <cellStyle name="Percent 3 9 4 2 2 2 2" xfId="16541"/>
    <cellStyle name="Percent 3 9 4 2 2 3" xfId="12059"/>
    <cellStyle name="Percent 3 9 4 2 3" xfId="4524"/>
    <cellStyle name="Percent 3 9 4 2 3 2" xfId="9005"/>
    <cellStyle name="Percent 3 9 4 2 3 2 2" xfId="18035"/>
    <cellStyle name="Percent 3 9 4 2 3 3" xfId="13553"/>
    <cellStyle name="Percent 3 9 4 2 4" xfId="6017"/>
    <cellStyle name="Percent 3 9 4 2 4 2" xfId="15047"/>
    <cellStyle name="Percent 3 9 4 2 5" xfId="10565"/>
    <cellStyle name="Percent 3 9 4 3" xfId="2283"/>
    <cellStyle name="Percent 3 9 4 3 2" xfId="6764"/>
    <cellStyle name="Percent 3 9 4 3 2 2" xfId="15794"/>
    <cellStyle name="Percent 3 9 4 3 3" xfId="11312"/>
    <cellStyle name="Percent 3 9 4 4" xfId="3777"/>
    <cellStyle name="Percent 3 9 4 4 2" xfId="8258"/>
    <cellStyle name="Percent 3 9 4 4 2 2" xfId="17288"/>
    <cellStyle name="Percent 3 9 4 4 3" xfId="12806"/>
    <cellStyle name="Percent 3 9 4 5" xfId="5271"/>
    <cellStyle name="Percent 3 9 4 5 2" xfId="14300"/>
    <cellStyle name="Percent 3 9 4 6" xfId="9818"/>
    <cellStyle name="Percent 3 9 5" xfId="976"/>
    <cellStyle name="Percent 3 9 5 2" xfId="2470"/>
    <cellStyle name="Percent 3 9 5 2 2" xfId="6951"/>
    <cellStyle name="Percent 3 9 5 2 2 2" xfId="15981"/>
    <cellStyle name="Percent 3 9 5 2 3" xfId="11499"/>
    <cellStyle name="Percent 3 9 5 3" xfId="3964"/>
    <cellStyle name="Percent 3 9 5 3 2" xfId="8445"/>
    <cellStyle name="Percent 3 9 5 3 2 2" xfId="17475"/>
    <cellStyle name="Percent 3 9 5 3 3" xfId="12993"/>
    <cellStyle name="Percent 3 9 5 4" xfId="5458"/>
    <cellStyle name="Percent 3 9 5 4 2" xfId="14487"/>
    <cellStyle name="Percent 3 9 5 5" xfId="10005"/>
    <cellStyle name="Percent 3 9 6" xfId="1725"/>
    <cellStyle name="Percent 3 9 6 2" xfId="6206"/>
    <cellStyle name="Percent 3 9 6 2 2" xfId="15236"/>
    <cellStyle name="Percent 3 9 6 3" xfId="10754"/>
    <cellStyle name="Percent 3 9 7" xfId="3219"/>
    <cellStyle name="Percent 3 9 7 2" xfId="7700"/>
    <cellStyle name="Percent 3 9 7 2 2" xfId="16730"/>
    <cellStyle name="Percent 3 9 7 3" xfId="12248"/>
    <cellStyle name="Percent 3 9 8" xfId="4713"/>
    <cellStyle name="Percent 3 9 8 2" xfId="13742"/>
    <cellStyle name="Percent 3 9 9" xfId="9260"/>
    <cellStyle name="Percent 4" xfId="94"/>
    <cellStyle name="Percent 4 2" xfId="20166"/>
    <cellStyle name="Percent 5" xfId="22543"/>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nts.pelnis@fm.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X482"/>
  <sheetViews>
    <sheetView topLeftCell="J1" zoomScaleNormal="100" workbookViewId="0">
      <selection activeCell="J1" sqref="J1"/>
    </sheetView>
  </sheetViews>
  <sheetFormatPr defaultRowHeight="15.75" outlineLevelCol="1" x14ac:dyDescent="0.25"/>
  <cols>
    <col min="1" max="3" width="9" hidden="1" customWidth="1" outlineLevel="1"/>
    <col min="4" max="4" width="16.625" hidden="1" customWidth="1" outlineLevel="1"/>
    <col min="5" max="5" width="4.625" hidden="1" customWidth="1" outlineLevel="1"/>
    <col min="6" max="6" width="3.625" hidden="1" customWidth="1" outlineLevel="1"/>
    <col min="7" max="7" width="6" hidden="1" customWidth="1" outlineLevel="1"/>
    <col min="8" max="8" width="3.375" hidden="1" customWidth="1" outlineLevel="1"/>
    <col min="9" max="9" width="9" hidden="1" customWidth="1" outlineLevel="1"/>
    <col min="10" max="10" width="3.75" style="71" customWidth="1" collapsed="1"/>
    <col min="11" max="11" width="6.625" style="83" customWidth="1"/>
    <col min="12" max="12" width="20.125" style="91" customWidth="1"/>
    <col min="13" max="13" width="27.625" style="71" customWidth="1"/>
    <col min="14" max="14" width="9.5" style="84" customWidth="1"/>
    <col min="15" max="15" width="9.875" style="85" customWidth="1"/>
    <col min="16" max="16" width="7.375" hidden="1" customWidth="1" outlineLevel="1"/>
    <col min="17" max="17" width="10.875" hidden="1" customWidth="1" outlineLevel="1"/>
    <col min="18" max="18" width="11.375" hidden="1" customWidth="1" outlineLevel="1"/>
    <col min="19" max="19" width="11.25" hidden="1" customWidth="1" outlineLevel="1"/>
    <col min="20" max="20" width="10" style="85" customWidth="1" collapsed="1"/>
    <col min="21" max="21" width="10.5" hidden="1" customWidth="1" outlineLevel="1"/>
    <col min="22" max="22" width="9.625" style="77" customWidth="1" collapsed="1"/>
    <col min="23" max="23" width="10.625" style="77" customWidth="1"/>
    <col min="24" max="24" width="44" style="62" customWidth="1"/>
  </cols>
  <sheetData>
    <row r="1" spans="1:24" x14ac:dyDescent="0.25">
      <c r="A1" s="32"/>
      <c r="B1" s="32"/>
      <c r="C1" s="32"/>
      <c r="D1" s="32"/>
      <c r="E1" s="32"/>
      <c r="F1" s="32"/>
      <c r="G1" s="32"/>
      <c r="H1" s="32"/>
      <c r="I1" s="32"/>
      <c r="J1" s="92" t="s">
        <v>791</v>
      </c>
      <c r="K1" s="63"/>
      <c r="L1" s="87"/>
      <c r="M1" s="64"/>
      <c r="N1" s="65"/>
      <c r="O1" s="66"/>
      <c r="P1" s="1"/>
      <c r="Q1" s="1"/>
      <c r="R1" s="1"/>
      <c r="S1" s="1"/>
      <c r="T1" s="66"/>
      <c r="U1" s="1"/>
    </row>
    <row r="2" spans="1:24" ht="13.5" customHeight="1" x14ac:dyDescent="0.25">
      <c r="A2" s="33"/>
      <c r="B2" s="33"/>
      <c r="C2" s="33"/>
      <c r="D2" s="1"/>
      <c r="E2" s="2"/>
      <c r="F2" s="2"/>
      <c r="G2" s="3"/>
      <c r="H2" s="3"/>
      <c r="I2" s="3"/>
      <c r="J2" s="2"/>
      <c r="K2" s="63"/>
      <c r="L2" s="88"/>
      <c r="M2" s="67" t="s">
        <v>442</v>
      </c>
      <c r="N2" s="68" t="s">
        <v>344</v>
      </c>
      <c r="O2" s="69" t="s">
        <v>345</v>
      </c>
      <c r="P2" s="4"/>
      <c r="Q2" s="4"/>
      <c r="R2" s="4"/>
      <c r="S2" s="4"/>
      <c r="T2" s="154" t="s">
        <v>786</v>
      </c>
      <c r="U2" s="155"/>
      <c r="V2" s="154"/>
      <c r="W2" s="154"/>
      <c r="X2" s="154"/>
    </row>
    <row r="3" spans="1:24" ht="12.75" customHeight="1" x14ac:dyDescent="0.25">
      <c r="A3" s="29"/>
      <c r="B3" s="29"/>
      <c r="C3" s="29"/>
      <c r="D3" s="1"/>
      <c r="E3" s="2"/>
      <c r="F3" s="2"/>
      <c r="G3" s="3"/>
      <c r="H3" s="3"/>
      <c r="I3" s="3"/>
      <c r="J3" s="2"/>
      <c r="K3" s="63"/>
      <c r="L3" s="88"/>
      <c r="M3" s="67" t="s">
        <v>399</v>
      </c>
      <c r="N3" s="68">
        <f>SUMIFS(N10:N11058,P10:P11058,P3,Q10:Q11058,"jā")</f>
        <v>604501569.3556236</v>
      </c>
      <c r="O3" s="70">
        <f>COUNTIFS(P10:P11058,P3,Q10:Q11058,"jā")</f>
        <v>256</v>
      </c>
      <c r="P3" s="39" t="s">
        <v>707</v>
      </c>
      <c r="Q3" s="39"/>
      <c r="R3" s="40"/>
      <c r="S3" s="30"/>
      <c r="T3" s="154"/>
      <c r="U3" s="155"/>
      <c r="V3" s="154"/>
      <c r="W3" s="154"/>
      <c r="X3" s="154"/>
    </row>
    <row r="4" spans="1:24" ht="16.5" customHeight="1" x14ac:dyDescent="0.25">
      <c r="A4" s="29"/>
      <c r="B4" s="29"/>
      <c r="C4" s="29"/>
      <c r="D4" s="1"/>
      <c r="E4" s="2"/>
      <c r="F4" s="2"/>
      <c r="G4" s="3"/>
      <c r="H4" s="3"/>
      <c r="I4" s="3"/>
      <c r="J4" s="2"/>
      <c r="K4" s="63"/>
      <c r="L4" s="88"/>
      <c r="M4" s="67" t="s">
        <v>402</v>
      </c>
      <c r="N4" s="68">
        <f>SUMIF(P10:P111057, "nebija plānots",N10:N111057)</f>
        <v>70945284.146926001</v>
      </c>
      <c r="O4" s="70">
        <f>COUNTIF(P:P, "nebija plānots")</f>
        <v>48</v>
      </c>
      <c r="P4" s="30">
        <v>12</v>
      </c>
      <c r="Q4" s="30"/>
      <c r="R4" s="30"/>
      <c r="S4" s="30"/>
      <c r="T4" s="154"/>
      <c r="U4" s="155"/>
      <c r="V4" s="154"/>
      <c r="W4" s="154"/>
      <c r="X4" s="154"/>
    </row>
    <row r="5" spans="1:24" ht="12.75" customHeight="1" x14ac:dyDescent="0.25">
      <c r="A5" s="29"/>
      <c r="B5" s="29"/>
      <c r="C5" s="29"/>
      <c r="D5" s="1"/>
      <c r="E5" s="2"/>
      <c r="F5" s="2"/>
      <c r="G5" s="3"/>
      <c r="H5" s="3"/>
      <c r="I5" s="3"/>
      <c r="J5" s="2"/>
      <c r="K5" s="63"/>
      <c r="L5" s="88"/>
      <c r="M5" s="67" t="s">
        <v>403</v>
      </c>
      <c r="N5" s="68">
        <f>SUMIFS(N10:N11058,S10:S11058, "TRUE", Q10:Q11058, "jā")</f>
        <v>505720798.56050003</v>
      </c>
      <c r="O5" s="70">
        <f>COUNTIFS(S10:S11058, "TRUE", Q10:Q11058, "jā")</f>
        <v>187</v>
      </c>
      <c r="P5" s="30"/>
      <c r="Q5" s="30"/>
      <c r="R5" s="30"/>
      <c r="S5" s="30"/>
      <c r="T5" s="154"/>
      <c r="U5" s="155"/>
      <c r="V5" s="154"/>
      <c r="W5" s="154"/>
      <c r="X5" s="154"/>
    </row>
    <row r="6" spans="1:24" ht="15.75" customHeight="1" x14ac:dyDescent="0.25">
      <c r="A6" s="29"/>
      <c r="B6" s="29"/>
      <c r="C6" s="29"/>
      <c r="D6" s="1"/>
      <c r="E6" s="2"/>
      <c r="F6" s="2"/>
      <c r="G6" s="3"/>
      <c r="H6" s="3"/>
      <c r="I6" s="3"/>
      <c r="J6" s="2"/>
      <c r="K6" s="63"/>
      <c r="L6" s="88"/>
      <c r="M6" s="67" t="s">
        <v>401</v>
      </c>
      <c r="N6" s="68">
        <f>SUMIFS(N10:N11058,R10:R11058,"jā",Q10:Q11058, "jā")</f>
        <v>71278090.485123754</v>
      </c>
      <c r="O6" s="70">
        <f>COUNTIF(R:R, "jā")</f>
        <v>29</v>
      </c>
      <c r="P6" s="30"/>
      <c r="Q6" s="30"/>
      <c r="R6" s="30"/>
      <c r="S6" s="30"/>
      <c r="T6" s="154"/>
      <c r="U6" s="155"/>
      <c r="V6" s="154"/>
      <c r="W6" s="154"/>
      <c r="X6" s="154"/>
    </row>
    <row r="7" spans="1:24" ht="21.75" customHeight="1" x14ac:dyDescent="0.25">
      <c r="A7" s="29"/>
      <c r="B7" s="29"/>
      <c r="C7" s="29"/>
      <c r="D7" s="1"/>
      <c r="E7" s="2"/>
      <c r="F7" s="2"/>
      <c r="G7" s="3"/>
      <c r="H7" s="3"/>
      <c r="I7" s="3"/>
      <c r="J7" s="86" t="s">
        <v>829</v>
      </c>
      <c r="K7" s="63"/>
      <c r="L7" s="88"/>
      <c r="M7" s="104" t="s">
        <v>400</v>
      </c>
      <c r="N7" s="105">
        <f>SUMIFS(N10:N11058,  T10:T11058,"nav iesniegts",Q10:Q11058, "jā")+SUMIFS(N10:N11058,  T10:T11058,"iesniegts par mazāku summu/ apjomu",Q10:Q11058, "jā")</f>
        <v>24102680.310000002</v>
      </c>
      <c r="O7" s="106">
        <f>COUNTIFS(T10:T11058,"nav iesniegts", P10:P11058, P3) +COUNTIFS( T10:T11058, "iesniegts par mazāku summu/ apjomu",P10:P11058, P3)</f>
        <v>39</v>
      </c>
      <c r="P7" s="39"/>
      <c r="Q7" s="39"/>
      <c r="R7" s="30"/>
      <c r="S7" s="30"/>
      <c r="T7" s="156"/>
      <c r="U7" s="157"/>
      <c r="V7" s="156"/>
      <c r="W7" s="156"/>
      <c r="X7" s="156"/>
    </row>
    <row r="8" spans="1:24" ht="62.25" customHeight="1" x14ac:dyDescent="0.25">
      <c r="A8" s="18" t="s">
        <v>321</v>
      </c>
      <c r="B8" s="18" t="s">
        <v>0</v>
      </c>
      <c r="C8" s="18" t="s">
        <v>1</v>
      </c>
      <c r="D8" s="72" t="s">
        <v>2</v>
      </c>
      <c r="E8" s="18" t="s">
        <v>3</v>
      </c>
      <c r="F8" s="18" t="s">
        <v>433</v>
      </c>
      <c r="G8" s="72" t="s">
        <v>4</v>
      </c>
      <c r="H8" s="72" t="s">
        <v>387</v>
      </c>
      <c r="I8" s="72" t="s">
        <v>5</v>
      </c>
      <c r="J8" s="93" t="s">
        <v>322</v>
      </c>
      <c r="K8" s="93" t="s">
        <v>431</v>
      </c>
      <c r="L8" s="89" t="s">
        <v>6</v>
      </c>
      <c r="M8" s="89" t="s">
        <v>7</v>
      </c>
      <c r="N8" s="99" t="s">
        <v>323</v>
      </c>
      <c r="O8" s="76" t="s">
        <v>784</v>
      </c>
      <c r="P8" s="102" t="s">
        <v>440</v>
      </c>
      <c r="Q8" s="99" t="s">
        <v>447</v>
      </c>
      <c r="R8" s="99" t="s">
        <v>441</v>
      </c>
      <c r="S8" s="99" t="s">
        <v>459</v>
      </c>
      <c r="T8" s="76" t="s">
        <v>325</v>
      </c>
      <c r="U8" s="102" t="s">
        <v>439</v>
      </c>
      <c r="V8" s="78" t="s">
        <v>785</v>
      </c>
      <c r="W8" s="78" t="s">
        <v>324</v>
      </c>
      <c r="X8" s="53" t="s">
        <v>630</v>
      </c>
    </row>
    <row r="9" spans="1:24" x14ac:dyDescent="0.25">
      <c r="A9" s="73" t="s">
        <v>343</v>
      </c>
      <c r="B9" s="73" t="s">
        <v>342</v>
      </c>
      <c r="C9" s="73" t="s">
        <v>341</v>
      </c>
      <c r="D9" s="89" t="s">
        <v>340</v>
      </c>
      <c r="E9" s="73" t="s">
        <v>339</v>
      </c>
      <c r="F9" s="73" t="s">
        <v>432</v>
      </c>
      <c r="G9" s="73" t="s">
        <v>338</v>
      </c>
      <c r="H9" s="73" t="s">
        <v>386</v>
      </c>
      <c r="I9" s="73" t="s">
        <v>337</v>
      </c>
      <c r="J9" s="73" t="s">
        <v>329</v>
      </c>
      <c r="K9" s="89" t="s">
        <v>330</v>
      </c>
      <c r="L9" s="89">
        <v>3</v>
      </c>
      <c r="M9" s="73" t="s">
        <v>331</v>
      </c>
      <c r="N9" s="74" t="s">
        <v>332</v>
      </c>
      <c r="O9" s="75" t="s">
        <v>333</v>
      </c>
      <c r="P9" s="102" t="s">
        <v>327</v>
      </c>
      <c r="Q9" s="99" t="s">
        <v>436</v>
      </c>
      <c r="R9" s="99" t="s">
        <v>437</v>
      </c>
      <c r="S9" s="99" t="s">
        <v>438</v>
      </c>
      <c r="T9" s="75" t="s">
        <v>334</v>
      </c>
      <c r="U9" s="102" t="s">
        <v>328</v>
      </c>
      <c r="V9" s="78"/>
      <c r="W9" s="78" t="s">
        <v>335</v>
      </c>
      <c r="X9" s="53" t="s">
        <v>336</v>
      </c>
    </row>
    <row r="10" spans="1:24" ht="64.5" hidden="1" customHeight="1" x14ac:dyDescent="0.25">
      <c r="A10" s="5" t="s">
        <v>177</v>
      </c>
      <c r="B10" s="5" t="s">
        <v>219</v>
      </c>
      <c r="C10" s="5" t="s">
        <v>220</v>
      </c>
      <c r="D10" s="11" t="s">
        <v>280</v>
      </c>
      <c r="E10" s="5">
        <v>1</v>
      </c>
      <c r="F10" s="5" t="s">
        <v>435</v>
      </c>
      <c r="G10" s="5" t="s">
        <v>14</v>
      </c>
      <c r="H10" s="5"/>
      <c r="I10" s="5" t="s">
        <v>8</v>
      </c>
      <c r="J10" s="98">
        <f>IF(ISBLANK(P10),"",SUBTOTAL(103, $P$10:P10))</f>
        <v>0</v>
      </c>
      <c r="K10" s="98" t="s">
        <v>219</v>
      </c>
      <c r="L10" s="140" t="s">
        <v>41</v>
      </c>
      <c r="M10" s="112" t="s">
        <v>281</v>
      </c>
      <c r="N10" s="117" t="s">
        <v>768</v>
      </c>
      <c r="O10" s="56">
        <v>43826</v>
      </c>
      <c r="P10" s="59" t="str">
        <f t="shared" ref="P10:P19" si="0">IF(O10&lt;43466,MONTH(O10),"nakošie periodi")</f>
        <v>nakošie periodi</v>
      </c>
      <c r="Q10" s="20" t="str">
        <f t="shared" ref="Q10:Q73" si="1">IF(P10 &lt;=$P$4,"jā", "nē")</f>
        <v>nē</v>
      </c>
      <c r="R10" s="20" t="str">
        <f t="shared" ref="R10:R73" si="2">IF(ISNUMBER(U10), IF(P10&lt;U10, "jā", "nē"),"nē")</f>
        <v>nē</v>
      </c>
      <c r="S10" s="20" t="b">
        <f t="shared" ref="S10:S73" si="3">P10=U10</f>
        <v>0</v>
      </c>
      <c r="T10" s="31" t="s">
        <v>326</v>
      </c>
      <c r="U10" s="20" t="str">
        <f t="shared" ref="U10:U18" si="4">IFERROR(MONTH(T10),"Nav iesniegts")</f>
        <v>Nav iesniegts</v>
      </c>
      <c r="V10" s="114"/>
      <c r="W10" s="114"/>
      <c r="X10" s="115" t="s">
        <v>778</v>
      </c>
    </row>
    <row r="11" spans="1:24" s="44" customFormat="1" ht="38.25" hidden="1" x14ac:dyDescent="0.25">
      <c r="A11" s="5" t="s">
        <v>177</v>
      </c>
      <c r="B11" s="5" t="s">
        <v>215</v>
      </c>
      <c r="C11" s="5" t="s">
        <v>216</v>
      </c>
      <c r="D11" s="11" t="s">
        <v>217</v>
      </c>
      <c r="E11" s="5" t="s">
        <v>181</v>
      </c>
      <c r="F11" s="5"/>
      <c r="G11" s="5" t="s">
        <v>209</v>
      </c>
      <c r="H11" s="5"/>
      <c r="I11" s="5" t="s">
        <v>8</v>
      </c>
      <c r="J11" s="5">
        <f>IF(ISBLANK(P11),"",SUBTOTAL(103, $P$10:P11))</f>
        <v>0</v>
      </c>
      <c r="K11" s="5" t="s">
        <v>215</v>
      </c>
      <c r="L11" s="11" t="s">
        <v>522</v>
      </c>
      <c r="M11" s="11" t="s">
        <v>218</v>
      </c>
      <c r="N11" s="21">
        <v>18444727.699999999</v>
      </c>
      <c r="O11" s="13" t="s">
        <v>523</v>
      </c>
      <c r="P11" s="45" t="str">
        <f t="shared" si="0"/>
        <v>nakošie periodi</v>
      </c>
      <c r="Q11" s="20" t="str">
        <f t="shared" si="1"/>
        <v>nē</v>
      </c>
      <c r="R11" s="20" t="str">
        <f t="shared" si="2"/>
        <v>nē</v>
      </c>
      <c r="S11" s="20" t="b">
        <f t="shared" si="3"/>
        <v>0</v>
      </c>
      <c r="T11" s="31" t="s">
        <v>326</v>
      </c>
      <c r="U11" s="20" t="str">
        <f t="shared" si="4"/>
        <v>Nav iesniegts</v>
      </c>
      <c r="V11" s="114"/>
      <c r="W11" s="42"/>
      <c r="X11" s="95" t="s">
        <v>524</v>
      </c>
    </row>
    <row r="12" spans="1:24" s="44" customFormat="1" ht="25.5" hidden="1" x14ac:dyDescent="0.25">
      <c r="A12" s="6" t="s">
        <v>177</v>
      </c>
      <c r="B12" s="6" t="s">
        <v>206</v>
      </c>
      <c r="C12" s="6" t="s">
        <v>207</v>
      </c>
      <c r="D12" s="11" t="s">
        <v>208</v>
      </c>
      <c r="E12" s="6">
        <v>3</v>
      </c>
      <c r="F12" s="5" t="s">
        <v>434</v>
      </c>
      <c r="G12" s="6" t="s">
        <v>209</v>
      </c>
      <c r="H12" s="6"/>
      <c r="I12" s="6" t="s">
        <v>8</v>
      </c>
      <c r="J12" s="5">
        <f>IF(ISBLANK(P12),"",SUBTOTAL(103, $P$10:P12))</f>
        <v>0</v>
      </c>
      <c r="K12" s="5" t="s">
        <v>206</v>
      </c>
      <c r="L12" s="6" t="s">
        <v>212</v>
      </c>
      <c r="M12" s="11" t="s">
        <v>747</v>
      </c>
      <c r="N12" s="21">
        <v>9567895</v>
      </c>
      <c r="O12" s="7">
        <v>43539</v>
      </c>
      <c r="P12" s="59" t="str">
        <f t="shared" si="0"/>
        <v>nakošie periodi</v>
      </c>
      <c r="Q12" s="20" t="str">
        <f t="shared" si="1"/>
        <v>nē</v>
      </c>
      <c r="R12" s="20" t="str">
        <f t="shared" si="2"/>
        <v>nē</v>
      </c>
      <c r="S12" s="20" t="b">
        <f t="shared" si="3"/>
        <v>0</v>
      </c>
      <c r="T12" s="31" t="s">
        <v>326</v>
      </c>
      <c r="U12" s="20" t="str">
        <f t="shared" si="4"/>
        <v>Nav iesniegts</v>
      </c>
      <c r="V12" s="114"/>
      <c r="W12" s="42"/>
      <c r="X12" s="95" t="s">
        <v>773</v>
      </c>
    </row>
    <row r="13" spans="1:24" s="44" customFormat="1" ht="25.5" hidden="1" x14ac:dyDescent="0.25">
      <c r="A13" s="5" t="s">
        <v>177</v>
      </c>
      <c r="B13" s="5" t="s">
        <v>219</v>
      </c>
      <c r="C13" s="5" t="s">
        <v>220</v>
      </c>
      <c r="D13" s="11" t="s">
        <v>221</v>
      </c>
      <c r="E13" s="5">
        <v>1</v>
      </c>
      <c r="F13" s="5" t="s">
        <v>434</v>
      </c>
      <c r="G13" s="5" t="s">
        <v>14</v>
      </c>
      <c r="H13" s="5"/>
      <c r="I13" s="5" t="s">
        <v>8</v>
      </c>
      <c r="J13" s="5">
        <f>IF(ISBLANK(P13),"",SUBTOTAL(103, $P$10:P13))</f>
        <v>0</v>
      </c>
      <c r="K13" s="5" t="s">
        <v>219</v>
      </c>
      <c r="L13" s="11" t="s">
        <v>167</v>
      </c>
      <c r="M13" s="11" t="s">
        <v>226</v>
      </c>
      <c r="N13" s="21">
        <v>6000000</v>
      </c>
      <c r="O13" s="12">
        <v>43524</v>
      </c>
      <c r="P13" s="45" t="str">
        <f t="shared" si="0"/>
        <v>nakošie periodi</v>
      </c>
      <c r="Q13" s="20" t="str">
        <f t="shared" si="1"/>
        <v>nē</v>
      </c>
      <c r="R13" s="20" t="str">
        <f t="shared" si="2"/>
        <v>nē</v>
      </c>
      <c r="S13" s="20" t="b">
        <f t="shared" si="3"/>
        <v>0</v>
      </c>
      <c r="T13" s="31" t="s">
        <v>326</v>
      </c>
      <c r="U13" s="20" t="str">
        <f t="shared" si="4"/>
        <v>Nav iesniegts</v>
      </c>
      <c r="V13" s="114"/>
      <c r="W13" s="42">
        <v>43524</v>
      </c>
      <c r="X13" s="59"/>
    </row>
    <row r="14" spans="1:24" s="44" customFormat="1" ht="51" hidden="1" x14ac:dyDescent="0.25">
      <c r="A14" s="5" t="s">
        <v>177</v>
      </c>
      <c r="B14" s="5" t="s">
        <v>219</v>
      </c>
      <c r="C14" s="5" t="s">
        <v>220</v>
      </c>
      <c r="D14" s="11" t="s">
        <v>221</v>
      </c>
      <c r="E14" s="5">
        <v>1</v>
      </c>
      <c r="F14" s="5" t="s">
        <v>434</v>
      </c>
      <c r="G14" s="5" t="s">
        <v>14</v>
      </c>
      <c r="H14" s="5"/>
      <c r="I14" s="5" t="s">
        <v>8</v>
      </c>
      <c r="J14" s="5">
        <f>IF(ISBLANK(P14),"",SUBTOTAL(103, $P$10:P14))</f>
        <v>0</v>
      </c>
      <c r="K14" s="5" t="s">
        <v>219</v>
      </c>
      <c r="L14" s="11" t="s">
        <v>171</v>
      </c>
      <c r="M14" s="11" t="s">
        <v>700</v>
      </c>
      <c r="N14" s="21">
        <v>5074763.12</v>
      </c>
      <c r="O14" s="12">
        <v>43819</v>
      </c>
      <c r="P14" s="59" t="str">
        <f t="shared" si="0"/>
        <v>nakošie periodi</v>
      </c>
      <c r="Q14" s="20" t="str">
        <f t="shared" si="1"/>
        <v>nē</v>
      </c>
      <c r="R14" s="20" t="str">
        <f t="shared" si="2"/>
        <v>nē</v>
      </c>
      <c r="S14" s="20" t="b">
        <f t="shared" si="3"/>
        <v>0</v>
      </c>
      <c r="T14" s="31" t="s">
        <v>326</v>
      </c>
      <c r="U14" s="20" t="str">
        <f t="shared" si="4"/>
        <v>Nav iesniegts</v>
      </c>
      <c r="V14" s="114"/>
      <c r="W14" s="42"/>
      <c r="X14" s="95" t="s">
        <v>774</v>
      </c>
    </row>
    <row r="15" spans="1:24" s="44" customFormat="1" ht="51" hidden="1" x14ac:dyDescent="0.25">
      <c r="A15" s="5" t="s">
        <v>177</v>
      </c>
      <c r="B15" s="5" t="s">
        <v>219</v>
      </c>
      <c r="C15" s="5" t="s">
        <v>220</v>
      </c>
      <c r="D15" s="11" t="s">
        <v>221</v>
      </c>
      <c r="E15" s="5">
        <v>1</v>
      </c>
      <c r="F15" s="5" t="s">
        <v>434</v>
      </c>
      <c r="G15" s="5" t="s">
        <v>14</v>
      </c>
      <c r="H15" s="5"/>
      <c r="I15" s="5" t="s">
        <v>8</v>
      </c>
      <c r="J15" s="5">
        <f>IF(ISBLANK(P15),"",SUBTOTAL(103, $P$10:P15))</f>
        <v>0</v>
      </c>
      <c r="K15" s="5" t="s">
        <v>219</v>
      </c>
      <c r="L15" s="137" t="s">
        <v>171</v>
      </c>
      <c r="M15" s="137" t="s">
        <v>702</v>
      </c>
      <c r="N15" s="9">
        <v>4708021</v>
      </c>
      <c r="O15" s="12">
        <v>43820</v>
      </c>
      <c r="P15" s="59" t="str">
        <f t="shared" si="0"/>
        <v>nakošie periodi</v>
      </c>
      <c r="Q15" s="20" t="str">
        <f t="shared" si="1"/>
        <v>nē</v>
      </c>
      <c r="R15" s="20" t="str">
        <f t="shared" si="2"/>
        <v>nē</v>
      </c>
      <c r="S15" s="20" t="b">
        <f t="shared" si="3"/>
        <v>0</v>
      </c>
      <c r="T15" s="31" t="s">
        <v>326</v>
      </c>
      <c r="U15" s="20" t="str">
        <f t="shared" si="4"/>
        <v>Nav iesniegts</v>
      </c>
      <c r="V15" s="114"/>
      <c r="W15" s="42"/>
      <c r="X15" s="95" t="s">
        <v>775</v>
      </c>
    </row>
    <row r="16" spans="1:24" s="44" customFormat="1" ht="38.25" hidden="1" x14ac:dyDescent="0.25">
      <c r="A16" s="11" t="s">
        <v>10</v>
      </c>
      <c r="B16" s="11" t="s">
        <v>11</v>
      </c>
      <c r="C16" s="11" t="s">
        <v>12</v>
      </c>
      <c r="D16" s="11" t="s">
        <v>13</v>
      </c>
      <c r="E16" s="11">
        <v>2</v>
      </c>
      <c r="F16" s="11"/>
      <c r="G16" s="11" t="s">
        <v>14</v>
      </c>
      <c r="H16" s="11"/>
      <c r="I16" s="11" t="s">
        <v>8</v>
      </c>
      <c r="J16" s="5">
        <f>IF(ISBLANK(P16),"",SUBTOTAL(103, $P$10:P16))</f>
        <v>0</v>
      </c>
      <c r="K16" s="5" t="s">
        <v>11</v>
      </c>
      <c r="L16" s="6" t="s">
        <v>31</v>
      </c>
      <c r="M16" s="6" t="s">
        <v>32</v>
      </c>
      <c r="N16" s="21">
        <v>4250000</v>
      </c>
      <c r="O16" s="12">
        <v>43525</v>
      </c>
      <c r="P16" s="45" t="str">
        <f t="shared" si="0"/>
        <v>nakošie periodi</v>
      </c>
      <c r="Q16" s="20" t="str">
        <f t="shared" si="1"/>
        <v>nē</v>
      </c>
      <c r="R16" s="20" t="str">
        <f t="shared" si="2"/>
        <v>nē</v>
      </c>
      <c r="S16" s="20" t="b">
        <f t="shared" si="3"/>
        <v>0</v>
      </c>
      <c r="T16" s="31" t="s">
        <v>326</v>
      </c>
      <c r="U16" s="20" t="str">
        <f t="shared" si="4"/>
        <v>Nav iesniegts</v>
      </c>
      <c r="V16" s="114"/>
      <c r="W16" s="42"/>
      <c r="X16" s="43" t="s">
        <v>549</v>
      </c>
    </row>
    <row r="17" spans="1:24" s="44" customFormat="1" ht="51" hidden="1" customHeight="1" x14ac:dyDescent="0.25">
      <c r="A17" s="137" t="s">
        <v>10</v>
      </c>
      <c r="B17" s="137" t="s">
        <v>11</v>
      </c>
      <c r="C17" s="137" t="s">
        <v>12</v>
      </c>
      <c r="D17" s="11" t="s">
        <v>13</v>
      </c>
      <c r="E17" s="137">
        <v>2</v>
      </c>
      <c r="F17" s="137"/>
      <c r="G17" s="137" t="s">
        <v>14</v>
      </c>
      <c r="H17" s="137"/>
      <c r="I17" s="137" t="s">
        <v>8</v>
      </c>
      <c r="J17" s="5">
        <f>IF(ISBLANK(P17),"",SUBTOTAL(103, $P$10:P17))</f>
        <v>0</v>
      </c>
      <c r="K17" s="5" t="s">
        <v>11</v>
      </c>
      <c r="L17" s="6" t="s">
        <v>33</v>
      </c>
      <c r="M17" s="6" t="s">
        <v>34</v>
      </c>
      <c r="N17" s="21">
        <v>4054500</v>
      </c>
      <c r="O17" s="12">
        <v>43525</v>
      </c>
      <c r="P17" s="45" t="str">
        <f t="shared" si="0"/>
        <v>nakošie periodi</v>
      </c>
      <c r="Q17" s="20" t="str">
        <f t="shared" si="1"/>
        <v>nē</v>
      </c>
      <c r="R17" s="20" t="str">
        <f t="shared" si="2"/>
        <v>nē</v>
      </c>
      <c r="S17" s="20" t="b">
        <f t="shared" si="3"/>
        <v>0</v>
      </c>
      <c r="T17" s="31" t="s">
        <v>326</v>
      </c>
      <c r="U17" s="137" t="str">
        <f t="shared" si="4"/>
        <v>Nav iesniegts</v>
      </c>
      <c r="V17" s="114"/>
      <c r="W17" s="42"/>
      <c r="X17" s="145" t="s">
        <v>549</v>
      </c>
    </row>
    <row r="18" spans="1:24" s="44" customFormat="1" ht="38.25" customHeight="1" x14ac:dyDescent="0.25">
      <c r="A18" s="5" t="s">
        <v>177</v>
      </c>
      <c r="B18" s="5" t="s">
        <v>219</v>
      </c>
      <c r="C18" s="5" t="s">
        <v>220</v>
      </c>
      <c r="D18" s="11" t="s">
        <v>221</v>
      </c>
      <c r="E18" s="5">
        <v>1</v>
      </c>
      <c r="F18" s="5" t="s">
        <v>434</v>
      </c>
      <c r="G18" s="5" t="s">
        <v>14</v>
      </c>
      <c r="H18" s="5"/>
      <c r="I18" s="5" t="s">
        <v>8</v>
      </c>
      <c r="J18" s="5">
        <f>IF(ISBLANK(P18),"",SUBTOTAL(103, $P$10:P18))</f>
        <v>1</v>
      </c>
      <c r="K18" s="5" t="s">
        <v>219</v>
      </c>
      <c r="L18" s="11" t="s">
        <v>173</v>
      </c>
      <c r="M18" s="11" t="s">
        <v>232</v>
      </c>
      <c r="N18" s="21">
        <v>3940961</v>
      </c>
      <c r="O18" s="12">
        <v>43465</v>
      </c>
      <c r="P18" s="59">
        <f t="shared" si="0"/>
        <v>12</v>
      </c>
      <c r="Q18" s="20" t="str">
        <f t="shared" si="1"/>
        <v>jā</v>
      </c>
      <c r="R18" s="20" t="str">
        <f t="shared" si="2"/>
        <v>nē</v>
      </c>
      <c r="S18" s="20" t="b">
        <f t="shared" si="3"/>
        <v>0</v>
      </c>
      <c r="T18" s="31" t="s">
        <v>326</v>
      </c>
      <c r="U18" s="20" t="str">
        <f t="shared" si="4"/>
        <v>Nav iesniegts</v>
      </c>
      <c r="V18" s="114"/>
      <c r="W18" s="42"/>
      <c r="X18" s="158" t="str">
        <f>VLOOKUP(M18,FMzinp1_250219_IPIA_proj!D:K,7,0)</f>
        <v>08.02.2019. saņemtajā e-pastā Valmieras pilsētas pašvaldības komentāri par neiesniegšanas iemesliem: "Nemot vērā nepieciešamību projekta īstenošanai nodrošināt privātās investīcijas, jaunradītas darba vietas un revitalizētās teritorijas ha, tiek veiktas pārrunas ar potenciālajiem investoriem. Projektu iesniegumi tiks iesniegti brīdī, kad būs panākta vienošanās ar potenciālajiem investoriem." Vienlaikus Vides aizsardzības un reģionālās attīstības ministrija norāda, ka pie atlases nolikuma saskaņošanas izvērtēs, vai ir akceptējami šādi termiņi.</v>
      </c>
    </row>
    <row r="19" spans="1:24" s="44" customFormat="1" ht="38.25" hidden="1" customHeight="1" x14ac:dyDescent="0.25">
      <c r="A19" s="5" t="s">
        <v>177</v>
      </c>
      <c r="B19" s="5" t="s">
        <v>219</v>
      </c>
      <c r="C19" s="5" t="s">
        <v>220</v>
      </c>
      <c r="D19" s="11" t="s">
        <v>221</v>
      </c>
      <c r="E19" s="5">
        <v>1</v>
      </c>
      <c r="F19" s="5" t="s">
        <v>434</v>
      </c>
      <c r="G19" s="5" t="s">
        <v>14</v>
      </c>
      <c r="H19" s="5"/>
      <c r="I19" s="5" t="s">
        <v>8</v>
      </c>
      <c r="J19" s="5">
        <f>IF(ISBLANK(P19),"",SUBTOTAL(103, $P$10:P19))</f>
        <v>1</v>
      </c>
      <c r="K19" s="5" t="s">
        <v>219</v>
      </c>
      <c r="L19" s="11" t="s">
        <v>163</v>
      </c>
      <c r="M19" s="127" t="s">
        <v>795</v>
      </c>
      <c r="N19" s="134">
        <v>3869886</v>
      </c>
      <c r="O19" s="136">
        <v>43738</v>
      </c>
      <c r="P19" s="59" t="str">
        <f t="shared" si="0"/>
        <v>nakošie periodi</v>
      </c>
      <c r="Q19" s="20" t="str">
        <f t="shared" si="1"/>
        <v>nē</v>
      </c>
      <c r="R19" s="20" t="str">
        <f t="shared" si="2"/>
        <v>nē</v>
      </c>
      <c r="S19" s="20" t="b">
        <f t="shared" si="3"/>
        <v>0</v>
      </c>
      <c r="T19" s="31" t="s">
        <v>326</v>
      </c>
      <c r="U19" s="51"/>
      <c r="V19" s="114"/>
      <c r="W19" s="42"/>
      <c r="X19" s="159"/>
    </row>
    <row r="20" spans="1:24" s="44" customFormat="1" ht="25.5" hidden="1" customHeight="1" x14ac:dyDescent="0.25">
      <c r="A20" s="5" t="s">
        <v>177</v>
      </c>
      <c r="B20" s="5" t="s">
        <v>219</v>
      </c>
      <c r="C20" s="5" t="s">
        <v>220</v>
      </c>
      <c r="D20" s="11" t="s">
        <v>221</v>
      </c>
      <c r="E20" s="5">
        <v>2</v>
      </c>
      <c r="F20" s="5" t="s">
        <v>434</v>
      </c>
      <c r="G20" s="5" t="s">
        <v>14</v>
      </c>
      <c r="H20" s="5" t="s">
        <v>387</v>
      </c>
      <c r="I20" s="5" t="s">
        <v>8</v>
      </c>
      <c r="J20" s="5">
        <f>IF(ISBLANK(P20),"",SUBTOTAL(103, $P$10:P20))</f>
        <v>1</v>
      </c>
      <c r="K20" s="5" t="s">
        <v>219</v>
      </c>
      <c r="L20" s="11" t="s">
        <v>257</v>
      </c>
      <c r="M20" s="11" t="s">
        <v>258</v>
      </c>
      <c r="N20" s="21">
        <v>3711823.5045286817</v>
      </c>
      <c r="O20" s="42">
        <v>43830</v>
      </c>
      <c r="P20" s="45" t="str">
        <f t="shared" ref="P20:P54" si="5">IF(O20&lt;43466,MONTH(O20),"nakošie periodi")</f>
        <v>nakošie periodi</v>
      </c>
      <c r="Q20" s="20" t="str">
        <f t="shared" si="1"/>
        <v>nē</v>
      </c>
      <c r="R20" s="20" t="str">
        <f t="shared" si="2"/>
        <v>nē</v>
      </c>
      <c r="S20" s="20" t="b">
        <f t="shared" si="3"/>
        <v>0</v>
      </c>
      <c r="T20" s="31" t="s">
        <v>326</v>
      </c>
      <c r="U20" s="20" t="str">
        <f t="shared" ref="U20:U53" si="6">IFERROR(MONTH(T20),"Nav iesniegts")</f>
        <v>Nav iesniegts</v>
      </c>
      <c r="V20" s="114"/>
      <c r="W20" s="42"/>
      <c r="X20" s="159"/>
    </row>
    <row r="21" spans="1:24" s="44" customFormat="1" ht="64.5" customHeight="1" x14ac:dyDescent="0.25">
      <c r="A21" s="5" t="s">
        <v>177</v>
      </c>
      <c r="B21" s="5" t="s">
        <v>219</v>
      </c>
      <c r="C21" s="5" t="s">
        <v>220</v>
      </c>
      <c r="D21" s="11" t="s">
        <v>221</v>
      </c>
      <c r="E21" s="5">
        <v>1</v>
      </c>
      <c r="F21" s="5" t="s">
        <v>434</v>
      </c>
      <c r="G21" s="5" t="s">
        <v>14</v>
      </c>
      <c r="H21" s="5"/>
      <c r="I21" s="5" t="s">
        <v>8</v>
      </c>
      <c r="J21" s="5">
        <f>IF(ISBLANK(P21),"",SUBTOTAL(103, $P$10:P21))</f>
        <v>2</v>
      </c>
      <c r="K21" s="5" t="s">
        <v>219</v>
      </c>
      <c r="L21" s="11" t="s">
        <v>173</v>
      </c>
      <c r="M21" s="11" t="s">
        <v>231</v>
      </c>
      <c r="N21" s="21">
        <v>3438238</v>
      </c>
      <c r="O21" s="12">
        <v>43465</v>
      </c>
      <c r="P21" s="59">
        <f t="shared" si="5"/>
        <v>12</v>
      </c>
      <c r="Q21" s="20" t="str">
        <f t="shared" si="1"/>
        <v>jā</v>
      </c>
      <c r="R21" s="20" t="str">
        <f t="shared" si="2"/>
        <v>nē</v>
      </c>
      <c r="S21" s="20" t="b">
        <f t="shared" si="3"/>
        <v>0</v>
      </c>
      <c r="T21" s="31" t="s">
        <v>326</v>
      </c>
      <c r="U21" s="20" t="str">
        <f t="shared" si="6"/>
        <v>Nav iesniegts</v>
      </c>
      <c r="V21" s="114"/>
      <c r="W21" s="42"/>
      <c r="X21" s="160"/>
    </row>
    <row r="22" spans="1:24" s="44" customFormat="1" ht="38.25" hidden="1" x14ac:dyDescent="0.25">
      <c r="A22" s="5" t="s">
        <v>177</v>
      </c>
      <c r="B22" s="5" t="s">
        <v>219</v>
      </c>
      <c r="C22" s="5" t="s">
        <v>220</v>
      </c>
      <c r="D22" s="11" t="s">
        <v>221</v>
      </c>
      <c r="E22" s="5">
        <v>1</v>
      </c>
      <c r="F22" s="5" t="s">
        <v>434</v>
      </c>
      <c r="G22" s="5" t="s">
        <v>14</v>
      </c>
      <c r="H22" s="5"/>
      <c r="I22" s="5" t="s">
        <v>8</v>
      </c>
      <c r="J22" s="5">
        <f>IF(ISBLANK(P22),"",SUBTOTAL(103, $P$10:P22))</f>
        <v>2</v>
      </c>
      <c r="K22" s="5" t="s">
        <v>219</v>
      </c>
      <c r="L22" s="137" t="s">
        <v>212</v>
      </c>
      <c r="M22" s="137" t="s">
        <v>233</v>
      </c>
      <c r="N22" s="21">
        <v>3340199</v>
      </c>
      <c r="O22" s="12">
        <v>43539</v>
      </c>
      <c r="P22" s="59" t="str">
        <f t="shared" si="5"/>
        <v>nakošie periodi</v>
      </c>
      <c r="Q22" s="20" t="str">
        <f t="shared" si="1"/>
        <v>nē</v>
      </c>
      <c r="R22" s="20" t="str">
        <f t="shared" si="2"/>
        <v>nē</v>
      </c>
      <c r="S22" s="20" t="b">
        <f t="shared" si="3"/>
        <v>0</v>
      </c>
      <c r="T22" s="31" t="s">
        <v>326</v>
      </c>
      <c r="U22" s="20" t="str">
        <f t="shared" si="6"/>
        <v>Nav iesniegts</v>
      </c>
      <c r="V22" s="114"/>
      <c r="W22" s="42"/>
      <c r="X22" s="95" t="s">
        <v>772</v>
      </c>
    </row>
    <row r="23" spans="1:24" s="44" customFormat="1" ht="25.5" hidden="1" x14ac:dyDescent="0.25">
      <c r="A23" s="137" t="s">
        <v>10</v>
      </c>
      <c r="B23" s="137" t="s">
        <v>11</v>
      </c>
      <c r="C23" s="137" t="s">
        <v>12</v>
      </c>
      <c r="D23" s="11" t="s">
        <v>13</v>
      </c>
      <c r="E23" s="137">
        <v>2</v>
      </c>
      <c r="F23" s="137"/>
      <c r="G23" s="137" t="s">
        <v>14</v>
      </c>
      <c r="H23" s="137"/>
      <c r="I23" s="137" t="s">
        <v>8</v>
      </c>
      <c r="J23" s="137">
        <f>IF(ISBLANK(P23),"",SUBTOTAL(103, $P$10:P23))</f>
        <v>2</v>
      </c>
      <c r="K23" s="137" t="s">
        <v>11</v>
      </c>
      <c r="L23" s="11" t="s">
        <v>19</v>
      </c>
      <c r="M23" s="11" t="s">
        <v>20</v>
      </c>
      <c r="N23" s="137">
        <v>3230000</v>
      </c>
      <c r="O23" s="12">
        <v>43525</v>
      </c>
      <c r="P23" s="45" t="str">
        <f t="shared" si="5"/>
        <v>nakošie periodi</v>
      </c>
      <c r="Q23" s="20" t="str">
        <f t="shared" si="1"/>
        <v>nē</v>
      </c>
      <c r="R23" s="20" t="str">
        <f t="shared" si="2"/>
        <v>nē</v>
      </c>
      <c r="S23" s="20" t="b">
        <f t="shared" si="3"/>
        <v>0</v>
      </c>
      <c r="T23" s="13" t="s">
        <v>326</v>
      </c>
      <c r="U23" s="20" t="str">
        <f t="shared" si="6"/>
        <v>Nav iesniegts</v>
      </c>
      <c r="V23" s="114"/>
      <c r="W23" s="42"/>
      <c r="X23" s="43" t="s">
        <v>549</v>
      </c>
    </row>
    <row r="24" spans="1:24" s="44" customFormat="1" ht="38.25" hidden="1" customHeight="1" x14ac:dyDescent="0.25">
      <c r="A24" s="137" t="s">
        <v>10</v>
      </c>
      <c r="B24" s="137" t="s">
        <v>11</v>
      </c>
      <c r="C24" s="137" t="s">
        <v>12</v>
      </c>
      <c r="D24" s="11" t="s">
        <v>13</v>
      </c>
      <c r="E24" s="137">
        <v>2</v>
      </c>
      <c r="F24" s="137"/>
      <c r="G24" s="137" t="s">
        <v>14</v>
      </c>
      <c r="H24" s="137"/>
      <c r="I24" s="137" t="s">
        <v>8</v>
      </c>
      <c r="J24" s="5">
        <f>IF(ISBLANK(P24),"",SUBTOTAL(103, $P$10:P24))</f>
        <v>2</v>
      </c>
      <c r="K24" s="5" t="s">
        <v>11</v>
      </c>
      <c r="L24" s="6" t="s">
        <v>21</v>
      </c>
      <c r="M24" s="6" t="s">
        <v>22</v>
      </c>
      <c r="N24" s="21">
        <v>2975000.01</v>
      </c>
      <c r="O24" s="12">
        <v>43525</v>
      </c>
      <c r="P24" s="45" t="str">
        <f t="shared" si="5"/>
        <v>nakošie periodi</v>
      </c>
      <c r="Q24" s="20" t="str">
        <f t="shared" si="1"/>
        <v>nē</v>
      </c>
      <c r="R24" s="20" t="str">
        <f t="shared" si="2"/>
        <v>nē</v>
      </c>
      <c r="S24" s="20" t="b">
        <f t="shared" si="3"/>
        <v>0</v>
      </c>
      <c r="T24" s="31" t="s">
        <v>326</v>
      </c>
      <c r="U24" s="20" t="str">
        <f t="shared" si="6"/>
        <v>Nav iesniegts</v>
      </c>
      <c r="V24" s="114"/>
      <c r="W24" s="42"/>
      <c r="X24" s="43" t="s">
        <v>549</v>
      </c>
    </row>
    <row r="25" spans="1:24" s="44" customFormat="1" ht="38.25" hidden="1" customHeight="1" x14ac:dyDescent="0.25">
      <c r="A25" s="5" t="s">
        <v>177</v>
      </c>
      <c r="B25" s="5" t="s">
        <v>219</v>
      </c>
      <c r="C25" s="5" t="s">
        <v>220</v>
      </c>
      <c r="D25" s="11" t="s">
        <v>221</v>
      </c>
      <c r="E25" s="5">
        <v>2</v>
      </c>
      <c r="F25" s="5" t="s">
        <v>434</v>
      </c>
      <c r="G25" s="5" t="s">
        <v>14</v>
      </c>
      <c r="H25" s="6" t="s">
        <v>387</v>
      </c>
      <c r="I25" s="5" t="s">
        <v>8</v>
      </c>
      <c r="J25" s="5">
        <f>IF(ISBLANK(P25),"",SUBTOTAL(103, $P$10:P25))</f>
        <v>2</v>
      </c>
      <c r="K25" s="5" t="s">
        <v>219</v>
      </c>
      <c r="L25" s="137" t="s">
        <v>236</v>
      </c>
      <c r="M25" s="11" t="s">
        <v>238</v>
      </c>
      <c r="N25" s="21">
        <v>2899364</v>
      </c>
      <c r="O25" s="42">
        <v>43617</v>
      </c>
      <c r="P25" s="45" t="str">
        <f t="shared" si="5"/>
        <v>nakošie periodi</v>
      </c>
      <c r="Q25" s="20" t="str">
        <f t="shared" si="1"/>
        <v>nē</v>
      </c>
      <c r="R25" s="20" t="str">
        <f t="shared" si="2"/>
        <v>nē</v>
      </c>
      <c r="S25" s="20" t="b">
        <f t="shared" si="3"/>
        <v>0</v>
      </c>
      <c r="T25" s="31" t="s">
        <v>326</v>
      </c>
      <c r="U25" s="20" t="str">
        <f t="shared" si="6"/>
        <v>Nav iesniegts</v>
      </c>
      <c r="V25" s="114"/>
      <c r="W25" s="42"/>
      <c r="X25" s="95" t="s">
        <v>477</v>
      </c>
    </row>
    <row r="26" spans="1:24" s="44" customFormat="1" ht="38.25" hidden="1" customHeight="1" x14ac:dyDescent="0.25">
      <c r="A26" s="5" t="s">
        <v>177</v>
      </c>
      <c r="B26" s="5" t="s">
        <v>219</v>
      </c>
      <c r="C26" s="5" t="s">
        <v>220</v>
      </c>
      <c r="D26" s="11" t="s">
        <v>221</v>
      </c>
      <c r="E26" s="5">
        <v>3</v>
      </c>
      <c r="F26" s="5" t="s">
        <v>434</v>
      </c>
      <c r="G26" s="5" t="s">
        <v>14</v>
      </c>
      <c r="H26" s="5" t="s">
        <v>387</v>
      </c>
      <c r="I26" s="5" t="s">
        <v>8</v>
      </c>
      <c r="J26" s="5">
        <f>IF(ISBLANK(P26),"",SUBTOTAL(103, $P$10:P26))</f>
        <v>2</v>
      </c>
      <c r="K26" s="5" t="s">
        <v>219</v>
      </c>
      <c r="L26" s="137" t="s">
        <v>257</v>
      </c>
      <c r="M26" s="11" t="s">
        <v>260</v>
      </c>
      <c r="N26" s="21">
        <v>2512349</v>
      </c>
      <c r="O26" s="42">
        <v>43496</v>
      </c>
      <c r="P26" s="45" t="str">
        <f t="shared" si="5"/>
        <v>nakošie periodi</v>
      </c>
      <c r="Q26" s="20" t="str">
        <f t="shared" si="1"/>
        <v>nē</v>
      </c>
      <c r="R26" s="20" t="str">
        <f t="shared" si="2"/>
        <v>nē</v>
      </c>
      <c r="S26" s="20" t="b">
        <f t="shared" si="3"/>
        <v>0</v>
      </c>
      <c r="T26" s="31" t="s">
        <v>326</v>
      </c>
      <c r="U26" s="20" t="str">
        <f t="shared" si="6"/>
        <v>Nav iesniegts</v>
      </c>
      <c r="V26" s="114"/>
      <c r="W26" s="42"/>
      <c r="X26" s="95" t="s">
        <v>477</v>
      </c>
    </row>
    <row r="27" spans="1:24" s="44" customFormat="1" ht="38.25" hidden="1" x14ac:dyDescent="0.25">
      <c r="A27" s="5" t="s">
        <v>37</v>
      </c>
      <c r="B27" s="5" t="s">
        <v>38</v>
      </c>
      <c r="C27" s="5" t="s">
        <v>39</v>
      </c>
      <c r="D27" s="11" t="s">
        <v>40</v>
      </c>
      <c r="E27" s="5">
        <v>3</v>
      </c>
      <c r="F27" s="5" t="s">
        <v>434</v>
      </c>
      <c r="G27" s="5" t="s">
        <v>14</v>
      </c>
      <c r="H27" s="5"/>
      <c r="I27" s="5" t="s">
        <v>8</v>
      </c>
      <c r="J27" s="5">
        <f>IF(ISBLANK(P27),"",SUBTOTAL(103, $P$10:P27))</f>
        <v>2</v>
      </c>
      <c r="K27" s="5" t="s">
        <v>38</v>
      </c>
      <c r="L27" s="11" t="s">
        <v>59</v>
      </c>
      <c r="M27" s="11" t="s">
        <v>60</v>
      </c>
      <c r="N27" s="21">
        <v>2336650</v>
      </c>
      <c r="O27" s="7" t="s">
        <v>501</v>
      </c>
      <c r="P27" s="45" t="str">
        <f t="shared" si="5"/>
        <v>nakošie periodi</v>
      </c>
      <c r="Q27" s="20" t="str">
        <f t="shared" si="1"/>
        <v>nē</v>
      </c>
      <c r="R27" s="20" t="str">
        <f t="shared" si="2"/>
        <v>nē</v>
      </c>
      <c r="S27" s="20" t="b">
        <f t="shared" si="3"/>
        <v>0</v>
      </c>
      <c r="T27" s="31" t="s">
        <v>326</v>
      </c>
      <c r="U27" s="20" t="str">
        <f t="shared" si="6"/>
        <v>Nav iesniegts</v>
      </c>
      <c r="V27" s="114"/>
      <c r="W27" s="42"/>
      <c r="X27" s="43" t="s">
        <v>482</v>
      </c>
    </row>
    <row r="28" spans="1:24" s="44" customFormat="1" ht="25.5" hidden="1" customHeight="1" x14ac:dyDescent="0.25">
      <c r="A28" s="5" t="s">
        <v>64</v>
      </c>
      <c r="B28" s="6" t="s">
        <v>65</v>
      </c>
      <c r="C28" s="6" t="s">
        <v>66</v>
      </c>
      <c r="D28" s="11" t="s">
        <v>67</v>
      </c>
      <c r="E28" s="6">
        <v>2</v>
      </c>
      <c r="F28" s="6"/>
      <c r="G28" s="6" t="s">
        <v>68</v>
      </c>
      <c r="H28" s="5"/>
      <c r="I28" s="5" t="s">
        <v>8</v>
      </c>
      <c r="J28" s="5">
        <f>IF(ISBLANK(P28),"",SUBTOTAL(103, $P$10:P28))</f>
        <v>2</v>
      </c>
      <c r="K28" s="5" t="s">
        <v>66</v>
      </c>
      <c r="L28" s="47" t="s">
        <v>547</v>
      </c>
      <c r="M28" s="47" t="s">
        <v>548</v>
      </c>
      <c r="N28" s="49">
        <v>2295000</v>
      </c>
      <c r="O28" s="57" t="s">
        <v>523</v>
      </c>
      <c r="P28" s="45" t="str">
        <f t="shared" si="5"/>
        <v>nakošie periodi</v>
      </c>
      <c r="Q28" s="20" t="str">
        <f t="shared" si="1"/>
        <v>nē</v>
      </c>
      <c r="R28" s="20" t="str">
        <f t="shared" si="2"/>
        <v>nē</v>
      </c>
      <c r="S28" s="20" t="b">
        <f t="shared" si="3"/>
        <v>0</v>
      </c>
      <c r="T28" s="31" t="s">
        <v>326</v>
      </c>
      <c r="U28" s="20" t="str">
        <f t="shared" si="6"/>
        <v>Nav iesniegts</v>
      </c>
      <c r="V28" s="114"/>
      <c r="W28" s="42"/>
      <c r="X28" s="43"/>
    </row>
    <row r="29" spans="1:24" s="44" customFormat="1" ht="38.25" hidden="1" customHeight="1" x14ac:dyDescent="0.25">
      <c r="A29" s="137" t="s">
        <v>10</v>
      </c>
      <c r="B29" s="137" t="s">
        <v>11</v>
      </c>
      <c r="C29" s="137" t="s">
        <v>12</v>
      </c>
      <c r="D29" s="11" t="s">
        <v>13</v>
      </c>
      <c r="E29" s="137">
        <v>2</v>
      </c>
      <c r="F29" s="137"/>
      <c r="G29" s="137" t="s">
        <v>14</v>
      </c>
      <c r="H29" s="137"/>
      <c r="I29" s="137" t="s">
        <v>8</v>
      </c>
      <c r="J29" s="5">
        <f>IF(ISBLANK(P29),"",SUBTOTAL(103, $P$10:P29))</f>
        <v>2</v>
      </c>
      <c r="K29" s="5" t="s">
        <v>11</v>
      </c>
      <c r="L29" s="6" t="s">
        <v>35</v>
      </c>
      <c r="M29" s="6" t="s">
        <v>36</v>
      </c>
      <c r="N29" s="21">
        <v>2167500</v>
      </c>
      <c r="O29" s="12">
        <v>43525</v>
      </c>
      <c r="P29" s="45" t="str">
        <f t="shared" si="5"/>
        <v>nakošie periodi</v>
      </c>
      <c r="Q29" s="20" t="str">
        <f t="shared" si="1"/>
        <v>nē</v>
      </c>
      <c r="R29" s="20" t="str">
        <f t="shared" si="2"/>
        <v>nē</v>
      </c>
      <c r="S29" s="20" t="b">
        <f t="shared" si="3"/>
        <v>0</v>
      </c>
      <c r="T29" s="31" t="s">
        <v>326</v>
      </c>
      <c r="U29" s="20" t="str">
        <f t="shared" si="6"/>
        <v>Nav iesniegts</v>
      </c>
      <c r="V29" s="114"/>
      <c r="W29" s="42"/>
      <c r="X29" s="43" t="s">
        <v>549</v>
      </c>
    </row>
    <row r="30" spans="1:24" s="44" customFormat="1" ht="64.5" hidden="1" customHeight="1" x14ac:dyDescent="0.25">
      <c r="A30" s="5" t="s">
        <v>177</v>
      </c>
      <c r="B30" s="5" t="s">
        <v>219</v>
      </c>
      <c r="C30" s="5" t="s">
        <v>220</v>
      </c>
      <c r="D30" s="11" t="s">
        <v>221</v>
      </c>
      <c r="E30" s="5">
        <v>2</v>
      </c>
      <c r="F30" s="5" t="s">
        <v>434</v>
      </c>
      <c r="G30" s="5" t="s">
        <v>14</v>
      </c>
      <c r="H30" s="5" t="s">
        <v>387</v>
      </c>
      <c r="I30" s="5" t="s">
        <v>8</v>
      </c>
      <c r="J30" s="5">
        <f>IF(ISBLANK(P30),"",SUBTOTAL(103, $P$10:P30))</f>
        <v>2</v>
      </c>
      <c r="K30" s="5" t="s">
        <v>219</v>
      </c>
      <c r="L30" s="137" t="s">
        <v>244</v>
      </c>
      <c r="M30" s="137" t="s">
        <v>248</v>
      </c>
      <c r="N30" s="21">
        <v>2125000</v>
      </c>
      <c r="O30" s="42">
        <v>43586</v>
      </c>
      <c r="P30" s="45" t="str">
        <f t="shared" si="5"/>
        <v>nakošie periodi</v>
      </c>
      <c r="Q30" s="20" t="str">
        <f t="shared" si="1"/>
        <v>nē</v>
      </c>
      <c r="R30" s="20" t="str">
        <f t="shared" si="2"/>
        <v>nē</v>
      </c>
      <c r="S30" s="20" t="b">
        <f t="shared" si="3"/>
        <v>0</v>
      </c>
      <c r="T30" s="31" t="s">
        <v>326</v>
      </c>
      <c r="U30" s="20" t="str">
        <f t="shared" si="6"/>
        <v>Nav iesniegts</v>
      </c>
      <c r="V30" s="114"/>
      <c r="W30" s="42"/>
      <c r="X30" s="95" t="s">
        <v>477</v>
      </c>
    </row>
    <row r="31" spans="1:24" s="44" customFormat="1" ht="63.75" x14ac:dyDescent="0.25">
      <c r="A31" s="5" t="s">
        <v>293</v>
      </c>
      <c r="B31" s="5" t="s">
        <v>294</v>
      </c>
      <c r="C31" s="5" t="s">
        <v>295</v>
      </c>
      <c r="D31" s="11" t="s">
        <v>296</v>
      </c>
      <c r="E31" s="5">
        <v>1</v>
      </c>
      <c r="F31" s="5" t="s">
        <v>435</v>
      </c>
      <c r="G31" s="5" t="s">
        <v>297</v>
      </c>
      <c r="H31" s="5"/>
      <c r="I31" s="5" t="s">
        <v>8</v>
      </c>
      <c r="J31" s="5">
        <f>IF(ISBLANK(P31),"",SUBTOTAL(103, $P$10:P31))</f>
        <v>3</v>
      </c>
      <c r="K31" s="5" t="s">
        <v>294</v>
      </c>
      <c r="L31" s="11" t="s">
        <v>171</v>
      </c>
      <c r="M31" s="11" t="s">
        <v>750</v>
      </c>
      <c r="N31" s="21">
        <v>2087350.1</v>
      </c>
      <c r="O31" s="12">
        <v>43465</v>
      </c>
      <c r="P31" s="59">
        <f t="shared" si="5"/>
        <v>12</v>
      </c>
      <c r="Q31" s="20" t="str">
        <f t="shared" si="1"/>
        <v>jā</v>
      </c>
      <c r="R31" s="20" t="str">
        <f t="shared" si="2"/>
        <v>nē</v>
      </c>
      <c r="S31" s="20" t="b">
        <f t="shared" si="3"/>
        <v>0</v>
      </c>
      <c r="T31" s="31" t="s">
        <v>326</v>
      </c>
      <c r="U31" s="20" t="str">
        <f t="shared" si="6"/>
        <v>Nav iesniegts</v>
      </c>
      <c r="V31" s="114"/>
      <c r="W31" s="42">
        <f>VLOOKUP(M31,FMzinp1_250219_IPIA_proj!D:J,6,0)</f>
        <v>0</v>
      </c>
      <c r="X31" s="42" t="str">
        <f>VLOOKUP(M31,FMzinp1_250219_IPIA_proj!D:K,7,0)</f>
        <v>Saskaņā ar 07.01.2019 apstiprināto projektu iesniegumu atlases nolikumu projektu iesniegšanas termiņš  noteikts 01.03.2019. Saskaņā ar 2019. gada 12. februārī ierosinātajiem grozījumiem projektu iesniegumu atlases nolikumā - termiņš tiks noteikts 2019. gada 1. aprīlis.</v>
      </c>
    </row>
    <row r="32" spans="1:24" s="44" customFormat="1" ht="38.25" hidden="1" x14ac:dyDescent="0.25">
      <c r="A32" s="5" t="s">
        <v>282</v>
      </c>
      <c r="B32" s="5" t="s">
        <v>283</v>
      </c>
      <c r="C32" s="5" t="s">
        <v>284</v>
      </c>
      <c r="D32" s="11" t="s">
        <v>280</v>
      </c>
      <c r="E32" s="5">
        <v>1</v>
      </c>
      <c r="F32" s="5" t="s">
        <v>434</v>
      </c>
      <c r="G32" s="5" t="s">
        <v>285</v>
      </c>
      <c r="H32" s="5"/>
      <c r="I32" s="5" t="s">
        <v>8</v>
      </c>
      <c r="J32" s="5">
        <f>IF(ISBLANK(P32),"",SUBTOTAL(103, $P$10:P32))</f>
        <v>3</v>
      </c>
      <c r="K32" s="5" t="s">
        <v>283</v>
      </c>
      <c r="L32" s="11" t="s">
        <v>171</v>
      </c>
      <c r="M32" s="11" t="s">
        <v>287</v>
      </c>
      <c r="N32" s="21">
        <v>2003729.4</v>
      </c>
      <c r="O32" s="7">
        <v>43820</v>
      </c>
      <c r="P32" s="59" t="str">
        <f t="shared" si="5"/>
        <v>nakošie periodi</v>
      </c>
      <c r="Q32" s="20" t="str">
        <f t="shared" si="1"/>
        <v>nē</v>
      </c>
      <c r="R32" s="20" t="str">
        <f t="shared" si="2"/>
        <v>nē</v>
      </c>
      <c r="S32" s="20" t="b">
        <f t="shared" si="3"/>
        <v>0</v>
      </c>
      <c r="T32" s="31" t="s">
        <v>326</v>
      </c>
      <c r="U32" s="20" t="str">
        <f t="shared" si="6"/>
        <v>Nav iesniegts</v>
      </c>
      <c r="V32" s="114"/>
      <c r="W32" s="42"/>
      <c r="X32" s="133" t="s">
        <v>776</v>
      </c>
    </row>
    <row r="33" spans="1:24" s="44" customFormat="1" ht="64.5" hidden="1" customHeight="1" x14ac:dyDescent="0.25">
      <c r="A33" s="5" t="s">
        <v>282</v>
      </c>
      <c r="B33" s="5" t="s">
        <v>283</v>
      </c>
      <c r="C33" s="5" t="s">
        <v>284</v>
      </c>
      <c r="D33" s="11" t="s">
        <v>280</v>
      </c>
      <c r="E33" s="5">
        <v>1</v>
      </c>
      <c r="F33" s="5" t="s">
        <v>434</v>
      </c>
      <c r="G33" s="5" t="s">
        <v>285</v>
      </c>
      <c r="H33" s="5"/>
      <c r="I33" s="5" t="s">
        <v>8</v>
      </c>
      <c r="J33" s="5">
        <f>IF(ISBLANK(P33),"",SUBTOTAL(103, $P$10:P33))</f>
        <v>3</v>
      </c>
      <c r="K33" s="5" t="s">
        <v>283</v>
      </c>
      <c r="L33" s="11" t="s">
        <v>213</v>
      </c>
      <c r="M33" s="11" t="s">
        <v>289</v>
      </c>
      <c r="N33" s="21">
        <v>1995445.58</v>
      </c>
      <c r="O33" s="13">
        <v>43496</v>
      </c>
      <c r="P33" s="59" t="str">
        <f t="shared" si="5"/>
        <v>nakošie periodi</v>
      </c>
      <c r="Q33" s="20" t="str">
        <f t="shared" si="1"/>
        <v>nē</v>
      </c>
      <c r="R33" s="20" t="str">
        <f t="shared" si="2"/>
        <v>nē</v>
      </c>
      <c r="S33" s="20" t="b">
        <f t="shared" si="3"/>
        <v>0</v>
      </c>
      <c r="T33" s="31" t="s">
        <v>326</v>
      </c>
      <c r="U33" s="20" t="str">
        <f t="shared" si="6"/>
        <v>Nav iesniegts</v>
      </c>
      <c r="V33" s="114"/>
      <c r="W33" s="42"/>
      <c r="X33" s="95" t="s">
        <v>777</v>
      </c>
    </row>
    <row r="34" spans="1:24" s="44" customFormat="1" ht="25.5" hidden="1" x14ac:dyDescent="0.25">
      <c r="A34" s="6" t="s">
        <v>177</v>
      </c>
      <c r="B34" s="6" t="s">
        <v>206</v>
      </c>
      <c r="C34" s="6" t="s">
        <v>207</v>
      </c>
      <c r="D34" s="11" t="s">
        <v>208</v>
      </c>
      <c r="E34" s="6">
        <v>4</v>
      </c>
      <c r="F34" s="5" t="s">
        <v>434</v>
      </c>
      <c r="G34" s="6" t="s">
        <v>209</v>
      </c>
      <c r="H34" s="6"/>
      <c r="I34" s="6" t="s">
        <v>8</v>
      </c>
      <c r="J34" s="5">
        <f>IF(ISBLANK(P34),"",SUBTOTAL(103, $P$10:P34))</f>
        <v>3</v>
      </c>
      <c r="K34" s="5" t="s">
        <v>206</v>
      </c>
      <c r="L34" s="6" t="s">
        <v>212</v>
      </c>
      <c r="M34" s="11" t="s">
        <v>766</v>
      </c>
      <c r="N34" s="21">
        <v>1894340</v>
      </c>
      <c r="O34" s="7">
        <v>43539</v>
      </c>
      <c r="P34" s="59" t="str">
        <f t="shared" si="5"/>
        <v>nakošie periodi</v>
      </c>
      <c r="Q34" s="20" t="str">
        <f t="shared" si="1"/>
        <v>nē</v>
      </c>
      <c r="R34" s="20" t="str">
        <f t="shared" si="2"/>
        <v>nē</v>
      </c>
      <c r="S34" s="20" t="b">
        <f t="shared" si="3"/>
        <v>0</v>
      </c>
      <c r="T34" s="31" t="s">
        <v>326</v>
      </c>
      <c r="U34" s="20" t="str">
        <f t="shared" si="6"/>
        <v>Nav iesniegts</v>
      </c>
      <c r="V34" s="114"/>
      <c r="W34" s="42"/>
      <c r="X34" s="59"/>
    </row>
    <row r="35" spans="1:24" s="44" customFormat="1" ht="38.25" hidden="1" x14ac:dyDescent="0.25">
      <c r="A35" s="5" t="s">
        <v>293</v>
      </c>
      <c r="B35" s="5" t="s">
        <v>294</v>
      </c>
      <c r="C35" s="5" t="s">
        <v>295</v>
      </c>
      <c r="D35" s="11" t="s">
        <v>296</v>
      </c>
      <c r="E35" s="5">
        <v>1</v>
      </c>
      <c r="F35" s="5" t="s">
        <v>435</v>
      </c>
      <c r="G35" s="5" t="s">
        <v>297</v>
      </c>
      <c r="H35" s="5"/>
      <c r="I35" s="5" t="s">
        <v>8</v>
      </c>
      <c r="J35" s="5">
        <f>IF(ISBLANK(P35),"",SUBTOTAL(103, $P$10:P35))</f>
        <v>3</v>
      </c>
      <c r="K35" s="5" t="s">
        <v>294</v>
      </c>
      <c r="L35" s="137" t="s">
        <v>41</v>
      </c>
      <c r="M35" s="11" t="s">
        <v>751</v>
      </c>
      <c r="N35" s="21">
        <v>1645189.45</v>
      </c>
      <c r="O35" s="12">
        <v>43496</v>
      </c>
      <c r="P35" s="59" t="str">
        <f t="shared" si="5"/>
        <v>nakošie periodi</v>
      </c>
      <c r="Q35" s="20" t="str">
        <f t="shared" si="1"/>
        <v>nē</v>
      </c>
      <c r="R35" s="20" t="str">
        <f t="shared" si="2"/>
        <v>nē</v>
      </c>
      <c r="S35" s="20" t="b">
        <f t="shared" si="3"/>
        <v>0</v>
      </c>
      <c r="T35" s="31" t="s">
        <v>326</v>
      </c>
      <c r="U35" s="20" t="str">
        <f t="shared" si="6"/>
        <v>Nav iesniegts</v>
      </c>
      <c r="V35" s="114"/>
      <c r="W35" s="42"/>
      <c r="X35" s="95" t="s">
        <v>779</v>
      </c>
    </row>
    <row r="36" spans="1:24" s="44" customFormat="1" ht="38.25" hidden="1" customHeight="1" x14ac:dyDescent="0.25">
      <c r="A36" s="5" t="s">
        <v>293</v>
      </c>
      <c r="B36" s="5" t="s">
        <v>294</v>
      </c>
      <c r="C36" s="5" t="s">
        <v>295</v>
      </c>
      <c r="D36" s="11" t="s">
        <v>296</v>
      </c>
      <c r="E36" s="5">
        <v>2</v>
      </c>
      <c r="F36" s="5" t="s">
        <v>434</v>
      </c>
      <c r="G36" s="5" t="s">
        <v>297</v>
      </c>
      <c r="H36" s="5" t="s">
        <v>387</v>
      </c>
      <c r="I36" s="5" t="s">
        <v>8</v>
      </c>
      <c r="J36" s="5">
        <f>IF(ISBLANK(P36),"",SUBTOTAL(103, $P$10:P36))</f>
        <v>3</v>
      </c>
      <c r="K36" s="5" t="s">
        <v>294</v>
      </c>
      <c r="L36" s="60" t="s">
        <v>319</v>
      </c>
      <c r="M36" s="11"/>
      <c r="N36" s="21">
        <v>1540287.16</v>
      </c>
      <c r="O36" s="12">
        <v>43466</v>
      </c>
      <c r="P36" s="45" t="str">
        <f t="shared" si="5"/>
        <v>nakošie periodi</v>
      </c>
      <c r="Q36" s="20" t="str">
        <f t="shared" si="1"/>
        <v>nē</v>
      </c>
      <c r="R36" s="20" t="str">
        <f t="shared" si="2"/>
        <v>nē</v>
      </c>
      <c r="S36" s="20" t="b">
        <f t="shared" si="3"/>
        <v>0</v>
      </c>
      <c r="T36" s="31" t="s">
        <v>326</v>
      </c>
      <c r="U36" s="20" t="str">
        <f t="shared" si="6"/>
        <v>Nav iesniegts</v>
      </c>
      <c r="V36" s="114"/>
      <c r="W36" s="42"/>
      <c r="X36" s="59"/>
    </row>
    <row r="37" spans="1:24" s="44" customFormat="1" ht="64.5" hidden="1" customHeight="1" x14ac:dyDescent="0.25">
      <c r="A37" s="5" t="s">
        <v>293</v>
      </c>
      <c r="B37" s="5" t="s">
        <v>294</v>
      </c>
      <c r="C37" s="5" t="s">
        <v>295</v>
      </c>
      <c r="D37" s="11" t="s">
        <v>296</v>
      </c>
      <c r="E37" s="5">
        <v>1</v>
      </c>
      <c r="F37" s="5" t="s">
        <v>435</v>
      </c>
      <c r="G37" s="5" t="s">
        <v>297</v>
      </c>
      <c r="H37" s="5"/>
      <c r="I37" s="5" t="s">
        <v>8</v>
      </c>
      <c r="J37" s="5">
        <f>IF(ISBLANK(P37),"",SUBTOTAL(103, $P$10:P37))</f>
        <v>3</v>
      </c>
      <c r="K37" s="5" t="s">
        <v>294</v>
      </c>
      <c r="L37" s="60" t="s">
        <v>228</v>
      </c>
      <c r="M37" s="11"/>
      <c r="N37" s="21">
        <v>1485240.7</v>
      </c>
      <c r="O37" s="12">
        <v>43553</v>
      </c>
      <c r="P37" s="45" t="str">
        <f t="shared" si="5"/>
        <v>nakošie periodi</v>
      </c>
      <c r="Q37" s="20" t="str">
        <f t="shared" si="1"/>
        <v>nē</v>
      </c>
      <c r="R37" s="20" t="str">
        <f t="shared" si="2"/>
        <v>nē</v>
      </c>
      <c r="S37" s="20" t="b">
        <f t="shared" si="3"/>
        <v>0</v>
      </c>
      <c r="T37" s="31" t="s">
        <v>326</v>
      </c>
      <c r="U37" s="20" t="str">
        <f t="shared" si="6"/>
        <v>Nav iesniegts</v>
      </c>
      <c r="V37" s="114"/>
      <c r="W37" s="42"/>
      <c r="X37" s="59"/>
    </row>
    <row r="38" spans="1:24" s="44" customFormat="1" ht="51" hidden="1" x14ac:dyDescent="0.25">
      <c r="A38" s="137" t="s">
        <v>10</v>
      </c>
      <c r="B38" s="137" t="s">
        <v>11</v>
      </c>
      <c r="C38" s="137" t="s">
        <v>12</v>
      </c>
      <c r="D38" s="11" t="s">
        <v>13</v>
      </c>
      <c r="E38" s="137">
        <v>2</v>
      </c>
      <c r="F38" s="137"/>
      <c r="G38" s="137" t="s">
        <v>14</v>
      </c>
      <c r="H38" s="137"/>
      <c r="I38" s="137" t="s">
        <v>8</v>
      </c>
      <c r="J38" s="5">
        <f>IF(ISBLANK(P38),"",SUBTOTAL(103, $P$10:P38))</f>
        <v>3</v>
      </c>
      <c r="K38" s="5" t="s">
        <v>11</v>
      </c>
      <c r="L38" s="6" t="s">
        <v>27</v>
      </c>
      <c r="M38" s="6" t="s">
        <v>28</v>
      </c>
      <c r="N38" s="21">
        <v>1275000</v>
      </c>
      <c r="O38" s="12">
        <v>43525</v>
      </c>
      <c r="P38" s="45" t="str">
        <f t="shared" si="5"/>
        <v>nakošie periodi</v>
      </c>
      <c r="Q38" s="20" t="str">
        <f t="shared" si="1"/>
        <v>nē</v>
      </c>
      <c r="R38" s="20" t="str">
        <f t="shared" si="2"/>
        <v>nē</v>
      </c>
      <c r="S38" s="20" t="b">
        <f t="shared" si="3"/>
        <v>0</v>
      </c>
      <c r="T38" s="31" t="s">
        <v>326</v>
      </c>
      <c r="U38" s="20" t="str">
        <f t="shared" si="6"/>
        <v>Nav iesniegts</v>
      </c>
      <c r="V38" s="114"/>
      <c r="W38" s="42"/>
      <c r="X38" s="43" t="s">
        <v>549</v>
      </c>
    </row>
    <row r="39" spans="1:24" s="44" customFormat="1" ht="51" x14ac:dyDescent="0.25">
      <c r="A39" s="5" t="s">
        <v>64</v>
      </c>
      <c r="B39" s="6" t="s">
        <v>65</v>
      </c>
      <c r="C39" s="6" t="s">
        <v>66</v>
      </c>
      <c r="D39" s="11" t="s">
        <v>67</v>
      </c>
      <c r="E39" s="6">
        <v>2</v>
      </c>
      <c r="F39" s="6"/>
      <c r="G39" s="6" t="s">
        <v>68</v>
      </c>
      <c r="H39" s="5"/>
      <c r="I39" s="5" t="s">
        <v>8</v>
      </c>
      <c r="J39" s="5">
        <f>IF(ISBLANK(P39),"",SUBTOTAL(103, $P$10:P39))</f>
        <v>4</v>
      </c>
      <c r="K39" s="5" t="s">
        <v>66</v>
      </c>
      <c r="L39" s="137" t="s">
        <v>139</v>
      </c>
      <c r="M39" s="11" t="s">
        <v>140</v>
      </c>
      <c r="N39" s="9">
        <v>1220489.5</v>
      </c>
      <c r="O39" s="12">
        <v>43373</v>
      </c>
      <c r="P39" s="143">
        <f t="shared" si="5"/>
        <v>9</v>
      </c>
      <c r="Q39" s="20" t="str">
        <f t="shared" si="1"/>
        <v>jā</v>
      </c>
      <c r="R39" s="20" t="str">
        <f t="shared" si="2"/>
        <v>nē</v>
      </c>
      <c r="S39" s="20" t="b">
        <f t="shared" si="3"/>
        <v>0</v>
      </c>
      <c r="T39" s="31" t="s">
        <v>326</v>
      </c>
      <c r="U39" s="103" t="str">
        <f t="shared" si="6"/>
        <v>Nav iesniegts</v>
      </c>
      <c r="V39" s="114"/>
      <c r="W39" s="42">
        <f>VLOOKUP(M39,FMzinp1_250219_IPIA_proj!D:J,6,0)</f>
        <v>43555</v>
      </c>
      <c r="X39" s="42" t="str">
        <f>VLOOKUP(M39,FMzinp1_250219_IPIA_proj!D:K,7,0)</f>
        <v>Projekta iesnieguma sagatavošana aizkavējusies šobrīd realizācijā esošā projekta dēļ.</v>
      </c>
    </row>
    <row r="40" spans="1:24" s="44" customFormat="1" ht="25.5" hidden="1" x14ac:dyDescent="0.25">
      <c r="A40" s="5" t="s">
        <v>293</v>
      </c>
      <c r="B40" s="5" t="s">
        <v>294</v>
      </c>
      <c r="C40" s="5" t="s">
        <v>295</v>
      </c>
      <c r="D40" s="11" t="s">
        <v>296</v>
      </c>
      <c r="E40" s="5">
        <v>1</v>
      </c>
      <c r="F40" s="5" t="s">
        <v>434</v>
      </c>
      <c r="G40" s="5" t="s">
        <v>297</v>
      </c>
      <c r="H40" s="5"/>
      <c r="I40" s="5" t="s">
        <v>8</v>
      </c>
      <c r="J40" s="5">
        <f>IF(ISBLANK(P40),"",SUBTOTAL(103, $P$10:P40))</f>
        <v>4</v>
      </c>
      <c r="K40" s="5" t="s">
        <v>294</v>
      </c>
      <c r="L40" s="11" t="s">
        <v>173</v>
      </c>
      <c r="M40" s="11" t="s">
        <v>298</v>
      </c>
      <c r="N40" s="21">
        <v>1213431.95</v>
      </c>
      <c r="O40" s="12">
        <v>43497</v>
      </c>
      <c r="P40" s="45" t="str">
        <f t="shared" si="5"/>
        <v>nakošie periodi</v>
      </c>
      <c r="Q40" s="20" t="str">
        <f t="shared" si="1"/>
        <v>nē</v>
      </c>
      <c r="R40" s="20" t="str">
        <f t="shared" si="2"/>
        <v>nē</v>
      </c>
      <c r="S40" s="20" t="b">
        <f t="shared" si="3"/>
        <v>0</v>
      </c>
      <c r="T40" s="31" t="s">
        <v>326</v>
      </c>
      <c r="U40" s="20" t="str">
        <f t="shared" si="6"/>
        <v>Nav iesniegts</v>
      </c>
      <c r="V40" s="114"/>
      <c r="W40" s="42"/>
      <c r="X40" s="59"/>
    </row>
    <row r="41" spans="1:24" s="44" customFormat="1" ht="25.5" x14ac:dyDescent="0.25">
      <c r="A41" s="5" t="s">
        <v>293</v>
      </c>
      <c r="B41" s="5" t="s">
        <v>294</v>
      </c>
      <c r="C41" s="5" t="s">
        <v>295</v>
      </c>
      <c r="D41" s="11" t="s">
        <v>296</v>
      </c>
      <c r="E41" s="5">
        <v>1</v>
      </c>
      <c r="F41" s="5" t="s">
        <v>435</v>
      </c>
      <c r="G41" s="5" t="s">
        <v>297</v>
      </c>
      <c r="H41" s="5"/>
      <c r="I41" s="5" t="s">
        <v>8</v>
      </c>
      <c r="J41" s="5">
        <f>IF(ISBLANK(P41),"",SUBTOTAL(103, $P$10:P41))</f>
        <v>5</v>
      </c>
      <c r="K41" s="5" t="s">
        <v>294</v>
      </c>
      <c r="L41" s="137" t="s">
        <v>167</v>
      </c>
      <c r="M41" s="137" t="s">
        <v>752</v>
      </c>
      <c r="N41" s="21">
        <v>1120746.25</v>
      </c>
      <c r="O41" s="12">
        <v>43465</v>
      </c>
      <c r="P41" s="45">
        <f t="shared" si="5"/>
        <v>12</v>
      </c>
      <c r="Q41" s="20" t="str">
        <f t="shared" si="1"/>
        <v>jā</v>
      </c>
      <c r="R41" s="20" t="str">
        <f t="shared" si="2"/>
        <v>nē</v>
      </c>
      <c r="S41" s="20" t="b">
        <f t="shared" si="3"/>
        <v>0</v>
      </c>
      <c r="T41" s="31" t="s">
        <v>326</v>
      </c>
      <c r="U41" s="20" t="str">
        <f t="shared" si="6"/>
        <v>Nav iesniegts</v>
      </c>
      <c r="V41" s="114"/>
      <c r="W41" s="42"/>
      <c r="X41" s="42" t="str">
        <f>VLOOKUP(M41,FMzinp1_250219_IPIA_proj!D:K,7,0)</f>
        <v>Projekta nolikumā aktualizētais termiņš</v>
      </c>
    </row>
    <row r="42" spans="1:24" s="44" customFormat="1" ht="38.25" hidden="1" x14ac:dyDescent="0.25">
      <c r="A42" s="5" t="s">
        <v>177</v>
      </c>
      <c r="B42" s="5" t="s">
        <v>219</v>
      </c>
      <c r="C42" s="5" t="s">
        <v>220</v>
      </c>
      <c r="D42" s="11" t="s">
        <v>221</v>
      </c>
      <c r="E42" s="5">
        <v>2</v>
      </c>
      <c r="F42" s="5" t="s">
        <v>434</v>
      </c>
      <c r="G42" s="5" t="s">
        <v>14</v>
      </c>
      <c r="H42" s="5" t="s">
        <v>387</v>
      </c>
      <c r="I42" s="5" t="s">
        <v>8</v>
      </c>
      <c r="J42" s="5">
        <f>IF(ISBLANK(P42),"",SUBTOTAL(103, $P$10:P42))</f>
        <v>5</v>
      </c>
      <c r="K42" s="5" t="s">
        <v>219</v>
      </c>
      <c r="L42" s="11" t="s">
        <v>49</v>
      </c>
      <c r="M42" s="11" t="s">
        <v>254</v>
      </c>
      <c r="N42" s="21">
        <v>1113105.04</v>
      </c>
      <c r="O42" s="42">
        <v>44196</v>
      </c>
      <c r="P42" s="45" t="str">
        <f t="shared" si="5"/>
        <v>nakošie periodi</v>
      </c>
      <c r="Q42" s="20" t="str">
        <f t="shared" si="1"/>
        <v>nē</v>
      </c>
      <c r="R42" s="20" t="str">
        <f t="shared" si="2"/>
        <v>nē</v>
      </c>
      <c r="S42" s="20" t="b">
        <f t="shared" si="3"/>
        <v>0</v>
      </c>
      <c r="T42" s="31" t="s">
        <v>326</v>
      </c>
      <c r="U42" s="20" t="str">
        <f t="shared" si="6"/>
        <v>Nav iesniegts</v>
      </c>
      <c r="V42" s="114"/>
      <c r="W42" s="42"/>
      <c r="X42" s="95" t="s">
        <v>477</v>
      </c>
    </row>
    <row r="43" spans="1:24" s="44" customFormat="1" ht="38.25" hidden="1" x14ac:dyDescent="0.25">
      <c r="A43" s="137" t="s">
        <v>10</v>
      </c>
      <c r="B43" s="137" t="s">
        <v>11</v>
      </c>
      <c r="C43" s="137" t="s">
        <v>12</v>
      </c>
      <c r="D43" s="11" t="s">
        <v>13</v>
      </c>
      <c r="E43" s="137">
        <v>2</v>
      </c>
      <c r="F43" s="137"/>
      <c r="G43" s="137" t="s">
        <v>14</v>
      </c>
      <c r="H43" s="137"/>
      <c r="I43" s="137" t="s">
        <v>8</v>
      </c>
      <c r="J43" s="5">
        <f>IF(ISBLANK(P43),"",SUBTOTAL(103, $P$10:P43))</f>
        <v>5</v>
      </c>
      <c r="K43" s="5" t="s">
        <v>11</v>
      </c>
      <c r="L43" s="6" t="s">
        <v>25</v>
      </c>
      <c r="M43" s="6" t="s">
        <v>26</v>
      </c>
      <c r="N43" s="21">
        <v>1105000</v>
      </c>
      <c r="O43" s="12">
        <v>43525</v>
      </c>
      <c r="P43" s="58" t="str">
        <f t="shared" si="5"/>
        <v>nakošie periodi</v>
      </c>
      <c r="Q43" s="20" t="str">
        <f t="shared" si="1"/>
        <v>nē</v>
      </c>
      <c r="R43" s="20" t="str">
        <f t="shared" si="2"/>
        <v>nē</v>
      </c>
      <c r="S43" s="20" t="b">
        <f t="shared" si="3"/>
        <v>0</v>
      </c>
      <c r="T43" s="31" t="s">
        <v>326</v>
      </c>
      <c r="U43" s="103" t="str">
        <f t="shared" si="6"/>
        <v>Nav iesniegts</v>
      </c>
      <c r="V43" s="114"/>
      <c r="W43" s="42"/>
      <c r="X43" s="43" t="s">
        <v>549</v>
      </c>
    </row>
    <row r="44" spans="1:24" s="44" customFormat="1" ht="25.5" hidden="1" x14ac:dyDescent="0.25">
      <c r="A44" s="5" t="s">
        <v>293</v>
      </c>
      <c r="B44" s="5" t="s">
        <v>294</v>
      </c>
      <c r="C44" s="5" t="s">
        <v>295</v>
      </c>
      <c r="D44" s="11" t="s">
        <v>296</v>
      </c>
      <c r="E44" s="5">
        <v>2</v>
      </c>
      <c r="F44" s="5" t="s">
        <v>434</v>
      </c>
      <c r="G44" s="5" t="s">
        <v>297</v>
      </c>
      <c r="H44" s="5" t="s">
        <v>387</v>
      </c>
      <c r="I44" s="5" t="s">
        <v>8</v>
      </c>
      <c r="J44" s="5">
        <f>IF(ISBLANK(P44),"",SUBTOTAL(103, $P$10:P44))</f>
        <v>5</v>
      </c>
      <c r="K44" s="5" t="s">
        <v>294</v>
      </c>
      <c r="L44" s="60" t="s">
        <v>308</v>
      </c>
      <c r="M44" s="11"/>
      <c r="N44" s="21">
        <v>1081272.25</v>
      </c>
      <c r="O44" s="12">
        <v>43466</v>
      </c>
      <c r="P44" s="45" t="str">
        <f t="shared" si="5"/>
        <v>nakošie periodi</v>
      </c>
      <c r="Q44" s="20" t="str">
        <f t="shared" si="1"/>
        <v>nē</v>
      </c>
      <c r="R44" s="20" t="str">
        <f t="shared" si="2"/>
        <v>nē</v>
      </c>
      <c r="S44" s="20" t="b">
        <f t="shared" si="3"/>
        <v>0</v>
      </c>
      <c r="T44" s="31" t="s">
        <v>326</v>
      </c>
      <c r="U44" s="20" t="str">
        <f t="shared" si="6"/>
        <v>Nav iesniegts</v>
      </c>
      <c r="V44" s="114"/>
      <c r="W44" s="42"/>
      <c r="X44" s="59"/>
    </row>
    <row r="45" spans="1:24" s="44" customFormat="1" ht="25.5" hidden="1" x14ac:dyDescent="0.25">
      <c r="A45" s="5" t="s">
        <v>293</v>
      </c>
      <c r="B45" s="5" t="s">
        <v>294</v>
      </c>
      <c r="C45" s="5" t="s">
        <v>295</v>
      </c>
      <c r="D45" s="11" t="s">
        <v>296</v>
      </c>
      <c r="E45" s="5">
        <v>2</v>
      </c>
      <c r="F45" s="5" t="s">
        <v>434</v>
      </c>
      <c r="G45" s="5" t="s">
        <v>297</v>
      </c>
      <c r="H45" s="5" t="s">
        <v>387</v>
      </c>
      <c r="I45" s="5" t="s">
        <v>8</v>
      </c>
      <c r="J45" s="5">
        <f>IF(ISBLANK(P45),"",SUBTOTAL(103, $P$10:P45))</f>
        <v>5</v>
      </c>
      <c r="K45" s="5" t="s">
        <v>294</v>
      </c>
      <c r="L45" s="60" t="s">
        <v>311</v>
      </c>
      <c r="M45" s="11"/>
      <c r="N45" s="21">
        <v>1065551.3</v>
      </c>
      <c r="O45" s="12">
        <v>43466</v>
      </c>
      <c r="P45" s="45" t="str">
        <f t="shared" si="5"/>
        <v>nakošie periodi</v>
      </c>
      <c r="Q45" s="20" t="str">
        <f t="shared" si="1"/>
        <v>nē</v>
      </c>
      <c r="R45" s="20" t="str">
        <f t="shared" si="2"/>
        <v>nē</v>
      </c>
      <c r="S45" s="20" t="b">
        <f t="shared" si="3"/>
        <v>0</v>
      </c>
      <c r="T45" s="31" t="s">
        <v>326</v>
      </c>
      <c r="U45" s="20" t="str">
        <f t="shared" si="6"/>
        <v>Nav iesniegts</v>
      </c>
      <c r="V45" s="114"/>
      <c r="W45" s="42"/>
      <c r="X45" s="59"/>
    </row>
    <row r="46" spans="1:24" s="44" customFormat="1" ht="38.25" hidden="1" x14ac:dyDescent="0.25">
      <c r="A46" s="5" t="s">
        <v>64</v>
      </c>
      <c r="B46" s="6" t="s">
        <v>65</v>
      </c>
      <c r="C46" s="6" t="s">
        <v>66</v>
      </c>
      <c r="D46" s="11" t="s">
        <v>67</v>
      </c>
      <c r="E46" s="6">
        <v>2</v>
      </c>
      <c r="F46" s="6"/>
      <c r="G46" s="6" t="s">
        <v>68</v>
      </c>
      <c r="H46" s="5"/>
      <c r="I46" s="5" t="s">
        <v>8</v>
      </c>
      <c r="J46" s="5">
        <f>IF(ISBLANK(P46),"",SUBTOTAL(103, $P$10:P46))</f>
        <v>5</v>
      </c>
      <c r="K46" s="5" t="s">
        <v>66</v>
      </c>
      <c r="L46" s="137" t="s">
        <v>561</v>
      </c>
      <c r="M46" s="137" t="s">
        <v>562</v>
      </c>
      <c r="N46" s="9">
        <v>1047200</v>
      </c>
      <c r="O46" s="13" t="s">
        <v>560</v>
      </c>
      <c r="P46" s="45" t="str">
        <f t="shared" si="5"/>
        <v>nakošie periodi</v>
      </c>
      <c r="Q46" s="20" t="str">
        <f t="shared" si="1"/>
        <v>nē</v>
      </c>
      <c r="R46" s="20" t="str">
        <f t="shared" si="2"/>
        <v>nē</v>
      </c>
      <c r="S46" s="20" t="b">
        <f t="shared" si="3"/>
        <v>0</v>
      </c>
      <c r="T46" s="31" t="s">
        <v>326</v>
      </c>
      <c r="U46" s="20" t="str">
        <f t="shared" si="6"/>
        <v>Nav iesniegts</v>
      </c>
      <c r="V46" s="114"/>
      <c r="W46" s="42"/>
      <c r="X46" s="43"/>
    </row>
    <row r="47" spans="1:24" s="44" customFormat="1" ht="38.25" hidden="1" customHeight="1" x14ac:dyDescent="0.25">
      <c r="A47" s="5" t="s">
        <v>293</v>
      </c>
      <c r="B47" s="5" t="s">
        <v>294</v>
      </c>
      <c r="C47" s="5" t="s">
        <v>295</v>
      </c>
      <c r="D47" s="11" t="s">
        <v>296</v>
      </c>
      <c r="E47" s="5">
        <v>1</v>
      </c>
      <c r="F47" s="5" t="s">
        <v>435</v>
      </c>
      <c r="G47" s="5" t="s">
        <v>297</v>
      </c>
      <c r="H47" s="5"/>
      <c r="I47" s="5" t="s">
        <v>8</v>
      </c>
      <c r="J47" s="5">
        <f>IF(ISBLANK(P47),"",SUBTOTAL(103, $P$10:P47))</f>
        <v>5</v>
      </c>
      <c r="K47" s="5" t="s">
        <v>294</v>
      </c>
      <c r="L47" s="137" t="s">
        <v>157</v>
      </c>
      <c r="M47" s="11"/>
      <c r="N47" s="21">
        <v>1028977.7</v>
      </c>
      <c r="O47" s="12">
        <v>43496</v>
      </c>
      <c r="P47" s="45" t="str">
        <f t="shared" si="5"/>
        <v>nakošie periodi</v>
      </c>
      <c r="Q47" s="20" t="str">
        <f t="shared" si="1"/>
        <v>nē</v>
      </c>
      <c r="R47" s="20" t="str">
        <f t="shared" si="2"/>
        <v>nē</v>
      </c>
      <c r="S47" s="20" t="b">
        <f t="shared" si="3"/>
        <v>0</v>
      </c>
      <c r="T47" s="31" t="s">
        <v>326</v>
      </c>
      <c r="U47" s="20" t="str">
        <f t="shared" si="6"/>
        <v>Nav iesniegts</v>
      </c>
      <c r="V47" s="114"/>
      <c r="W47" s="42"/>
      <c r="X47" s="59"/>
    </row>
    <row r="48" spans="1:24" s="44" customFormat="1" ht="25.5" hidden="1" x14ac:dyDescent="0.25">
      <c r="A48" s="5" t="s">
        <v>177</v>
      </c>
      <c r="B48" s="5" t="s">
        <v>219</v>
      </c>
      <c r="C48" s="5" t="s">
        <v>220</v>
      </c>
      <c r="D48" s="11" t="s">
        <v>221</v>
      </c>
      <c r="E48" s="5">
        <v>2</v>
      </c>
      <c r="F48" s="5" t="s">
        <v>434</v>
      </c>
      <c r="G48" s="5" t="s">
        <v>14</v>
      </c>
      <c r="H48" s="5" t="s">
        <v>387</v>
      </c>
      <c r="I48" s="5" t="s">
        <v>8</v>
      </c>
      <c r="J48" s="5">
        <f>IF(ISBLANK(P48),"",SUBTOTAL(103, $P$10:P48))</f>
        <v>5</v>
      </c>
      <c r="K48" s="5" t="s">
        <v>219</v>
      </c>
      <c r="L48" s="137" t="s">
        <v>244</v>
      </c>
      <c r="M48" s="11" t="s">
        <v>247</v>
      </c>
      <c r="N48" s="21">
        <v>1000000</v>
      </c>
      <c r="O48" s="42">
        <v>44013</v>
      </c>
      <c r="P48" s="45" t="str">
        <f t="shared" si="5"/>
        <v>nakošie periodi</v>
      </c>
      <c r="Q48" s="20" t="str">
        <f t="shared" si="1"/>
        <v>nē</v>
      </c>
      <c r="R48" s="20" t="str">
        <f t="shared" si="2"/>
        <v>nē</v>
      </c>
      <c r="S48" s="20" t="b">
        <f t="shared" si="3"/>
        <v>0</v>
      </c>
      <c r="T48" s="31" t="s">
        <v>326</v>
      </c>
      <c r="U48" s="20" t="str">
        <f t="shared" si="6"/>
        <v>Nav iesniegts</v>
      </c>
      <c r="V48" s="114"/>
      <c r="W48" s="42"/>
      <c r="X48" s="95" t="s">
        <v>477</v>
      </c>
    </row>
    <row r="49" spans="1:24" s="44" customFormat="1" ht="51" hidden="1" x14ac:dyDescent="0.25">
      <c r="A49" s="5" t="s">
        <v>177</v>
      </c>
      <c r="B49" s="5" t="s">
        <v>219</v>
      </c>
      <c r="C49" s="5" t="s">
        <v>220</v>
      </c>
      <c r="D49" s="11" t="s">
        <v>221</v>
      </c>
      <c r="E49" s="5">
        <v>1</v>
      </c>
      <c r="F49" s="5" t="s">
        <v>434</v>
      </c>
      <c r="G49" s="5" t="s">
        <v>14</v>
      </c>
      <c r="H49" s="5"/>
      <c r="I49" s="5" t="s">
        <v>8</v>
      </c>
      <c r="J49" s="5">
        <f>IF(ISBLANK(P49),"",SUBTOTAL(103, $P$10:P49))</f>
        <v>5</v>
      </c>
      <c r="K49" s="5" t="s">
        <v>219</v>
      </c>
      <c r="L49" s="137" t="s">
        <v>171</v>
      </c>
      <c r="M49" s="137" t="s">
        <v>699</v>
      </c>
      <c r="N49" s="9">
        <v>1000000</v>
      </c>
      <c r="O49" s="12">
        <v>43738</v>
      </c>
      <c r="P49" s="45" t="str">
        <f t="shared" si="5"/>
        <v>nakošie periodi</v>
      </c>
      <c r="Q49" s="20" t="str">
        <f t="shared" si="1"/>
        <v>nē</v>
      </c>
      <c r="R49" s="20" t="str">
        <f t="shared" si="2"/>
        <v>nē</v>
      </c>
      <c r="S49" s="20" t="b">
        <f t="shared" si="3"/>
        <v>0</v>
      </c>
      <c r="T49" s="31" t="s">
        <v>326</v>
      </c>
      <c r="U49" s="20" t="str">
        <f t="shared" si="6"/>
        <v>Nav iesniegts</v>
      </c>
      <c r="V49" s="114"/>
      <c r="W49" s="42"/>
      <c r="X49" s="95"/>
    </row>
    <row r="50" spans="1:24" s="44" customFormat="1" ht="25.5" hidden="1" customHeight="1" x14ac:dyDescent="0.25">
      <c r="A50" s="5" t="s">
        <v>177</v>
      </c>
      <c r="B50" s="5" t="s">
        <v>219</v>
      </c>
      <c r="C50" s="5" t="s">
        <v>220</v>
      </c>
      <c r="D50" s="11" t="s">
        <v>221</v>
      </c>
      <c r="E50" s="5">
        <v>1</v>
      </c>
      <c r="F50" s="5" t="s">
        <v>434</v>
      </c>
      <c r="G50" s="5" t="s">
        <v>14</v>
      </c>
      <c r="H50" s="5"/>
      <c r="I50" s="5" t="s">
        <v>8</v>
      </c>
      <c r="J50" s="5">
        <f>IF(ISBLANK(P50),"",SUBTOTAL(103, $P$10:P50))</f>
        <v>5</v>
      </c>
      <c r="K50" s="5" t="s">
        <v>219</v>
      </c>
      <c r="L50" s="11" t="s">
        <v>171</v>
      </c>
      <c r="M50" s="11" t="s">
        <v>701</v>
      </c>
      <c r="N50" s="9">
        <v>1000000</v>
      </c>
      <c r="O50" s="12">
        <v>43524</v>
      </c>
      <c r="P50" s="45" t="str">
        <f t="shared" si="5"/>
        <v>nakošie periodi</v>
      </c>
      <c r="Q50" s="20" t="str">
        <f t="shared" si="1"/>
        <v>nē</v>
      </c>
      <c r="R50" s="20" t="str">
        <f t="shared" si="2"/>
        <v>nē</v>
      </c>
      <c r="S50" s="20" t="b">
        <f t="shared" si="3"/>
        <v>0</v>
      </c>
      <c r="T50" s="31" t="s">
        <v>326</v>
      </c>
      <c r="U50" s="20" t="str">
        <f t="shared" si="6"/>
        <v>Nav iesniegts</v>
      </c>
      <c r="V50" s="114"/>
      <c r="W50" s="42"/>
      <c r="X50" s="95"/>
    </row>
    <row r="51" spans="1:24" s="44" customFormat="1" ht="38.25" hidden="1" x14ac:dyDescent="0.25">
      <c r="A51" s="5" t="s">
        <v>177</v>
      </c>
      <c r="B51" s="5" t="s">
        <v>219</v>
      </c>
      <c r="C51" s="5" t="s">
        <v>220</v>
      </c>
      <c r="D51" s="11" t="s">
        <v>221</v>
      </c>
      <c r="E51" s="5">
        <v>2</v>
      </c>
      <c r="F51" s="5" t="s">
        <v>434</v>
      </c>
      <c r="G51" s="5" t="s">
        <v>14</v>
      </c>
      <c r="H51" s="5" t="s">
        <v>387</v>
      </c>
      <c r="I51" s="5" t="s">
        <v>8</v>
      </c>
      <c r="J51" s="5">
        <f>IF(ISBLANK(P51),"",SUBTOTAL(103, $P$10:P51))</f>
        <v>5</v>
      </c>
      <c r="K51" s="5" t="s">
        <v>219</v>
      </c>
      <c r="L51" s="11" t="s">
        <v>239</v>
      </c>
      <c r="M51" s="11" t="s">
        <v>241</v>
      </c>
      <c r="N51" s="21">
        <v>960232.31</v>
      </c>
      <c r="O51" s="12">
        <v>43585</v>
      </c>
      <c r="P51" s="59" t="str">
        <f t="shared" si="5"/>
        <v>nakošie periodi</v>
      </c>
      <c r="Q51" s="20" t="str">
        <f t="shared" si="1"/>
        <v>nē</v>
      </c>
      <c r="R51" s="20" t="str">
        <f t="shared" si="2"/>
        <v>nē</v>
      </c>
      <c r="S51" s="20" t="b">
        <f t="shared" si="3"/>
        <v>0</v>
      </c>
      <c r="T51" s="31" t="s">
        <v>326</v>
      </c>
      <c r="U51" s="20" t="str">
        <f t="shared" si="6"/>
        <v>Nav iesniegts</v>
      </c>
      <c r="V51" s="114"/>
      <c r="W51" s="42">
        <v>43585</v>
      </c>
      <c r="X51" s="95" t="s">
        <v>703</v>
      </c>
    </row>
    <row r="52" spans="1:24" s="44" customFormat="1" ht="64.5" hidden="1" customHeight="1" x14ac:dyDescent="0.25">
      <c r="A52" s="5" t="s">
        <v>37</v>
      </c>
      <c r="B52" s="5" t="s">
        <v>38</v>
      </c>
      <c r="C52" s="5" t="s">
        <v>39</v>
      </c>
      <c r="D52" s="11" t="s">
        <v>40</v>
      </c>
      <c r="E52" s="5">
        <v>1</v>
      </c>
      <c r="F52" s="5" t="s">
        <v>434</v>
      </c>
      <c r="G52" s="5" t="s">
        <v>14</v>
      </c>
      <c r="H52" s="5"/>
      <c r="I52" s="5" t="s">
        <v>8</v>
      </c>
      <c r="J52" s="96">
        <f>IF(ISBLANK(P52),"",SUBTOTAL(103, $P$10:P52))</f>
        <v>5</v>
      </c>
      <c r="K52" s="96" t="s">
        <v>38</v>
      </c>
      <c r="L52" s="100" t="s">
        <v>167</v>
      </c>
      <c r="M52" s="100" t="s">
        <v>695</v>
      </c>
      <c r="N52" s="108">
        <v>956582</v>
      </c>
      <c r="O52" s="141">
        <v>43553</v>
      </c>
      <c r="P52" s="59" t="str">
        <f t="shared" si="5"/>
        <v>nakošie periodi</v>
      </c>
      <c r="Q52" s="20" t="str">
        <f t="shared" si="1"/>
        <v>nē</v>
      </c>
      <c r="R52" s="20" t="str">
        <f t="shared" si="2"/>
        <v>nē</v>
      </c>
      <c r="S52" s="20" t="b">
        <f t="shared" si="3"/>
        <v>0</v>
      </c>
      <c r="T52" s="97" t="s">
        <v>326</v>
      </c>
      <c r="U52" s="20" t="str">
        <f t="shared" si="6"/>
        <v>Nav iesniegts</v>
      </c>
      <c r="V52" s="114"/>
      <c r="W52" s="109"/>
      <c r="X52" s="111"/>
    </row>
    <row r="53" spans="1:24" s="44" customFormat="1" ht="53.25" hidden="1" customHeight="1" x14ac:dyDescent="0.25">
      <c r="A53" s="5" t="s">
        <v>293</v>
      </c>
      <c r="B53" s="5" t="s">
        <v>294</v>
      </c>
      <c r="C53" s="5" t="s">
        <v>295</v>
      </c>
      <c r="D53" s="11" t="s">
        <v>296</v>
      </c>
      <c r="E53" s="5">
        <v>1</v>
      </c>
      <c r="F53" s="5" t="s">
        <v>435</v>
      </c>
      <c r="G53" s="5" t="s">
        <v>297</v>
      </c>
      <c r="H53" s="5"/>
      <c r="I53" s="5" t="s">
        <v>8</v>
      </c>
      <c r="J53" s="5">
        <f>IF(ISBLANK(P53),"",SUBTOTAL(103, $P$10:P53))</f>
        <v>5</v>
      </c>
      <c r="K53" s="5" t="s">
        <v>294</v>
      </c>
      <c r="L53" s="11" t="s">
        <v>212</v>
      </c>
      <c r="M53" s="11" t="s">
        <v>748</v>
      </c>
      <c r="N53" s="21">
        <v>930025.8</v>
      </c>
      <c r="O53" s="12">
        <v>43580</v>
      </c>
      <c r="P53" s="143" t="str">
        <f t="shared" si="5"/>
        <v>nakošie periodi</v>
      </c>
      <c r="Q53" s="20" t="str">
        <f t="shared" si="1"/>
        <v>nē</v>
      </c>
      <c r="R53" s="20" t="str">
        <f t="shared" si="2"/>
        <v>nē</v>
      </c>
      <c r="S53" s="20" t="b">
        <f t="shared" si="3"/>
        <v>0</v>
      </c>
      <c r="T53" s="31" t="s">
        <v>326</v>
      </c>
      <c r="U53" s="103" t="str">
        <f t="shared" si="6"/>
        <v>Nav iesniegts</v>
      </c>
      <c r="V53" s="114"/>
      <c r="W53" s="42"/>
      <c r="X53" s="59"/>
    </row>
    <row r="54" spans="1:24" s="44" customFormat="1" ht="48" hidden="1" customHeight="1" x14ac:dyDescent="0.25">
      <c r="A54" s="5" t="s">
        <v>177</v>
      </c>
      <c r="B54" s="5" t="s">
        <v>219</v>
      </c>
      <c r="C54" s="5" t="s">
        <v>220</v>
      </c>
      <c r="D54" s="11" t="s">
        <v>221</v>
      </c>
      <c r="E54" s="5">
        <v>1</v>
      </c>
      <c r="F54" s="5" t="s">
        <v>434</v>
      </c>
      <c r="G54" s="5" t="s">
        <v>14</v>
      </c>
      <c r="H54" s="5"/>
      <c r="I54" s="5" t="s">
        <v>8</v>
      </c>
      <c r="J54" s="5">
        <f>IF(ISBLANK(P54),"",SUBTOTAL(103, $P$10:P54))</f>
        <v>5</v>
      </c>
      <c r="K54" s="5" t="s">
        <v>219</v>
      </c>
      <c r="L54" s="11" t="s">
        <v>163</v>
      </c>
      <c r="M54" s="127" t="s">
        <v>796</v>
      </c>
      <c r="N54" s="134">
        <v>915060.51</v>
      </c>
      <c r="O54" s="136">
        <v>43738</v>
      </c>
      <c r="P54" s="45" t="str">
        <f t="shared" si="5"/>
        <v>nakošie periodi</v>
      </c>
      <c r="Q54" s="20" t="str">
        <f t="shared" si="1"/>
        <v>nē</v>
      </c>
      <c r="R54" s="20" t="str">
        <f t="shared" si="2"/>
        <v>nē</v>
      </c>
      <c r="S54" s="20" t="b">
        <f t="shared" si="3"/>
        <v>0</v>
      </c>
      <c r="T54" s="31" t="s">
        <v>326</v>
      </c>
      <c r="U54" s="51"/>
      <c r="V54" s="114"/>
      <c r="W54" s="42"/>
      <c r="X54" s="42"/>
    </row>
    <row r="55" spans="1:24" s="44" customFormat="1" ht="25.5" hidden="1" x14ac:dyDescent="0.25">
      <c r="A55" s="5" t="s">
        <v>293</v>
      </c>
      <c r="B55" s="5" t="s">
        <v>294</v>
      </c>
      <c r="C55" s="5" t="s">
        <v>295</v>
      </c>
      <c r="D55" s="11" t="s">
        <v>296</v>
      </c>
      <c r="E55" s="5">
        <v>2</v>
      </c>
      <c r="F55" s="5" t="s">
        <v>434</v>
      </c>
      <c r="G55" s="5" t="s">
        <v>297</v>
      </c>
      <c r="H55" s="5" t="s">
        <v>387</v>
      </c>
      <c r="I55" s="5" t="s">
        <v>8</v>
      </c>
      <c r="J55" s="5">
        <f>IF(ISBLANK(P55),"",SUBTOTAL(103, $P$10:P55))</f>
        <v>5</v>
      </c>
      <c r="K55" s="5" t="s">
        <v>294</v>
      </c>
      <c r="L55" s="60" t="s">
        <v>316</v>
      </c>
      <c r="M55" s="11"/>
      <c r="N55" s="21">
        <v>878520.9</v>
      </c>
      <c r="O55" s="12">
        <v>43646</v>
      </c>
      <c r="P55" s="45" t="str">
        <f t="shared" ref="P55:P86" si="7">IF(O55&lt;43466,MONTH(O55),"nakošie periodi")</f>
        <v>nakošie periodi</v>
      </c>
      <c r="Q55" s="20" t="str">
        <f t="shared" si="1"/>
        <v>nē</v>
      </c>
      <c r="R55" s="20" t="str">
        <f t="shared" si="2"/>
        <v>nē</v>
      </c>
      <c r="S55" s="20" t="b">
        <f t="shared" si="3"/>
        <v>0</v>
      </c>
      <c r="T55" s="31" t="s">
        <v>326</v>
      </c>
      <c r="U55" s="20" t="str">
        <f t="shared" ref="U55:U86" si="8">IFERROR(MONTH(T55),"Nav iesniegts")</f>
        <v>Nav iesniegts</v>
      </c>
      <c r="V55" s="114"/>
      <c r="W55" s="42"/>
      <c r="X55" s="59"/>
    </row>
    <row r="56" spans="1:24" s="44" customFormat="1" ht="64.5" hidden="1" customHeight="1" x14ac:dyDescent="0.25">
      <c r="A56" s="5" t="s">
        <v>177</v>
      </c>
      <c r="B56" s="5" t="s">
        <v>178</v>
      </c>
      <c r="C56" s="5" t="s">
        <v>179</v>
      </c>
      <c r="D56" s="11" t="s">
        <v>180</v>
      </c>
      <c r="E56" s="5" t="s">
        <v>181</v>
      </c>
      <c r="F56" s="5"/>
      <c r="G56" s="5" t="s">
        <v>182</v>
      </c>
      <c r="H56" s="5"/>
      <c r="I56" s="5" t="s">
        <v>8</v>
      </c>
      <c r="J56" s="5">
        <f>IF(ISBLANK(P56),"",SUBTOTAL(103, $P$10:P56))</f>
        <v>5</v>
      </c>
      <c r="K56" s="5" t="s">
        <v>178</v>
      </c>
      <c r="L56" s="137" t="s">
        <v>183</v>
      </c>
      <c r="M56" s="11" t="s">
        <v>189</v>
      </c>
      <c r="N56" s="9">
        <v>875500</v>
      </c>
      <c r="O56" s="42">
        <v>43707</v>
      </c>
      <c r="P56" s="45" t="str">
        <f t="shared" si="7"/>
        <v>nakošie periodi</v>
      </c>
      <c r="Q56" s="20" t="str">
        <f t="shared" si="1"/>
        <v>nē</v>
      </c>
      <c r="R56" s="20" t="str">
        <f t="shared" si="2"/>
        <v>nē</v>
      </c>
      <c r="S56" s="20" t="b">
        <f t="shared" si="3"/>
        <v>0</v>
      </c>
      <c r="T56" s="31" t="s">
        <v>326</v>
      </c>
      <c r="U56" s="20" t="str">
        <f t="shared" si="8"/>
        <v>Nav iesniegts</v>
      </c>
      <c r="V56" s="114"/>
      <c r="W56" s="42">
        <v>43707</v>
      </c>
      <c r="X56" s="95" t="s">
        <v>600</v>
      </c>
    </row>
    <row r="57" spans="1:24" s="44" customFormat="1" ht="63.75" hidden="1" x14ac:dyDescent="0.25">
      <c r="A57" s="5" t="s">
        <v>177</v>
      </c>
      <c r="B57" s="5" t="s">
        <v>219</v>
      </c>
      <c r="C57" s="5" t="s">
        <v>220</v>
      </c>
      <c r="D57" s="11" t="s">
        <v>221</v>
      </c>
      <c r="E57" s="5">
        <v>2</v>
      </c>
      <c r="F57" s="5" t="s">
        <v>434</v>
      </c>
      <c r="G57" s="5" t="s">
        <v>14</v>
      </c>
      <c r="H57" s="5" t="s">
        <v>387</v>
      </c>
      <c r="I57" s="5" t="s">
        <v>8</v>
      </c>
      <c r="J57" s="5">
        <f>IF(ISBLANK(P57),"",SUBTOTAL(103, $P$10:P57))</f>
        <v>5</v>
      </c>
      <c r="K57" s="5" t="s">
        <v>219</v>
      </c>
      <c r="L57" s="137" t="s">
        <v>244</v>
      </c>
      <c r="M57" s="137" t="s">
        <v>250</v>
      </c>
      <c r="N57" s="21">
        <v>850000</v>
      </c>
      <c r="O57" s="42">
        <v>43647</v>
      </c>
      <c r="P57" s="45" t="str">
        <f t="shared" si="7"/>
        <v>nakošie periodi</v>
      </c>
      <c r="Q57" s="20" t="str">
        <f t="shared" si="1"/>
        <v>nē</v>
      </c>
      <c r="R57" s="20" t="str">
        <f t="shared" si="2"/>
        <v>nē</v>
      </c>
      <c r="S57" s="20" t="b">
        <f t="shared" si="3"/>
        <v>0</v>
      </c>
      <c r="T57" s="31" t="s">
        <v>326</v>
      </c>
      <c r="U57" s="20" t="str">
        <f t="shared" si="8"/>
        <v>Nav iesniegts</v>
      </c>
      <c r="V57" s="114"/>
      <c r="W57" s="42"/>
      <c r="X57" s="95" t="s">
        <v>477</v>
      </c>
    </row>
    <row r="58" spans="1:24" s="44" customFormat="1" ht="64.5" customHeight="1" x14ac:dyDescent="0.25">
      <c r="A58" s="5" t="s">
        <v>293</v>
      </c>
      <c r="B58" s="5" t="s">
        <v>294</v>
      </c>
      <c r="C58" s="5" t="s">
        <v>295</v>
      </c>
      <c r="D58" s="11" t="s">
        <v>296</v>
      </c>
      <c r="E58" s="5">
        <v>2</v>
      </c>
      <c r="F58" s="5" t="s">
        <v>434</v>
      </c>
      <c r="G58" s="5" t="s">
        <v>297</v>
      </c>
      <c r="H58" s="5"/>
      <c r="I58" s="5" t="s">
        <v>8</v>
      </c>
      <c r="J58" s="96">
        <f>IF(ISBLANK(P58),"",SUBTOTAL(103, $P$10:P58))</f>
        <v>6</v>
      </c>
      <c r="K58" s="96" t="s">
        <v>294</v>
      </c>
      <c r="L58" s="107" t="s">
        <v>770</v>
      </c>
      <c r="M58" s="107" t="s">
        <v>771</v>
      </c>
      <c r="N58" s="108">
        <v>849578.4</v>
      </c>
      <c r="O58" s="101">
        <v>43463</v>
      </c>
      <c r="P58" s="59">
        <f t="shared" si="7"/>
        <v>12</v>
      </c>
      <c r="Q58" s="20" t="str">
        <f t="shared" si="1"/>
        <v>jā</v>
      </c>
      <c r="R58" s="20" t="str">
        <f t="shared" si="2"/>
        <v>nē</v>
      </c>
      <c r="S58" s="20" t="b">
        <f t="shared" si="3"/>
        <v>0</v>
      </c>
      <c r="T58" s="97" t="s">
        <v>326</v>
      </c>
      <c r="U58" s="20" t="str">
        <f t="shared" si="8"/>
        <v>Nav iesniegts</v>
      </c>
      <c r="V58" s="114"/>
      <c r="W58" s="42"/>
      <c r="X58" s="42" t="str">
        <f>VLOOKUP(M58,FMzinp1_250219_IPIA_proj!D:K,7,0)</f>
        <v>Labklājības ministrijas un CFLA aktualizētie iesniegšanas termiņi</v>
      </c>
    </row>
    <row r="59" spans="1:24" s="44" customFormat="1" ht="38.25" x14ac:dyDescent="0.25">
      <c r="A59" s="5" t="s">
        <v>37</v>
      </c>
      <c r="B59" s="5" t="s">
        <v>38</v>
      </c>
      <c r="C59" s="5" t="s">
        <v>39</v>
      </c>
      <c r="D59" s="11" t="s">
        <v>40</v>
      </c>
      <c r="E59" s="5">
        <v>1</v>
      </c>
      <c r="F59" s="5" t="s">
        <v>434</v>
      </c>
      <c r="G59" s="5" t="s">
        <v>14</v>
      </c>
      <c r="H59" s="5"/>
      <c r="I59" s="5" t="s">
        <v>8</v>
      </c>
      <c r="J59" s="5">
        <f>IF(ISBLANK(P59),"",SUBTOTAL(103, $P$10:P59))</f>
        <v>7</v>
      </c>
      <c r="K59" s="5" t="s">
        <v>38</v>
      </c>
      <c r="L59" s="137" t="s">
        <v>41</v>
      </c>
      <c r="M59" s="137" t="s">
        <v>42</v>
      </c>
      <c r="N59" s="21">
        <v>820039</v>
      </c>
      <c r="O59" s="13">
        <v>43462</v>
      </c>
      <c r="P59" s="59">
        <f t="shared" si="7"/>
        <v>12</v>
      </c>
      <c r="Q59" s="20" t="str">
        <f t="shared" si="1"/>
        <v>jā</v>
      </c>
      <c r="R59" s="20" t="str">
        <f t="shared" si="2"/>
        <v>nē</v>
      </c>
      <c r="S59" s="20" t="b">
        <f t="shared" si="3"/>
        <v>0</v>
      </c>
      <c r="T59" s="31" t="s">
        <v>326</v>
      </c>
      <c r="U59" s="20" t="str">
        <f t="shared" si="8"/>
        <v>Nav iesniegts</v>
      </c>
      <c r="V59" s="114"/>
      <c r="W59" s="42">
        <f>VLOOKUP(M59,FMzinp1_250219_IPIA_proj!D:J,6,0)</f>
        <v>43617</v>
      </c>
      <c r="X59" s="42" t="str">
        <f>VLOOKUP(M59,FMzinp1_250219_IPIA_proj!D:K,7,0)</f>
        <v>Pašvaldības pārstāvis informēja par atjaunoto projekta iesniegšanas datumu</v>
      </c>
    </row>
    <row r="60" spans="1:24" s="44" customFormat="1" ht="25.5" x14ac:dyDescent="0.25">
      <c r="A60" s="5" t="s">
        <v>64</v>
      </c>
      <c r="B60" s="5" t="s">
        <v>65</v>
      </c>
      <c r="C60" s="19" t="s">
        <v>66</v>
      </c>
      <c r="D60" s="5" t="s">
        <v>67</v>
      </c>
      <c r="E60" s="5">
        <v>1</v>
      </c>
      <c r="F60" s="5"/>
      <c r="G60" s="5" t="s">
        <v>68</v>
      </c>
      <c r="H60" s="5"/>
      <c r="I60" s="5" t="s">
        <v>8</v>
      </c>
      <c r="J60" s="5">
        <f>IF(ISBLANK(P60),"",SUBTOTAL(103, $P$10:P60))</f>
        <v>8</v>
      </c>
      <c r="K60" s="5" t="s">
        <v>66</v>
      </c>
      <c r="L60" s="6" t="s">
        <v>114</v>
      </c>
      <c r="M60" s="6" t="s">
        <v>115</v>
      </c>
      <c r="N60" s="21">
        <v>813153.35</v>
      </c>
      <c r="O60" s="14">
        <v>43373</v>
      </c>
      <c r="P60" s="59">
        <f t="shared" si="7"/>
        <v>9</v>
      </c>
      <c r="Q60" s="20" t="str">
        <f t="shared" si="1"/>
        <v>jā</v>
      </c>
      <c r="R60" s="20" t="str">
        <f t="shared" si="2"/>
        <v>nē</v>
      </c>
      <c r="S60" s="20" t="b">
        <f t="shared" si="3"/>
        <v>0</v>
      </c>
      <c r="T60" s="31" t="s">
        <v>326</v>
      </c>
      <c r="U60" s="20" t="str">
        <f t="shared" si="8"/>
        <v>Nav iesniegts</v>
      </c>
      <c r="V60" s="114"/>
      <c r="W60" s="42">
        <f>VLOOKUP(M60,FMzinp1_250219_IPIA_proj!D:J,6,0)</f>
        <v>43525</v>
      </c>
      <c r="X60" s="42" t="str">
        <f>VLOOKUP(M60,FMzinp1_250219_IPIA_proj!D:K,7,0)</f>
        <v>CFLA izsūtīs uzaicinājumu VAS "Latvijas dzelzceļš" iesniegt šo projekta iesniegumu pēc  Satiksmes ministrijas aicinājuma.</v>
      </c>
    </row>
    <row r="61" spans="1:24" s="44" customFormat="1" ht="47.25" hidden="1" customHeight="1" x14ac:dyDescent="0.25">
      <c r="A61" s="5" t="s">
        <v>64</v>
      </c>
      <c r="B61" s="6" t="s">
        <v>65</v>
      </c>
      <c r="C61" s="6" t="s">
        <v>66</v>
      </c>
      <c r="D61" s="137" t="s">
        <v>67</v>
      </c>
      <c r="E61" s="6">
        <v>2</v>
      </c>
      <c r="F61" s="6"/>
      <c r="G61" s="6" t="s">
        <v>68</v>
      </c>
      <c r="H61" s="5"/>
      <c r="I61" s="5" t="s">
        <v>8</v>
      </c>
      <c r="J61" s="5">
        <f>IF(ISBLANK(P61),"",SUBTOTAL(103, $P$10:P61))</f>
        <v>8</v>
      </c>
      <c r="K61" s="5" t="s">
        <v>66</v>
      </c>
      <c r="L61" s="137" t="s">
        <v>128</v>
      </c>
      <c r="M61" s="137" t="s">
        <v>131</v>
      </c>
      <c r="N61" s="9">
        <v>811670.95</v>
      </c>
      <c r="O61" s="12" t="s">
        <v>404</v>
      </c>
      <c r="P61" s="45" t="str">
        <f t="shared" si="7"/>
        <v>nakošie periodi</v>
      </c>
      <c r="Q61" s="20" t="str">
        <f t="shared" si="1"/>
        <v>nē</v>
      </c>
      <c r="R61" s="20" t="str">
        <f t="shared" si="2"/>
        <v>nē</v>
      </c>
      <c r="S61" s="20" t="b">
        <f t="shared" si="3"/>
        <v>0</v>
      </c>
      <c r="T61" s="31" t="s">
        <v>326</v>
      </c>
      <c r="U61" s="20" t="str">
        <f t="shared" si="8"/>
        <v>Nav iesniegts</v>
      </c>
      <c r="V61" s="114"/>
      <c r="W61" s="42"/>
      <c r="X61" s="59"/>
    </row>
    <row r="62" spans="1:24" s="44" customFormat="1" ht="38.25" hidden="1" x14ac:dyDescent="0.25">
      <c r="A62" s="5" t="s">
        <v>37</v>
      </c>
      <c r="B62" s="5" t="s">
        <v>38</v>
      </c>
      <c r="C62" s="5" t="s">
        <v>39</v>
      </c>
      <c r="D62" s="11" t="s">
        <v>40</v>
      </c>
      <c r="E62" s="5">
        <v>1</v>
      </c>
      <c r="F62" s="5" t="s">
        <v>434</v>
      </c>
      <c r="G62" s="5" t="s">
        <v>14</v>
      </c>
      <c r="H62" s="5"/>
      <c r="I62" s="5" t="s">
        <v>8</v>
      </c>
      <c r="J62" s="96">
        <f>IF(ISBLANK(P62),"",SUBTOTAL(103, $P$10:P62))</f>
        <v>8</v>
      </c>
      <c r="K62" s="96" t="s">
        <v>38</v>
      </c>
      <c r="L62" s="100" t="s">
        <v>171</v>
      </c>
      <c r="M62" s="100" t="s">
        <v>46</v>
      </c>
      <c r="N62" s="108">
        <v>790293</v>
      </c>
      <c r="O62" s="110">
        <v>43827</v>
      </c>
      <c r="P62" s="45" t="str">
        <f t="shared" si="7"/>
        <v>nakošie periodi</v>
      </c>
      <c r="Q62" s="20" t="str">
        <f t="shared" si="1"/>
        <v>nē</v>
      </c>
      <c r="R62" s="20" t="str">
        <f t="shared" si="2"/>
        <v>nē</v>
      </c>
      <c r="S62" s="20" t="b">
        <f t="shared" si="3"/>
        <v>0</v>
      </c>
      <c r="T62" s="97" t="s">
        <v>326</v>
      </c>
      <c r="U62" s="20" t="str">
        <f t="shared" si="8"/>
        <v>Nav iesniegts</v>
      </c>
      <c r="V62" s="114"/>
      <c r="W62" s="109" t="s">
        <v>693</v>
      </c>
      <c r="X62" s="111" t="s">
        <v>694</v>
      </c>
    </row>
    <row r="63" spans="1:24" s="44" customFormat="1" ht="25.5" x14ac:dyDescent="0.25">
      <c r="A63" s="5" t="s">
        <v>64</v>
      </c>
      <c r="B63" s="5" t="s">
        <v>65</v>
      </c>
      <c r="C63" s="10" t="s">
        <v>66</v>
      </c>
      <c r="D63" s="11" t="s">
        <v>67</v>
      </c>
      <c r="E63" s="5">
        <v>1</v>
      </c>
      <c r="F63" s="5"/>
      <c r="G63" s="5" t="s">
        <v>68</v>
      </c>
      <c r="H63" s="5"/>
      <c r="I63" s="5" t="s">
        <v>8</v>
      </c>
      <c r="J63" s="5">
        <f>IF(ISBLANK(P63),"",SUBTOTAL(103, $P$10:P63))</f>
        <v>9</v>
      </c>
      <c r="K63" s="5" t="s">
        <v>66</v>
      </c>
      <c r="L63" s="6" t="s">
        <v>78</v>
      </c>
      <c r="M63" s="48" t="s">
        <v>527</v>
      </c>
      <c r="N63" s="49">
        <v>787737.5</v>
      </c>
      <c r="O63" s="57">
        <v>43465</v>
      </c>
      <c r="P63" s="59">
        <f t="shared" si="7"/>
        <v>12</v>
      </c>
      <c r="Q63" s="20" t="str">
        <f t="shared" si="1"/>
        <v>jā</v>
      </c>
      <c r="R63" s="20" t="str">
        <f t="shared" si="2"/>
        <v>nē</v>
      </c>
      <c r="S63" s="20" t="b">
        <f t="shared" si="3"/>
        <v>0</v>
      </c>
      <c r="T63" s="31" t="s">
        <v>326</v>
      </c>
      <c r="U63" s="45" t="str">
        <f t="shared" si="8"/>
        <v>Nav iesniegts</v>
      </c>
      <c r="V63" s="114"/>
      <c r="W63" s="42">
        <f>VLOOKUP(M63,FMzinp1_250219_IPIA_proj!D:J,6,0)</f>
        <v>43555</v>
      </c>
      <c r="X63" s="42" t="str">
        <f>VLOOKUP(M63,FMzinp1_250219_IPIA_proj!D:K,7,0)</f>
        <v>Ekonomikas ministrija ar 07.02.2019. aktualizēja iesniegšanas termiņu</v>
      </c>
    </row>
    <row r="64" spans="1:24" s="44" customFormat="1" ht="76.5" hidden="1" x14ac:dyDescent="0.25">
      <c r="A64" s="5" t="s">
        <v>177</v>
      </c>
      <c r="B64" s="5" t="s">
        <v>219</v>
      </c>
      <c r="C64" s="5" t="s">
        <v>220</v>
      </c>
      <c r="D64" s="11" t="s">
        <v>221</v>
      </c>
      <c r="E64" s="5">
        <v>2</v>
      </c>
      <c r="F64" s="5" t="s">
        <v>434</v>
      </c>
      <c r="G64" s="5" t="s">
        <v>14</v>
      </c>
      <c r="H64" s="5" t="s">
        <v>387</v>
      </c>
      <c r="I64" s="5" t="s">
        <v>8</v>
      </c>
      <c r="J64" s="5">
        <f>IF(ISBLANK(P64),"",SUBTOTAL(103, $P$10:P64))</f>
        <v>9</v>
      </c>
      <c r="K64" s="5" t="s">
        <v>219</v>
      </c>
      <c r="L64" s="11" t="s">
        <v>51</v>
      </c>
      <c r="M64" s="11" t="s">
        <v>256</v>
      </c>
      <c r="N64" s="21">
        <v>773348.8</v>
      </c>
      <c r="O64" s="42">
        <v>43524</v>
      </c>
      <c r="P64" s="59" t="str">
        <f t="shared" si="7"/>
        <v>nakošie periodi</v>
      </c>
      <c r="Q64" s="20" t="str">
        <f t="shared" si="1"/>
        <v>nē</v>
      </c>
      <c r="R64" s="20" t="str">
        <f t="shared" si="2"/>
        <v>nē</v>
      </c>
      <c r="S64" s="20" t="b">
        <f t="shared" si="3"/>
        <v>0</v>
      </c>
      <c r="T64" s="31" t="s">
        <v>326</v>
      </c>
      <c r="U64" s="20" t="str">
        <f t="shared" si="8"/>
        <v>Nav iesniegts</v>
      </c>
      <c r="V64" s="114"/>
      <c r="W64" s="42"/>
      <c r="X64" s="95" t="s">
        <v>706</v>
      </c>
    </row>
    <row r="65" spans="1:24" s="44" customFormat="1" ht="38.25" hidden="1" customHeight="1" x14ac:dyDescent="0.25">
      <c r="A65" s="5" t="s">
        <v>37</v>
      </c>
      <c r="B65" s="5" t="s">
        <v>38</v>
      </c>
      <c r="C65" s="5" t="s">
        <v>39</v>
      </c>
      <c r="D65" s="11" t="s">
        <v>40</v>
      </c>
      <c r="E65" s="5">
        <v>3</v>
      </c>
      <c r="F65" s="5" t="s">
        <v>434</v>
      </c>
      <c r="G65" s="5" t="s">
        <v>14</v>
      </c>
      <c r="H65" s="5"/>
      <c r="I65" s="5" t="s">
        <v>8</v>
      </c>
      <c r="J65" s="9">
        <f>IF(ISBLANK(P65),"",SUBTOTAL(103, $P$10:P65))</f>
        <v>9</v>
      </c>
      <c r="K65" s="9" t="s">
        <v>38</v>
      </c>
      <c r="L65" s="9" t="s">
        <v>61</v>
      </c>
      <c r="M65" s="9" t="s">
        <v>62</v>
      </c>
      <c r="N65" s="9">
        <v>739075</v>
      </c>
      <c r="O65" s="13" t="s">
        <v>501</v>
      </c>
      <c r="P65" s="45" t="str">
        <f t="shared" si="7"/>
        <v>nakošie periodi</v>
      </c>
      <c r="Q65" s="20" t="str">
        <f t="shared" si="1"/>
        <v>nē</v>
      </c>
      <c r="R65" s="20" t="str">
        <f t="shared" si="2"/>
        <v>nē</v>
      </c>
      <c r="S65" s="20" t="b">
        <f t="shared" si="3"/>
        <v>0</v>
      </c>
      <c r="T65" s="13" t="s">
        <v>326</v>
      </c>
      <c r="U65" s="20" t="str">
        <f t="shared" si="8"/>
        <v>Nav iesniegts</v>
      </c>
      <c r="V65" s="114"/>
      <c r="W65" s="42"/>
      <c r="X65" s="43" t="s">
        <v>482</v>
      </c>
    </row>
    <row r="66" spans="1:24" s="44" customFormat="1" ht="72.75" hidden="1" customHeight="1" x14ac:dyDescent="0.25">
      <c r="A66" s="5" t="s">
        <v>177</v>
      </c>
      <c r="B66" s="5" t="s">
        <v>178</v>
      </c>
      <c r="C66" s="5" t="s">
        <v>179</v>
      </c>
      <c r="D66" s="11" t="s">
        <v>180</v>
      </c>
      <c r="E66" s="5" t="s">
        <v>181</v>
      </c>
      <c r="F66" s="5"/>
      <c r="G66" s="5" t="s">
        <v>182</v>
      </c>
      <c r="H66" s="5"/>
      <c r="I66" s="5" t="s">
        <v>8</v>
      </c>
      <c r="J66" s="5">
        <f>IF(ISBLANK(P66),"",SUBTOTAL(103, $P$10:P66))</f>
        <v>9</v>
      </c>
      <c r="K66" s="5" t="s">
        <v>178</v>
      </c>
      <c r="L66" s="11" t="s">
        <v>183</v>
      </c>
      <c r="M66" s="11" t="s">
        <v>184</v>
      </c>
      <c r="N66" s="9">
        <v>725482</v>
      </c>
      <c r="O66" s="42">
        <v>43676</v>
      </c>
      <c r="P66" s="45" t="str">
        <f t="shared" si="7"/>
        <v>nakošie periodi</v>
      </c>
      <c r="Q66" s="20" t="str">
        <f t="shared" si="1"/>
        <v>nē</v>
      </c>
      <c r="R66" s="20" t="str">
        <f t="shared" si="2"/>
        <v>nē</v>
      </c>
      <c r="S66" s="20" t="b">
        <f t="shared" si="3"/>
        <v>0</v>
      </c>
      <c r="T66" s="31" t="s">
        <v>326</v>
      </c>
      <c r="U66" s="20" t="str">
        <f t="shared" si="8"/>
        <v>Nav iesniegts</v>
      </c>
      <c r="V66" s="114"/>
      <c r="W66" s="42">
        <v>43495</v>
      </c>
      <c r="X66" s="95" t="s">
        <v>601</v>
      </c>
    </row>
    <row r="67" spans="1:24" s="44" customFormat="1" ht="25.5" hidden="1" x14ac:dyDescent="0.25">
      <c r="A67" s="6" t="s">
        <v>177</v>
      </c>
      <c r="B67" s="6" t="s">
        <v>206</v>
      </c>
      <c r="C67" s="6" t="s">
        <v>207</v>
      </c>
      <c r="D67" s="11" t="s">
        <v>208</v>
      </c>
      <c r="E67" s="6">
        <v>5</v>
      </c>
      <c r="F67" s="5" t="s">
        <v>434</v>
      </c>
      <c r="G67" s="6" t="s">
        <v>209</v>
      </c>
      <c r="H67" s="6"/>
      <c r="I67" s="6" t="s">
        <v>8</v>
      </c>
      <c r="J67" s="5">
        <f>IF(ISBLANK(P67),"",SUBTOTAL(103, $P$10:P67))</f>
        <v>9</v>
      </c>
      <c r="K67" s="5" t="s">
        <v>206</v>
      </c>
      <c r="L67" s="6" t="s">
        <v>212</v>
      </c>
      <c r="M67" s="11" t="s">
        <v>767</v>
      </c>
      <c r="N67" s="21">
        <v>712886</v>
      </c>
      <c r="O67" s="7">
        <v>43539</v>
      </c>
      <c r="P67" s="59" t="str">
        <f t="shared" si="7"/>
        <v>nakošie periodi</v>
      </c>
      <c r="Q67" s="20" t="str">
        <f t="shared" si="1"/>
        <v>nē</v>
      </c>
      <c r="R67" s="20" t="str">
        <f t="shared" si="2"/>
        <v>nē</v>
      </c>
      <c r="S67" s="20" t="b">
        <f t="shared" si="3"/>
        <v>0</v>
      </c>
      <c r="T67" s="31" t="s">
        <v>326</v>
      </c>
      <c r="U67" s="20" t="str">
        <f t="shared" si="8"/>
        <v>Nav iesniegts</v>
      </c>
      <c r="V67" s="114"/>
      <c r="W67" s="42"/>
      <c r="X67" s="59"/>
    </row>
    <row r="68" spans="1:24" s="44" customFormat="1" ht="25.5" x14ac:dyDescent="0.25">
      <c r="A68" s="5" t="s">
        <v>64</v>
      </c>
      <c r="B68" s="6" t="s">
        <v>65</v>
      </c>
      <c r="C68" s="6" t="s">
        <v>66</v>
      </c>
      <c r="D68" s="11" t="s">
        <v>67</v>
      </c>
      <c r="E68" s="6">
        <v>2</v>
      </c>
      <c r="F68" s="6"/>
      <c r="G68" s="6" t="s">
        <v>68</v>
      </c>
      <c r="H68" s="6"/>
      <c r="I68" s="5" t="s">
        <v>8</v>
      </c>
      <c r="J68" s="5">
        <f>IF(ISBLANK(P68),"",SUBTOTAL(103, $P$10:P68))</f>
        <v>10</v>
      </c>
      <c r="K68" s="5" t="s">
        <v>66</v>
      </c>
      <c r="L68" s="11" t="s">
        <v>123</v>
      </c>
      <c r="M68" s="11" t="s">
        <v>124</v>
      </c>
      <c r="N68" s="9">
        <v>701929.55</v>
      </c>
      <c r="O68" s="12">
        <v>43465</v>
      </c>
      <c r="P68" s="143">
        <f t="shared" si="7"/>
        <v>12</v>
      </c>
      <c r="Q68" s="20" t="str">
        <f t="shared" si="1"/>
        <v>jā</v>
      </c>
      <c r="R68" s="20" t="str">
        <f t="shared" si="2"/>
        <v>nē</v>
      </c>
      <c r="S68" s="20" t="b">
        <f t="shared" si="3"/>
        <v>0</v>
      </c>
      <c r="T68" s="31" t="s">
        <v>326</v>
      </c>
      <c r="U68" s="103" t="str">
        <f t="shared" si="8"/>
        <v>Nav iesniegts</v>
      </c>
      <c r="V68" s="114"/>
      <c r="W68" s="42">
        <f>VLOOKUP(M68,FMzinp1_250219_IPIA_proj!D:J,6,0)</f>
        <v>43830</v>
      </c>
      <c r="X68" s="42" t="str">
        <f>VLOOKUP(M68,FMzinp1_250219_IPIA_proj!D:K,7,0)</f>
        <v>Saskaņā ar CFLA 22.11.2018. vēstuli iesniegšanas termiņš ir noteikts līdz 31.12.2019.</v>
      </c>
    </row>
    <row r="69" spans="1:24" s="44" customFormat="1" ht="51" hidden="1" x14ac:dyDescent="0.25">
      <c r="A69" s="5" t="s">
        <v>177</v>
      </c>
      <c r="B69" s="5" t="s">
        <v>178</v>
      </c>
      <c r="C69" s="5" t="s">
        <v>179</v>
      </c>
      <c r="D69" s="11" t="s">
        <v>180</v>
      </c>
      <c r="E69" s="5" t="s">
        <v>181</v>
      </c>
      <c r="F69" s="5"/>
      <c r="G69" s="5" t="s">
        <v>182</v>
      </c>
      <c r="H69" s="5"/>
      <c r="I69" s="5" t="s">
        <v>8</v>
      </c>
      <c r="J69" s="5">
        <f>IF(ISBLANK(P69),"",SUBTOTAL(103, $P$10:P69))</f>
        <v>10</v>
      </c>
      <c r="K69" s="5" t="s">
        <v>178</v>
      </c>
      <c r="L69" s="11" t="s">
        <v>183</v>
      </c>
      <c r="M69" s="11" t="s">
        <v>192</v>
      </c>
      <c r="N69" s="9">
        <v>697000</v>
      </c>
      <c r="O69" s="42">
        <v>43676</v>
      </c>
      <c r="P69" s="58" t="str">
        <f t="shared" si="7"/>
        <v>nakošie periodi</v>
      </c>
      <c r="Q69" s="20" t="str">
        <f t="shared" si="1"/>
        <v>nē</v>
      </c>
      <c r="R69" s="20" t="str">
        <f t="shared" si="2"/>
        <v>nē</v>
      </c>
      <c r="S69" s="20" t="b">
        <f t="shared" si="3"/>
        <v>0</v>
      </c>
      <c r="T69" s="31" t="s">
        <v>326</v>
      </c>
      <c r="U69" s="103" t="str">
        <f t="shared" si="8"/>
        <v>Nav iesniegts</v>
      </c>
      <c r="V69" s="114"/>
      <c r="W69" s="42">
        <v>43495</v>
      </c>
      <c r="X69" s="95" t="s">
        <v>602</v>
      </c>
    </row>
    <row r="70" spans="1:24" s="44" customFormat="1" ht="38.25" hidden="1" x14ac:dyDescent="0.25">
      <c r="A70" s="5" t="s">
        <v>177</v>
      </c>
      <c r="B70" s="5" t="s">
        <v>178</v>
      </c>
      <c r="C70" s="5" t="s">
        <v>179</v>
      </c>
      <c r="D70" s="11" t="s">
        <v>180</v>
      </c>
      <c r="E70" s="5" t="s">
        <v>181</v>
      </c>
      <c r="F70" s="5"/>
      <c r="G70" s="5" t="s">
        <v>182</v>
      </c>
      <c r="H70" s="5"/>
      <c r="I70" s="5" t="s">
        <v>8</v>
      </c>
      <c r="J70" s="5">
        <f>IF(ISBLANK(P70),"",SUBTOTAL(103, $P$10:P70))</f>
        <v>10</v>
      </c>
      <c r="K70" s="5" t="s">
        <v>178</v>
      </c>
      <c r="L70" s="137" t="s">
        <v>183</v>
      </c>
      <c r="M70" s="137" t="s">
        <v>198</v>
      </c>
      <c r="N70" s="9">
        <v>690933</v>
      </c>
      <c r="O70" s="42">
        <v>43676</v>
      </c>
      <c r="P70" s="58" t="str">
        <f t="shared" si="7"/>
        <v>nakošie periodi</v>
      </c>
      <c r="Q70" s="20" t="str">
        <f t="shared" si="1"/>
        <v>nē</v>
      </c>
      <c r="R70" s="20" t="str">
        <f t="shared" si="2"/>
        <v>nē</v>
      </c>
      <c r="S70" s="20" t="b">
        <f t="shared" si="3"/>
        <v>0</v>
      </c>
      <c r="T70" s="31" t="s">
        <v>326</v>
      </c>
      <c r="U70" s="103" t="str">
        <f t="shared" si="8"/>
        <v>Nav iesniegts</v>
      </c>
      <c r="V70" s="114"/>
      <c r="W70" s="42">
        <v>43495</v>
      </c>
      <c r="X70" s="95" t="s">
        <v>603</v>
      </c>
    </row>
    <row r="71" spans="1:24" s="44" customFormat="1" ht="38.25" hidden="1" x14ac:dyDescent="0.25">
      <c r="A71" s="6" t="s">
        <v>177</v>
      </c>
      <c r="B71" s="6" t="s">
        <v>206</v>
      </c>
      <c r="C71" s="6" t="s">
        <v>207</v>
      </c>
      <c r="D71" s="11" t="s">
        <v>208</v>
      </c>
      <c r="E71" s="6">
        <v>3</v>
      </c>
      <c r="F71" s="5" t="s">
        <v>434</v>
      </c>
      <c r="G71" s="6" t="s">
        <v>209</v>
      </c>
      <c r="H71" s="6"/>
      <c r="I71" s="6" t="s">
        <v>8</v>
      </c>
      <c r="J71" s="98">
        <f>IF(ISBLANK(P71),"",SUBTOTAL(103, $P$10:P71))</f>
        <v>10</v>
      </c>
      <c r="K71" s="98" t="s">
        <v>206</v>
      </c>
      <c r="L71" s="140" t="s">
        <v>41</v>
      </c>
      <c r="M71" s="140" t="s">
        <v>211</v>
      </c>
      <c r="N71" s="117">
        <v>685545</v>
      </c>
      <c r="O71" s="142">
        <v>43524</v>
      </c>
      <c r="P71" s="45" t="str">
        <f t="shared" si="7"/>
        <v>nakošie periodi</v>
      </c>
      <c r="Q71" s="20" t="str">
        <f t="shared" si="1"/>
        <v>nē</v>
      </c>
      <c r="R71" s="20" t="str">
        <f t="shared" si="2"/>
        <v>nē</v>
      </c>
      <c r="S71" s="20" t="b">
        <f t="shared" si="3"/>
        <v>0</v>
      </c>
      <c r="T71" s="113" t="s">
        <v>326</v>
      </c>
      <c r="U71" s="20" t="str">
        <f t="shared" si="8"/>
        <v>Nav iesniegts</v>
      </c>
      <c r="V71" s="114"/>
      <c r="W71" s="114">
        <v>43524</v>
      </c>
      <c r="X71" s="115" t="s">
        <v>696</v>
      </c>
    </row>
    <row r="72" spans="1:24" s="44" customFormat="1" ht="38.25" hidden="1" x14ac:dyDescent="0.25">
      <c r="A72" s="5" t="s">
        <v>177</v>
      </c>
      <c r="B72" s="5" t="s">
        <v>219</v>
      </c>
      <c r="C72" s="5" t="s">
        <v>220</v>
      </c>
      <c r="D72" s="11" t="s">
        <v>221</v>
      </c>
      <c r="E72" s="5">
        <v>2</v>
      </c>
      <c r="F72" s="5" t="s">
        <v>434</v>
      </c>
      <c r="G72" s="5" t="s">
        <v>14</v>
      </c>
      <c r="H72" s="5" t="s">
        <v>387</v>
      </c>
      <c r="I72" s="5" t="s">
        <v>8</v>
      </c>
      <c r="J72" s="5">
        <f>IF(ISBLANK(P72),"",SUBTOTAL(103, $P$10:P72))</f>
        <v>10</v>
      </c>
      <c r="K72" s="5" t="s">
        <v>219</v>
      </c>
      <c r="L72" s="137" t="s">
        <v>49</v>
      </c>
      <c r="M72" s="137" t="s">
        <v>252</v>
      </c>
      <c r="N72" s="21">
        <v>650081.69999999995</v>
      </c>
      <c r="O72" s="42">
        <v>44196</v>
      </c>
      <c r="P72" s="45" t="str">
        <f t="shared" si="7"/>
        <v>nakošie periodi</v>
      </c>
      <c r="Q72" s="20" t="str">
        <f t="shared" si="1"/>
        <v>nē</v>
      </c>
      <c r="R72" s="20" t="str">
        <f t="shared" si="2"/>
        <v>nē</v>
      </c>
      <c r="S72" s="20" t="b">
        <f t="shared" si="3"/>
        <v>0</v>
      </c>
      <c r="T72" s="31" t="s">
        <v>326</v>
      </c>
      <c r="U72" s="20" t="str">
        <f t="shared" si="8"/>
        <v>Nav iesniegts</v>
      </c>
      <c r="V72" s="114"/>
      <c r="W72" s="42"/>
      <c r="X72" s="95" t="s">
        <v>477</v>
      </c>
    </row>
    <row r="73" spans="1:24" s="44" customFormat="1" ht="25.5" customHeight="1" x14ac:dyDescent="0.25">
      <c r="A73" s="5" t="s">
        <v>293</v>
      </c>
      <c r="B73" s="5" t="s">
        <v>294</v>
      </c>
      <c r="C73" s="5" t="s">
        <v>295</v>
      </c>
      <c r="D73" s="11" t="s">
        <v>296</v>
      </c>
      <c r="E73" s="5">
        <v>2</v>
      </c>
      <c r="F73" s="5" t="s">
        <v>434</v>
      </c>
      <c r="G73" s="5" t="s">
        <v>297</v>
      </c>
      <c r="H73" s="5" t="s">
        <v>387</v>
      </c>
      <c r="I73" s="5" t="s">
        <v>8</v>
      </c>
      <c r="J73" s="5">
        <f>IF(ISBLANK(P73),"",SUBTOTAL(103, $P$10:P73))</f>
        <v>11</v>
      </c>
      <c r="K73" s="5" t="s">
        <v>294</v>
      </c>
      <c r="L73" s="60" t="s">
        <v>53</v>
      </c>
      <c r="M73" s="11" t="s">
        <v>753</v>
      </c>
      <c r="N73" s="21">
        <v>646306.85</v>
      </c>
      <c r="O73" s="12">
        <v>43465</v>
      </c>
      <c r="P73" s="59">
        <f t="shared" si="7"/>
        <v>12</v>
      </c>
      <c r="Q73" s="20" t="str">
        <f t="shared" si="1"/>
        <v>jā</v>
      </c>
      <c r="R73" s="20" t="str">
        <f t="shared" si="2"/>
        <v>nē</v>
      </c>
      <c r="S73" s="20" t="b">
        <f t="shared" si="3"/>
        <v>0</v>
      </c>
      <c r="T73" s="31" t="s">
        <v>326</v>
      </c>
      <c r="U73" s="20" t="str">
        <f t="shared" si="8"/>
        <v>Nav iesniegts</v>
      </c>
      <c r="V73" s="114"/>
      <c r="W73" s="42">
        <f>VLOOKUP(M73,FMzinp1_250219_IPIA_proj!D:J,6,0)</f>
        <v>43644</v>
      </c>
      <c r="X73" s="158">
        <f>VLOOKUP(M73,FMzinp1_250219_IPIA_proj!D:K,7,0)</f>
        <v>0</v>
      </c>
    </row>
    <row r="74" spans="1:24" s="44" customFormat="1" ht="25.5" x14ac:dyDescent="0.25">
      <c r="A74" s="5" t="s">
        <v>293</v>
      </c>
      <c r="B74" s="5" t="s">
        <v>294</v>
      </c>
      <c r="C74" s="5" t="s">
        <v>295</v>
      </c>
      <c r="D74" s="11" t="s">
        <v>296</v>
      </c>
      <c r="E74" s="5">
        <v>2</v>
      </c>
      <c r="F74" s="5" t="s">
        <v>434</v>
      </c>
      <c r="G74" s="5" t="s">
        <v>297</v>
      </c>
      <c r="H74" s="5" t="s">
        <v>387</v>
      </c>
      <c r="I74" s="5" t="s">
        <v>8</v>
      </c>
      <c r="J74" s="5">
        <f>IF(ISBLANK(P74),"",SUBTOTAL(103, $P$10:P74))</f>
        <v>12</v>
      </c>
      <c r="K74" s="5" t="s">
        <v>294</v>
      </c>
      <c r="L74" s="60" t="s">
        <v>239</v>
      </c>
      <c r="M74" s="11" t="s">
        <v>754</v>
      </c>
      <c r="N74" s="21">
        <v>581816.5</v>
      </c>
      <c r="O74" s="12">
        <v>43462</v>
      </c>
      <c r="P74" s="59">
        <f t="shared" si="7"/>
        <v>12</v>
      </c>
      <c r="Q74" s="20" t="str">
        <f t="shared" ref="Q74:Q137" si="9">IF(P74 &lt;=$P$4,"jā", "nē")</f>
        <v>jā</v>
      </c>
      <c r="R74" s="20" t="str">
        <f t="shared" ref="R74:R137" si="10">IF(ISNUMBER(U74), IF(P74&lt;U74, "jā", "nē"),"nē")</f>
        <v>nē</v>
      </c>
      <c r="S74" s="20" t="b">
        <f t="shared" ref="S74:S137" si="11">P74=U74</f>
        <v>0</v>
      </c>
      <c r="T74" s="31" t="s">
        <v>326</v>
      </c>
      <c r="U74" s="20" t="str">
        <f t="shared" si="8"/>
        <v>Nav iesniegts</v>
      </c>
      <c r="V74" s="114"/>
      <c r="W74" s="42">
        <f>VLOOKUP(M74,FMzinp1_250219_IPIA_proj!D:J,6,0)</f>
        <v>43644</v>
      </c>
      <c r="X74" s="159"/>
    </row>
    <row r="75" spans="1:24" s="44" customFormat="1" ht="25.5" customHeight="1" x14ac:dyDescent="0.25">
      <c r="A75" s="5" t="s">
        <v>293</v>
      </c>
      <c r="B75" s="5" t="s">
        <v>294</v>
      </c>
      <c r="C75" s="5" t="s">
        <v>295</v>
      </c>
      <c r="D75" s="11" t="s">
        <v>296</v>
      </c>
      <c r="E75" s="5">
        <v>2</v>
      </c>
      <c r="F75" s="5" t="s">
        <v>434</v>
      </c>
      <c r="G75" s="5" t="s">
        <v>297</v>
      </c>
      <c r="H75" s="5" t="s">
        <v>387</v>
      </c>
      <c r="I75" s="5" t="s">
        <v>8</v>
      </c>
      <c r="J75" s="5">
        <f>IF(ISBLANK(P75),"",SUBTOTAL(103, $P$10:P75))</f>
        <v>13</v>
      </c>
      <c r="K75" s="5" t="s">
        <v>294</v>
      </c>
      <c r="L75" s="60" t="s">
        <v>575</v>
      </c>
      <c r="M75" s="137" t="s">
        <v>755</v>
      </c>
      <c r="N75" s="21">
        <v>572977.35</v>
      </c>
      <c r="O75" s="12">
        <v>43462</v>
      </c>
      <c r="P75" s="59">
        <f t="shared" si="7"/>
        <v>12</v>
      </c>
      <c r="Q75" s="20" t="str">
        <f t="shared" si="9"/>
        <v>jā</v>
      </c>
      <c r="R75" s="20" t="str">
        <f t="shared" si="10"/>
        <v>nē</v>
      </c>
      <c r="S75" s="20" t="b">
        <f t="shared" si="11"/>
        <v>0</v>
      </c>
      <c r="T75" s="31" t="s">
        <v>326</v>
      </c>
      <c r="U75" s="20" t="str">
        <f t="shared" si="8"/>
        <v>Nav iesniegts</v>
      </c>
      <c r="V75" s="114"/>
      <c r="W75" s="42">
        <f>VLOOKUP(M75,FMzinp1_250219_IPIA_proj!D:J,6,0)</f>
        <v>43644</v>
      </c>
      <c r="X75" s="160"/>
    </row>
    <row r="76" spans="1:24" s="44" customFormat="1" ht="25.5" x14ac:dyDescent="0.25">
      <c r="A76" s="5" t="s">
        <v>64</v>
      </c>
      <c r="B76" s="5" t="s">
        <v>65</v>
      </c>
      <c r="C76" s="10" t="s">
        <v>66</v>
      </c>
      <c r="D76" s="11" t="s">
        <v>67</v>
      </c>
      <c r="E76" s="5">
        <v>1</v>
      </c>
      <c r="F76" s="5"/>
      <c r="G76" s="5" t="s">
        <v>68</v>
      </c>
      <c r="H76" s="5"/>
      <c r="I76" s="5" t="s">
        <v>8</v>
      </c>
      <c r="J76" s="5">
        <f>IF(ISBLANK(P76),"",SUBTOTAL(103, $P$10:P76))</f>
        <v>14</v>
      </c>
      <c r="K76" s="5" t="s">
        <v>66</v>
      </c>
      <c r="L76" s="6" t="s">
        <v>78</v>
      </c>
      <c r="M76" s="48" t="s">
        <v>526</v>
      </c>
      <c r="N76" s="49">
        <v>567141.25</v>
      </c>
      <c r="O76" s="57">
        <v>43465</v>
      </c>
      <c r="P76" s="59">
        <f t="shared" si="7"/>
        <v>12</v>
      </c>
      <c r="Q76" s="20" t="str">
        <f t="shared" si="9"/>
        <v>jā</v>
      </c>
      <c r="R76" s="20" t="str">
        <f t="shared" si="10"/>
        <v>nē</v>
      </c>
      <c r="S76" s="20" t="b">
        <f t="shared" si="11"/>
        <v>0</v>
      </c>
      <c r="T76" s="31" t="s">
        <v>326</v>
      </c>
      <c r="U76" s="45" t="str">
        <f t="shared" si="8"/>
        <v>Nav iesniegts</v>
      </c>
      <c r="V76" s="114"/>
      <c r="W76" s="42">
        <f>VLOOKUP(M76,FMzinp1_250219_IPIA_proj!D:J,6,0)</f>
        <v>43485</v>
      </c>
      <c r="X76" s="42" t="str">
        <f>VLOOKUP(M76,FMzinp1_250219_IPIA_proj!D:K,7,0)</f>
        <v xml:space="preserve">Projektā notiek izvērtēšana, vai to realizēs. </v>
      </c>
    </row>
    <row r="77" spans="1:24" s="44" customFormat="1" ht="38.25" hidden="1" x14ac:dyDescent="0.25">
      <c r="A77" s="5" t="s">
        <v>64</v>
      </c>
      <c r="B77" s="5" t="s">
        <v>154</v>
      </c>
      <c r="C77" s="5" t="s">
        <v>155</v>
      </c>
      <c r="D77" s="11" t="s">
        <v>156</v>
      </c>
      <c r="E77" s="5">
        <v>1</v>
      </c>
      <c r="F77" s="5" t="s">
        <v>434</v>
      </c>
      <c r="G77" s="5" t="s">
        <v>14</v>
      </c>
      <c r="H77" s="5"/>
      <c r="I77" s="5" t="s">
        <v>8</v>
      </c>
      <c r="J77" s="5">
        <f>IF(ISBLANK(P77),"",SUBTOTAL(103, $P$10:P77))</f>
        <v>14</v>
      </c>
      <c r="K77" s="5" t="s">
        <v>154</v>
      </c>
      <c r="L77" s="11" t="s">
        <v>163</v>
      </c>
      <c r="M77" s="11" t="s">
        <v>164</v>
      </c>
      <c r="N77" s="21">
        <v>535708.89</v>
      </c>
      <c r="O77" s="12">
        <v>43516</v>
      </c>
      <c r="P77" s="59" t="str">
        <f t="shared" si="7"/>
        <v>nakošie periodi</v>
      </c>
      <c r="Q77" s="20" t="str">
        <f t="shared" si="9"/>
        <v>nē</v>
      </c>
      <c r="R77" s="20" t="str">
        <f t="shared" si="10"/>
        <v>nē</v>
      </c>
      <c r="S77" s="20" t="b">
        <f t="shared" si="11"/>
        <v>0</v>
      </c>
      <c r="T77" s="31" t="s">
        <v>326</v>
      </c>
      <c r="U77" s="20" t="str">
        <f t="shared" si="8"/>
        <v>Nav iesniegts</v>
      </c>
      <c r="V77" s="114"/>
      <c r="W77" s="42"/>
      <c r="X77" s="95" t="s">
        <v>780</v>
      </c>
    </row>
    <row r="78" spans="1:24" s="44" customFormat="1" ht="38.25" hidden="1" x14ac:dyDescent="0.25">
      <c r="A78" s="5" t="s">
        <v>177</v>
      </c>
      <c r="B78" s="5" t="s">
        <v>219</v>
      </c>
      <c r="C78" s="5" t="s">
        <v>220</v>
      </c>
      <c r="D78" s="11" t="s">
        <v>221</v>
      </c>
      <c r="E78" s="5">
        <v>2</v>
      </c>
      <c r="F78" s="5" t="s">
        <v>435</v>
      </c>
      <c r="G78" s="5" t="s">
        <v>14</v>
      </c>
      <c r="H78" s="5"/>
      <c r="I78" s="5" t="s">
        <v>8</v>
      </c>
      <c r="J78" s="5">
        <f>IF(ISBLANK(P78),"",SUBTOTAL(103, $P$10:P78))</f>
        <v>14</v>
      </c>
      <c r="K78" s="5" t="s">
        <v>219</v>
      </c>
      <c r="L78" s="11" t="s">
        <v>443</v>
      </c>
      <c r="M78" s="11" t="s">
        <v>444</v>
      </c>
      <c r="N78" s="21">
        <v>533334.93999999994</v>
      </c>
      <c r="O78" s="12">
        <v>43511</v>
      </c>
      <c r="P78" s="143" t="str">
        <f t="shared" si="7"/>
        <v>nakošie periodi</v>
      </c>
      <c r="Q78" s="20" t="str">
        <f t="shared" si="9"/>
        <v>nē</v>
      </c>
      <c r="R78" s="20" t="str">
        <f t="shared" si="10"/>
        <v>nē</v>
      </c>
      <c r="S78" s="20" t="b">
        <f t="shared" si="11"/>
        <v>0</v>
      </c>
      <c r="T78" s="31" t="s">
        <v>326</v>
      </c>
      <c r="U78" s="103" t="str">
        <f t="shared" si="8"/>
        <v>Nav iesniegts</v>
      </c>
      <c r="V78" s="114"/>
      <c r="W78" s="42"/>
      <c r="X78" s="95" t="s">
        <v>704</v>
      </c>
    </row>
    <row r="79" spans="1:24" s="44" customFormat="1" ht="25.5" hidden="1" x14ac:dyDescent="0.25">
      <c r="A79" s="5" t="s">
        <v>37</v>
      </c>
      <c r="B79" s="5" t="s">
        <v>38</v>
      </c>
      <c r="C79" s="5" t="s">
        <v>39</v>
      </c>
      <c r="D79" s="11" t="s">
        <v>40</v>
      </c>
      <c r="E79" s="5">
        <v>2</v>
      </c>
      <c r="F79" s="5" t="s">
        <v>434</v>
      </c>
      <c r="G79" s="5" t="s">
        <v>14</v>
      </c>
      <c r="H79" s="5" t="s">
        <v>387</v>
      </c>
      <c r="I79" s="5" t="s">
        <v>8</v>
      </c>
      <c r="J79" s="5">
        <f>IF(ISBLANK(P79),"",SUBTOTAL(103, $P$10:P79))</f>
        <v>14</v>
      </c>
      <c r="K79" s="5" t="s">
        <v>38</v>
      </c>
      <c r="L79" s="11" t="s">
        <v>53</v>
      </c>
      <c r="M79" s="11" t="s">
        <v>54</v>
      </c>
      <c r="N79" s="21">
        <v>521242</v>
      </c>
      <c r="O79" s="42">
        <v>44530</v>
      </c>
      <c r="P79" s="58" t="str">
        <f t="shared" si="7"/>
        <v>nakošie periodi</v>
      </c>
      <c r="Q79" s="20" t="str">
        <f t="shared" si="9"/>
        <v>nē</v>
      </c>
      <c r="R79" s="20" t="str">
        <f t="shared" si="10"/>
        <v>nē</v>
      </c>
      <c r="S79" s="20" t="b">
        <f t="shared" si="11"/>
        <v>0</v>
      </c>
      <c r="T79" s="31" t="s">
        <v>326</v>
      </c>
      <c r="U79" s="103" t="str">
        <f t="shared" si="8"/>
        <v>Nav iesniegts</v>
      </c>
      <c r="V79" s="114"/>
      <c r="W79" s="42"/>
      <c r="X79" s="95" t="s">
        <v>477</v>
      </c>
    </row>
    <row r="80" spans="1:24" s="44" customFormat="1" ht="25.5" hidden="1" x14ac:dyDescent="0.25">
      <c r="A80" s="5" t="s">
        <v>64</v>
      </c>
      <c r="B80" s="6" t="s">
        <v>65</v>
      </c>
      <c r="C80" s="6" t="s">
        <v>66</v>
      </c>
      <c r="D80" s="11" t="s">
        <v>67</v>
      </c>
      <c r="E80" s="6">
        <v>2</v>
      </c>
      <c r="F80" s="6"/>
      <c r="G80" s="6" t="s">
        <v>68</v>
      </c>
      <c r="H80" s="5"/>
      <c r="I80" s="5" t="s">
        <v>8</v>
      </c>
      <c r="J80" s="5">
        <f>IF(ISBLANK(P80),"",SUBTOTAL(103, $P$10:P80))</f>
        <v>14</v>
      </c>
      <c r="K80" s="5" t="s">
        <v>66</v>
      </c>
      <c r="L80" s="137" t="s">
        <v>563</v>
      </c>
      <c r="M80" s="11" t="s">
        <v>564</v>
      </c>
      <c r="N80" s="9">
        <v>500000</v>
      </c>
      <c r="O80" s="13" t="s">
        <v>560</v>
      </c>
      <c r="P80" s="45" t="str">
        <f t="shared" si="7"/>
        <v>nakošie periodi</v>
      </c>
      <c r="Q80" s="20" t="str">
        <f t="shared" si="9"/>
        <v>nē</v>
      </c>
      <c r="R80" s="20" t="str">
        <f t="shared" si="10"/>
        <v>nē</v>
      </c>
      <c r="S80" s="20" t="b">
        <f t="shared" si="11"/>
        <v>0</v>
      </c>
      <c r="T80" s="31" t="s">
        <v>326</v>
      </c>
      <c r="U80" s="20" t="str">
        <f t="shared" si="8"/>
        <v>Nav iesniegts</v>
      </c>
      <c r="V80" s="114"/>
      <c r="W80" s="42"/>
      <c r="X80" s="43"/>
    </row>
    <row r="81" spans="1:24" s="44" customFormat="1" ht="25.5" x14ac:dyDescent="0.25">
      <c r="A81" s="5" t="s">
        <v>293</v>
      </c>
      <c r="B81" s="5" t="s">
        <v>294</v>
      </c>
      <c r="C81" s="5" t="s">
        <v>295</v>
      </c>
      <c r="D81" s="11" t="s">
        <v>296</v>
      </c>
      <c r="E81" s="5">
        <v>2</v>
      </c>
      <c r="F81" s="5" t="s">
        <v>434</v>
      </c>
      <c r="G81" s="5" t="s">
        <v>297</v>
      </c>
      <c r="H81" s="5"/>
      <c r="I81" s="5" t="s">
        <v>8</v>
      </c>
      <c r="J81" s="98">
        <f>IF(ISBLANK(P81),"",SUBTOTAL(103, $P$10:P81))</f>
        <v>15</v>
      </c>
      <c r="K81" s="98" t="s">
        <v>294</v>
      </c>
      <c r="L81" s="118" t="s">
        <v>567</v>
      </c>
      <c r="M81" s="112" t="s">
        <v>756</v>
      </c>
      <c r="N81" s="55">
        <v>495412.89</v>
      </c>
      <c r="O81" s="56">
        <v>43465</v>
      </c>
      <c r="P81" s="59">
        <f t="shared" si="7"/>
        <v>12</v>
      </c>
      <c r="Q81" s="20" t="str">
        <f t="shared" si="9"/>
        <v>jā</v>
      </c>
      <c r="R81" s="20" t="str">
        <f t="shared" si="10"/>
        <v>nē</v>
      </c>
      <c r="S81" s="20" t="b">
        <f t="shared" si="11"/>
        <v>0</v>
      </c>
      <c r="T81" s="113" t="s">
        <v>326</v>
      </c>
      <c r="U81" s="20" t="str">
        <f t="shared" si="8"/>
        <v>Nav iesniegts</v>
      </c>
      <c r="V81" s="114"/>
      <c r="W81" s="42">
        <f>VLOOKUP(M81,FMzinp1_250219_IPIA_proj!D:J,6,0)</f>
        <v>43549</v>
      </c>
      <c r="X81" s="158" t="str">
        <f>VLOOKUP(M81,FMzinp1_250219_IPIA_proj!D:K,7,0)</f>
        <v>Pašvaldība uzaicināta iesniegt projekta iesniegumu līdz 25.03.2019.</v>
      </c>
    </row>
    <row r="82" spans="1:24" s="44" customFormat="1" ht="64.5" hidden="1" customHeight="1" x14ac:dyDescent="0.25">
      <c r="A82" s="5" t="s">
        <v>293</v>
      </c>
      <c r="B82" s="5" t="s">
        <v>294</v>
      </c>
      <c r="C82" s="5" t="s">
        <v>295</v>
      </c>
      <c r="D82" s="11" t="s">
        <v>296</v>
      </c>
      <c r="E82" s="5">
        <v>2</v>
      </c>
      <c r="F82" s="5" t="s">
        <v>434</v>
      </c>
      <c r="G82" s="5" t="s">
        <v>297</v>
      </c>
      <c r="H82" s="5" t="s">
        <v>387</v>
      </c>
      <c r="I82" s="5" t="s">
        <v>8</v>
      </c>
      <c r="J82" s="5">
        <f>IF(ISBLANK(P82),"",SUBTOTAL(103, $P$10:P82))</f>
        <v>15</v>
      </c>
      <c r="K82" s="5" t="s">
        <v>294</v>
      </c>
      <c r="L82" s="60" t="s">
        <v>318</v>
      </c>
      <c r="M82" s="137"/>
      <c r="N82" s="21">
        <v>490648.9</v>
      </c>
      <c r="O82" s="12">
        <v>43466</v>
      </c>
      <c r="P82" s="45" t="str">
        <f t="shared" si="7"/>
        <v>nakošie periodi</v>
      </c>
      <c r="Q82" s="20" t="str">
        <f t="shared" si="9"/>
        <v>nē</v>
      </c>
      <c r="R82" s="20" t="str">
        <f t="shared" si="10"/>
        <v>nē</v>
      </c>
      <c r="S82" s="20" t="b">
        <f t="shared" si="11"/>
        <v>0</v>
      </c>
      <c r="T82" s="31" t="s">
        <v>326</v>
      </c>
      <c r="U82" s="20" t="str">
        <f t="shared" si="8"/>
        <v>Nav iesniegts</v>
      </c>
      <c r="V82" s="114"/>
      <c r="W82" s="42"/>
      <c r="X82" s="159"/>
    </row>
    <row r="83" spans="1:24" s="44" customFormat="1" ht="255" hidden="1" customHeight="1" x14ac:dyDescent="0.25">
      <c r="A83" s="5" t="s">
        <v>293</v>
      </c>
      <c r="B83" s="5" t="s">
        <v>294</v>
      </c>
      <c r="C83" s="5" t="s">
        <v>295</v>
      </c>
      <c r="D83" s="11" t="s">
        <v>296</v>
      </c>
      <c r="E83" s="5">
        <v>2</v>
      </c>
      <c r="F83" s="5" t="s">
        <v>434</v>
      </c>
      <c r="G83" s="5" t="s">
        <v>297</v>
      </c>
      <c r="H83" s="6" t="s">
        <v>387</v>
      </c>
      <c r="I83" s="5" t="s">
        <v>8</v>
      </c>
      <c r="J83" s="5">
        <f>IF(ISBLANK(P83),"",SUBTOTAL(103, $P$10:P83))</f>
        <v>15</v>
      </c>
      <c r="K83" s="5" t="s">
        <v>294</v>
      </c>
      <c r="L83" s="60" t="s">
        <v>236</v>
      </c>
      <c r="M83" s="11"/>
      <c r="N83" s="21">
        <v>484971.75</v>
      </c>
      <c r="O83" s="12">
        <v>43532</v>
      </c>
      <c r="P83" s="45" t="str">
        <f t="shared" si="7"/>
        <v>nakošie periodi</v>
      </c>
      <c r="Q83" s="20" t="str">
        <f t="shared" si="9"/>
        <v>nē</v>
      </c>
      <c r="R83" s="20" t="str">
        <f t="shared" si="10"/>
        <v>nē</v>
      </c>
      <c r="S83" s="20" t="b">
        <f t="shared" si="11"/>
        <v>0</v>
      </c>
      <c r="T83" s="31" t="s">
        <v>326</v>
      </c>
      <c r="U83" s="20" t="str">
        <f t="shared" si="8"/>
        <v>Nav iesniegts</v>
      </c>
      <c r="V83" s="114"/>
      <c r="W83" s="42"/>
      <c r="X83" s="159"/>
    </row>
    <row r="84" spans="1:24" s="44" customFormat="1" ht="25.5" hidden="1" customHeight="1" x14ac:dyDescent="0.25">
      <c r="A84" s="5" t="s">
        <v>293</v>
      </c>
      <c r="B84" s="5" t="s">
        <v>294</v>
      </c>
      <c r="C84" s="5" t="s">
        <v>295</v>
      </c>
      <c r="D84" s="11" t="s">
        <v>296</v>
      </c>
      <c r="E84" s="5">
        <v>2</v>
      </c>
      <c r="F84" s="5" t="s">
        <v>434</v>
      </c>
      <c r="G84" s="5" t="s">
        <v>297</v>
      </c>
      <c r="H84" s="5"/>
      <c r="I84" s="5" t="s">
        <v>8</v>
      </c>
      <c r="J84" s="5">
        <f>IF(ISBLANK(P84),"",SUBTOTAL(103, $P$10:P84))</f>
        <v>15</v>
      </c>
      <c r="K84" s="5" t="s">
        <v>294</v>
      </c>
      <c r="L84" s="60" t="s">
        <v>300</v>
      </c>
      <c r="M84" s="11"/>
      <c r="N84" s="21">
        <v>480420.13</v>
      </c>
      <c r="O84" s="12">
        <v>43466</v>
      </c>
      <c r="P84" s="45" t="str">
        <f t="shared" si="7"/>
        <v>nakošie periodi</v>
      </c>
      <c r="Q84" s="20" t="str">
        <f t="shared" si="9"/>
        <v>nē</v>
      </c>
      <c r="R84" s="20" t="str">
        <f t="shared" si="10"/>
        <v>nē</v>
      </c>
      <c r="S84" s="20" t="b">
        <f t="shared" si="11"/>
        <v>0</v>
      </c>
      <c r="T84" s="31" t="s">
        <v>326</v>
      </c>
      <c r="U84" s="20" t="str">
        <f t="shared" si="8"/>
        <v>Nav iesniegts</v>
      </c>
      <c r="V84" s="114"/>
      <c r="W84" s="42"/>
      <c r="X84" s="159"/>
    </row>
    <row r="85" spans="1:24" s="44" customFormat="1" ht="25.5" x14ac:dyDescent="0.25">
      <c r="A85" s="5" t="s">
        <v>293</v>
      </c>
      <c r="B85" s="5" t="s">
        <v>294</v>
      </c>
      <c r="C85" s="5" t="s">
        <v>295</v>
      </c>
      <c r="D85" s="11" t="s">
        <v>296</v>
      </c>
      <c r="E85" s="5">
        <v>2</v>
      </c>
      <c r="F85" s="5" t="s">
        <v>434</v>
      </c>
      <c r="G85" s="5" t="s">
        <v>297</v>
      </c>
      <c r="H85" s="5"/>
      <c r="I85" s="5" t="s">
        <v>8</v>
      </c>
      <c r="J85" s="5">
        <f>IF(ISBLANK(P85),"",SUBTOTAL(103, $P$10:P85))</f>
        <v>16</v>
      </c>
      <c r="K85" s="5" t="s">
        <v>294</v>
      </c>
      <c r="L85" s="60" t="s">
        <v>595</v>
      </c>
      <c r="M85" s="11" t="s">
        <v>757</v>
      </c>
      <c r="N85" s="21">
        <v>475696.84</v>
      </c>
      <c r="O85" s="12">
        <v>43465</v>
      </c>
      <c r="P85" s="59">
        <f t="shared" si="7"/>
        <v>12</v>
      </c>
      <c r="Q85" s="20" t="str">
        <f t="shared" si="9"/>
        <v>jā</v>
      </c>
      <c r="R85" s="20" t="str">
        <f t="shared" si="10"/>
        <v>nē</v>
      </c>
      <c r="S85" s="20" t="b">
        <f t="shared" si="11"/>
        <v>0</v>
      </c>
      <c r="T85" s="31" t="s">
        <v>326</v>
      </c>
      <c r="U85" s="20" t="str">
        <f t="shared" si="8"/>
        <v>Nav iesniegts</v>
      </c>
      <c r="V85" s="114"/>
      <c r="W85" s="42">
        <f>VLOOKUP(M85,FMzinp1_250219_IPIA_proj!D:J,6,0)</f>
        <v>43549</v>
      </c>
      <c r="X85" s="160"/>
    </row>
    <row r="86" spans="1:24" s="44" customFormat="1" ht="25.5" x14ac:dyDescent="0.25">
      <c r="A86" s="5" t="s">
        <v>293</v>
      </c>
      <c r="B86" s="5" t="s">
        <v>294</v>
      </c>
      <c r="C86" s="5" t="s">
        <v>295</v>
      </c>
      <c r="D86" s="11" t="s">
        <v>296</v>
      </c>
      <c r="E86" s="5">
        <v>2</v>
      </c>
      <c r="F86" s="5" t="s">
        <v>434</v>
      </c>
      <c r="G86" s="5" t="s">
        <v>297</v>
      </c>
      <c r="H86" s="5"/>
      <c r="I86" s="5" t="s">
        <v>8</v>
      </c>
      <c r="J86" s="5">
        <f>IF(ISBLANK(P86),"",SUBTOTAL(103, $P$10:P86))</f>
        <v>17</v>
      </c>
      <c r="K86" s="5" t="s">
        <v>294</v>
      </c>
      <c r="L86" s="60" t="s">
        <v>798</v>
      </c>
      <c r="M86" s="11" t="s">
        <v>758</v>
      </c>
      <c r="N86" s="21">
        <v>474401.14999999997</v>
      </c>
      <c r="O86" s="12">
        <v>43462</v>
      </c>
      <c r="P86" s="59">
        <f t="shared" si="7"/>
        <v>12</v>
      </c>
      <c r="Q86" s="20" t="str">
        <f t="shared" si="9"/>
        <v>jā</v>
      </c>
      <c r="R86" s="20" t="str">
        <f t="shared" si="10"/>
        <v>nē</v>
      </c>
      <c r="S86" s="20" t="b">
        <f t="shared" si="11"/>
        <v>0</v>
      </c>
      <c r="T86" s="31" t="s">
        <v>326</v>
      </c>
      <c r="U86" s="20" t="str">
        <f t="shared" si="8"/>
        <v>Nav iesniegts</v>
      </c>
      <c r="V86" s="114"/>
      <c r="W86" s="42">
        <f>VLOOKUP(M86,FMzinp1_250219_IPIA_proj!D:J,6,0)</f>
        <v>43644</v>
      </c>
      <c r="X86" s="42" t="str">
        <f>VLOOKUP(M86,FMzinp1_250219_IPIA_proj!D:K,7,0)</f>
        <v>Labklājības ministrijas un CFLA aktualizētie iesniegšanas termiņi</v>
      </c>
    </row>
    <row r="87" spans="1:24" s="44" customFormat="1" ht="64.5" hidden="1" customHeight="1" x14ac:dyDescent="0.25">
      <c r="A87" s="5" t="s">
        <v>37</v>
      </c>
      <c r="B87" s="5" t="s">
        <v>38</v>
      </c>
      <c r="C87" s="5" t="s">
        <v>39</v>
      </c>
      <c r="D87" s="11" t="s">
        <v>40</v>
      </c>
      <c r="E87" s="5">
        <v>1</v>
      </c>
      <c r="F87" s="5" t="s">
        <v>434</v>
      </c>
      <c r="G87" s="5" t="s">
        <v>14</v>
      </c>
      <c r="H87" s="5"/>
      <c r="I87" s="5" t="s">
        <v>8</v>
      </c>
      <c r="J87" s="5">
        <f>IF(ISBLANK(P87),"",SUBTOTAL(103, $P$10:P87))</f>
        <v>17</v>
      </c>
      <c r="K87" s="5" t="s">
        <v>38</v>
      </c>
      <c r="L87" s="137" t="s">
        <v>163</v>
      </c>
      <c r="M87" s="11" t="s">
        <v>43</v>
      </c>
      <c r="N87" s="21">
        <v>469500</v>
      </c>
      <c r="O87" s="12">
        <v>43556</v>
      </c>
      <c r="P87" s="143" t="str">
        <f t="shared" ref="P87:P118" si="12">IF(O87&lt;43466,MONTH(O87),"nakošie periodi")</f>
        <v>nakošie periodi</v>
      </c>
      <c r="Q87" s="20" t="str">
        <f t="shared" si="9"/>
        <v>nē</v>
      </c>
      <c r="R87" s="20" t="str">
        <f t="shared" si="10"/>
        <v>nē</v>
      </c>
      <c r="S87" s="20" t="b">
        <f t="shared" si="11"/>
        <v>0</v>
      </c>
      <c r="T87" s="31" t="s">
        <v>326</v>
      </c>
      <c r="U87" s="103" t="str">
        <f t="shared" ref="U87:U118" si="13">IFERROR(MONTH(T87),"Nav iesniegts")</f>
        <v>Nav iesniegts</v>
      </c>
      <c r="V87" s="114"/>
      <c r="W87" s="42"/>
      <c r="X87" s="133" t="s">
        <v>781</v>
      </c>
    </row>
    <row r="88" spans="1:24" s="44" customFormat="1" ht="25.5" hidden="1" x14ac:dyDescent="0.25">
      <c r="A88" s="5" t="s">
        <v>293</v>
      </c>
      <c r="B88" s="5" t="s">
        <v>294</v>
      </c>
      <c r="C88" s="5" t="s">
        <v>295</v>
      </c>
      <c r="D88" s="11" t="s">
        <v>296</v>
      </c>
      <c r="E88" s="5">
        <v>2</v>
      </c>
      <c r="F88" s="5" t="s">
        <v>434</v>
      </c>
      <c r="G88" s="5" t="s">
        <v>297</v>
      </c>
      <c r="H88" s="5" t="s">
        <v>387</v>
      </c>
      <c r="I88" s="5" t="s">
        <v>8</v>
      </c>
      <c r="J88" s="98">
        <f>IF(ISBLANK(P88),"",SUBTOTAL(103, $P$10:P88))</f>
        <v>17</v>
      </c>
      <c r="K88" s="98" t="s">
        <v>294</v>
      </c>
      <c r="L88" s="118" t="s">
        <v>314</v>
      </c>
      <c r="M88" s="112"/>
      <c r="N88" s="55">
        <v>468946.96</v>
      </c>
      <c r="O88" s="56">
        <v>43466</v>
      </c>
      <c r="P88" s="45" t="str">
        <f t="shared" si="12"/>
        <v>nakošie periodi</v>
      </c>
      <c r="Q88" s="20" t="str">
        <f t="shared" si="9"/>
        <v>nē</v>
      </c>
      <c r="R88" s="20" t="str">
        <f t="shared" si="10"/>
        <v>nē</v>
      </c>
      <c r="S88" s="20" t="b">
        <f t="shared" si="11"/>
        <v>0</v>
      </c>
      <c r="T88" s="113" t="s">
        <v>326</v>
      </c>
      <c r="U88" s="20" t="str">
        <f t="shared" si="13"/>
        <v>Nav iesniegts</v>
      </c>
      <c r="V88" s="114"/>
      <c r="W88" s="114"/>
      <c r="X88" s="116"/>
    </row>
    <row r="89" spans="1:24" s="44" customFormat="1" ht="25.5" hidden="1" customHeight="1" x14ac:dyDescent="0.25">
      <c r="A89" s="5" t="s">
        <v>293</v>
      </c>
      <c r="B89" s="5" t="s">
        <v>294</v>
      </c>
      <c r="C89" s="5" t="s">
        <v>295</v>
      </c>
      <c r="D89" s="11" t="s">
        <v>296</v>
      </c>
      <c r="E89" s="5">
        <v>2</v>
      </c>
      <c r="F89" s="5" t="s">
        <v>434</v>
      </c>
      <c r="G89" s="5" t="s">
        <v>297</v>
      </c>
      <c r="H89" s="5"/>
      <c r="I89" s="5" t="s">
        <v>8</v>
      </c>
      <c r="J89" s="5">
        <f>IF(ISBLANK(P89),"",SUBTOTAL(103, $P$10:P89))</f>
        <v>17</v>
      </c>
      <c r="K89" s="5" t="s">
        <v>294</v>
      </c>
      <c r="L89" s="60" t="s">
        <v>581</v>
      </c>
      <c r="M89" s="137"/>
      <c r="N89" s="21">
        <v>459893.27</v>
      </c>
      <c r="O89" s="12">
        <v>43466</v>
      </c>
      <c r="P89" s="45" t="str">
        <f t="shared" si="12"/>
        <v>nakošie periodi</v>
      </c>
      <c r="Q89" s="20" t="str">
        <f t="shared" si="9"/>
        <v>nē</v>
      </c>
      <c r="R89" s="20" t="str">
        <f t="shared" si="10"/>
        <v>nē</v>
      </c>
      <c r="S89" s="20" t="b">
        <f t="shared" si="11"/>
        <v>0</v>
      </c>
      <c r="T89" s="31" t="s">
        <v>326</v>
      </c>
      <c r="U89" s="20" t="str">
        <f t="shared" si="13"/>
        <v>Nav iesniegts</v>
      </c>
      <c r="V89" s="114"/>
      <c r="W89" s="42"/>
      <c r="X89" s="59"/>
    </row>
    <row r="90" spans="1:24" s="44" customFormat="1" ht="25.5" hidden="1" x14ac:dyDescent="0.25">
      <c r="A90" s="5" t="s">
        <v>177</v>
      </c>
      <c r="B90" s="5" t="s">
        <v>219</v>
      </c>
      <c r="C90" s="5" t="s">
        <v>220</v>
      </c>
      <c r="D90" s="11" t="s">
        <v>221</v>
      </c>
      <c r="E90" s="5">
        <v>3</v>
      </c>
      <c r="F90" s="5" t="s">
        <v>434</v>
      </c>
      <c r="G90" s="5" t="s">
        <v>14</v>
      </c>
      <c r="H90" s="5" t="s">
        <v>387</v>
      </c>
      <c r="I90" s="5" t="s">
        <v>8</v>
      </c>
      <c r="J90" s="5">
        <f>IF(ISBLANK(P90),"",SUBTOTAL(103, $P$10:P90))</f>
        <v>17</v>
      </c>
      <c r="K90" s="5" t="s">
        <v>219</v>
      </c>
      <c r="L90" s="137" t="s">
        <v>257</v>
      </c>
      <c r="M90" s="11" t="s">
        <v>261</v>
      </c>
      <c r="N90" s="21">
        <v>444458</v>
      </c>
      <c r="O90" s="42">
        <v>43496</v>
      </c>
      <c r="P90" s="45" t="str">
        <f t="shared" si="12"/>
        <v>nakošie periodi</v>
      </c>
      <c r="Q90" s="20" t="str">
        <f t="shared" si="9"/>
        <v>nē</v>
      </c>
      <c r="R90" s="20" t="str">
        <f t="shared" si="10"/>
        <v>nē</v>
      </c>
      <c r="S90" s="20" t="b">
        <f t="shared" si="11"/>
        <v>0</v>
      </c>
      <c r="T90" s="31" t="s">
        <v>326</v>
      </c>
      <c r="U90" s="137" t="str">
        <f t="shared" si="13"/>
        <v>Nav iesniegts</v>
      </c>
      <c r="V90" s="114"/>
      <c r="W90" s="42"/>
      <c r="X90" s="95" t="s">
        <v>477</v>
      </c>
    </row>
    <row r="91" spans="1:24" s="44" customFormat="1" ht="64.5" customHeight="1" x14ac:dyDescent="0.25">
      <c r="A91" s="5" t="s">
        <v>293</v>
      </c>
      <c r="B91" s="5" t="s">
        <v>294</v>
      </c>
      <c r="C91" s="5" t="s">
        <v>295</v>
      </c>
      <c r="D91" s="11" t="s">
        <v>296</v>
      </c>
      <c r="E91" s="5">
        <v>2</v>
      </c>
      <c r="F91" s="5" t="s">
        <v>434</v>
      </c>
      <c r="G91" s="5" t="s">
        <v>297</v>
      </c>
      <c r="H91" s="5"/>
      <c r="I91" s="5" t="s">
        <v>8</v>
      </c>
      <c r="J91" s="5">
        <f>IF(ISBLANK(P91),"",SUBTOTAL(103, $P$10:P91))</f>
        <v>18</v>
      </c>
      <c r="K91" s="5" t="s">
        <v>294</v>
      </c>
      <c r="L91" s="60" t="s">
        <v>310</v>
      </c>
      <c r="M91" s="11" t="s">
        <v>759</v>
      </c>
      <c r="N91" s="21">
        <v>430391.41</v>
      </c>
      <c r="O91" s="12">
        <v>43465</v>
      </c>
      <c r="P91" s="59">
        <f t="shared" si="12"/>
        <v>12</v>
      </c>
      <c r="Q91" s="20" t="str">
        <f t="shared" si="9"/>
        <v>jā</v>
      </c>
      <c r="R91" s="20" t="str">
        <f t="shared" si="10"/>
        <v>nē</v>
      </c>
      <c r="S91" s="20" t="b">
        <f t="shared" si="11"/>
        <v>0</v>
      </c>
      <c r="T91" s="31" t="s">
        <v>326</v>
      </c>
      <c r="U91" s="20" t="str">
        <f t="shared" si="13"/>
        <v>Nav iesniegts</v>
      </c>
      <c r="V91" s="114"/>
      <c r="W91" s="42">
        <f>VLOOKUP(M91,FMzinp1_250219_IPIA_proj!D:J,6,0)</f>
        <v>43549</v>
      </c>
      <c r="X91" s="42" t="str">
        <f>VLOOKUP(M91,FMzinp1_250219_IPIA_proj!D:K,7,0)</f>
        <v>Pašvaldība uzaicināta iesniegt projekta iesniegumu līdz 25.03.2019.</v>
      </c>
    </row>
    <row r="92" spans="1:24" s="44" customFormat="1" ht="51" hidden="1" x14ac:dyDescent="0.25">
      <c r="A92" s="5" t="s">
        <v>177</v>
      </c>
      <c r="B92" s="5" t="s">
        <v>219</v>
      </c>
      <c r="C92" s="5" t="s">
        <v>220</v>
      </c>
      <c r="D92" s="11" t="s">
        <v>221</v>
      </c>
      <c r="E92" s="5">
        <v>2</v>
      </c>
      <c r="F92" s="5" t="s">
        <v>434</v>
      </c>
      <c r="G92" s="5" t="s">
        <v>14</v>
      </c>
      <c r="H92" s="5" t="s">
        <v>387</v>
      </c>
      <c r="I92" s="5" t="s">
        <v>8</v>
      </c>
      <c r="J92" s="5">
        <f>IF(ISBLANK(P92),"",SUBTOTAL(103, $P$10:P92))</f>
        <v>18</v>
      </c>
      <c r="K92" s="5" t="s">
        <v>219</v>
      </c>
      <c r="L92" s="137" t="s">
        <v>244</v>
      </c>
      <c r="M92" s="137" t="s">
        <v>246</v>
      </c>
      <c r="N92" s="21">
        <v>425000</v>
      </c>
      <c r="O92" s="42">
        <v>43560</v>
      </c>
      <c r="P92" s="45" t="str">
        <f t="shared" si="12"/>
        <v>nakošie periodi</v>
      </c>
      <c r="Q92" s="20" t="str">
        <f t="shared" si="9"/>
        <v>nē</v>
      </c>
      <c r="R92" s="20" t="str">
        <f t="shared" si="10"/>
        <v>nē</v>
      </c>
      <c r="S92" s="20" t="b">
        <f t="shared" si="11"/>
        <v>0</v>
      </c>
      <c r="T92" s="31" t="s">
        <v>326</v>
      </c>
      <c r="U92" s="20" t="str">
        <f t="shared" si="13"/>
        <v>Nav iesniegts</v>
      </c>
      <c r="V92" s="114"/>
      <c r="W92" s="42"/>
      <c r="X92" s="95" t="s">
        <v>691</v>
      </c>
    </row>
    <row r="93" spans="1:24" s="44" customFormat="1" ht="25.5" x14ac:dyDescent="0.25">
      <c r="A93" s="5" t="s">
        <v>64</v>
      </c>
      <c r="B93" s="6" t="s">
        <v>65</v>
      </c>
      <c r="C93" s="6" t="s">
        <v>66</v>
      </c>
      <c r="D93" s="11" t="s">
        <v>67</v>
      </c>
      <c r="E93" s="6">
        <v>2</v>
      </c>
      <c r="F93" s="6"/>
      <c r="G93" s="6" t="s">
        <v>68</v>
      </c>
      <c r="H93" s="5"/>
      <c r="I93" s="5" t="s">
        <v>8</v>
      </c>
      <c r="J93" s="5">
        <f>IF(ISBLANK(P93),"",SUBTOTAL(103, $P$10:P93))</f>
        <v>19</v>
      </c>
      <c r="K93" s="5" t="s">
        <v>66</v>
      </c>
      <c r="L93" s="28" t="s">
        <v>132</v>
      </c>
      <c r="M93" s="28" t="s">
        <v>135</v>
      </c>
      <c r="N93" s="9">
        <v>425000</v>
      </c>
      <c r="O93" s="12">
        <v>43465</v>
      </c>
      <c r="P93" s="59">
        <f t="shared" si="12"/>
        <v>12</v>
      </c>
      <c r="Q93" s="20" t="str">
        <f t="shared" si="9"/>
        <v>jā</v>
      </c>
      <c r="R93" s="20" t="str">
        <f t="shared" si="10"/>
        <v>nē</v>
      </c>
      <c r="S93" s="20" t="b">
        <f t="shared" si="11"/>
        <v>0</v>
      </c>
      <c r="T93" s="31" t="s">
        <v>326</v>
      </c>
      <c r="U93" s="20" t="str">
        <f t="shared" si="13"/>
        <v>Nav iesniegts</v>
      </c>
      <c r="V93" s="114"/>
      <c r="W93" s="42">
        <f>VLOOKUP(M93,FMzinp1_250219_IPIA_proj!D:J,6,0)</f>
        <v>43524</v>
      </c>
      <c r="X93" s="42" t="str">
        <f>VLOOKUP(M93,FMzinp1_250219_IPIA_proj!D:K,7,0)</f>
        <v>tiks iesniegts ne vēlāk kā 28.02.2019</v>
      </c>
    </row>
    <row r="94" spans="1:24" s="44" customFormat="1" ht="51" hidden="1" x14ac:dyDescent="0.25">
      <c r="A94" s="5" t="s">
        <v>177</v>
      </c>
      <c r="B94" s="5" t="s">
        <v>219</v>
      </c>
      <c r="C94" s="5" t="s">
        <v>220</v>
      </c>
      <c r="D94" s="11" t="s">
        <v>221</v>
      </c>
      <c r="E94" s="5">
        <v>2</v>
      </c>
      <c r="F94" s="5" t="s">
        <v>434</v>
      </c>
      <c r="G94" s="5" t="s">
        <v>14</v>
      </c>
      <c r="H94" s="5" t="s">
        <v>387</v>
      </c>
      <c r="I94" s="5" t="s">
        <v>8</v>
      </c>
      <c r="J94" s="5">
        <f>IF(ISBLANK(P94),"",SUBTOTAL(103, $P$10:P94))</f>
        <v>19</v>
      </c>
      <c r="K94" s="5" t="s">
        <v>219</v>
      </c>
      <c r="L94" s="137" t="s">
        <v>244</v>
      </c>
      <c r="M94" s="11" t="s">
        <v>249</v>
      </c>
      <c r="N94" s="21">
        <v>425000</v>
      </c>
      <c r="O94" s="42">
        <v>43739</v>
      </c>
      <c r="P94" s="45" t="str">
        <f t="shared" si="12"/>
        <v>nakošie periodi</v>
      </c>
      <c r="Q94" s="20" t="str">
        <f t="shared" si="9"/>
        <v>nē</v>
      </c>
      <c r="R94" s="20" t="str">
        <f t="shared" si="10"/>
        <v>nē</v>
      </c>
      <c r="S94" s="20" t="b">
        <f t="shared" si="11"/>
        <v>0</v>
      </c>
      <c r="T94" s="31" t="s">
        <v>326</v>
      </c>
      <c r="U94" s="20" t="str">
        <f t="shared" si="13"/>
        <v>Nav iesniegts</v>
      </c>
      <c r="V94" s="114"/>
      <c r="W94" s="42"/>
      <c r="X94" s="95" t="s">
        <v>477</v>
      </c>
    </row>
    <row r="95" spans="1:24" s="44" customFormat="1" ht="64.5" customHeight="1" x14ac:dyDescent="0.25">
      <c r="A95" s="5" t="s">
        <v>293</v>
      </c>
      <c r="B95" s="5" t="s">
        <v>294</v>
      </c>
      <c r="C95" s="5" t="s">
        <v>295</v>
      </c>
      <c r="D95" s="11" t="s">
        <v>296</v>
      </c>
      <c r="E95" s="5">
        <v>2</v>
      </c>
      <c r="F95" s="5" t="s">
        <v>434</v>
      </c>
      <c r="G95" s="5" t="s">
        <v>297</v>
      </c>
      <c r="H95" s="5" t="s">
        <v>387</v>
      </c>
      <c r="I95" s="5" t="s">
        <v>8</v>
      </c>
      <c r="J95" s="5">
        <f>IF(ISBLANK(P95),"",SUBTOTAL(103, $P$10:P95))</f>
        <v>20</v>
      </c>
      <c r="K95" s="5" t="s">
        <v>294</v>
      </c>
      <c r="L95" s="60" t="s">
        <v>49</v>
      </c>
      <c r="M95" s="11" t="s">
        <v>760</v>
      </c>
      <c r="N95" s="21">
        <v>407493.17</v>
      </c>
      <c r="O95" s="12">
        <v>43465</v>
      </c>
      <c r="P95" s="59">
        <f t="shared" si="12"/>
        <v>12</v>
      </c>
      <c r="Q95" s="20" t="str">
        <f t="shared" si="9"/>
        <v>jā</v>
      </c>
      <c r="R95" s="20" t="str">
        <f t="shared" si="10"/>
        <v>nē</v>
      </c>
      <c r="S95" s="20" t="b">
        <f t="shared" si="11"/>
        <v>0</v>
      </c>
      <c r="T95" s="31" t="s">
        <v>326</v>
      </c>
      <c r="U95" s="20" t="str">
        <f t="shared" si="13"/>
        <v>Nav iesniegts</v>
      </c>
      <c r="V95" s="114"/>
      <c r="W95" s="42">
        <f>VLOOKUP(M95,FMzinp1_250219_IPIA_proj!D:J,6,0)</f>
        <v>43549</v>
      </c>
      <c r="X95" s="42" t="s">
        <v>805</v>
      </c>
    </row>
    <row r="96" spans="1:24" s="44" customFormat="1" ht="38.25" hidden="1" x14ac:dyDescent="0.25">
      <c r="A96" s="5" t="s">
        <v>177</v>
      </c>
      <c r="B96" s="5" t="s">
        <v>219</v>
      </c>
      <c r="C96" s="5" t="s">
        <v>220</v>
      </c>
      <c r="D96" s="11" t="s">
        <v>221</v>
      </c>
      <c r="E96" s="5">
        <v>1</v>
      </c>
      <c r="F96" s="5" t="s">
        <v>434</v>
      </c>
      <c r="G96" s="5" t="s">
        <v>14</v>
      </c>
      <c r="H96" s="5"/>
      <c r="I96" s="5" t="s">
        <v>8</v>
      </c>
      <c r="J96" s="5">
        <f>IF(ISBLANK(P96),"",SUBTOTAL(103, $P$10:P96))</f>
        <v>20</v>
      </c>
      <c r="K96" s="5" t="s">
        <v>219</v>
      </c>
      <c r="L96" s="11" t="s">
        <v>171</v>
      </c>
      <c r="M96" s="11" t="s">
        <v>227</v>
      </c>
      <c r="N96" s="21">
        <v>400000</v>
      </c>
      <c r="O96" s="12">
        <v>43616</v>
      </c>
      <c r="P96" s="45" t="str">
        <f t="shared" si="12"/>
        <v>nakošie periodi</v>
      </c>
      <c r="Q96" s="20" t="str">
        <f t="shared" si="9"/>
        <v>nē</v>
      </c>
      <c r="R96" s="20" t="str">
        <f t="shared" si="10"/>
        <v>nē</v>
      </c>
      <c r="S96" s="20" t="b">
        <f t="shared" si="11"/>
        <v>0</v>
      </c>
      <c r="T96" s="31" t="s">
        <v>326</v>
      </c>
      <c r="U96" s="20" t="str">
        <f t="shared" si="13"/>
        <v>Nav iesniegts</v>
      </c>
      <c r="V96" s="114"/>
      <c r="W96" s="42"/>
      <c r="X96" s="95"/>
    </row>
    <row r="97" spans="1:24" s="44" customFormat="1" ht="38.25" hidden="1" customHeight="1" x14ac:dyDescent="0.25">
      <c r="A97" s="5" t="s">
        <v>64</v>
      </c>
      <c r="B97" s="5" t="s">
        <v>65</v>
      </c>
      <c r="C97" s="5" t="s">
        <v>66</v>
      </c>
      <c r="D97" s="11" t="s">
        <v>67</v>
      </c>
      <c r="E97" s="5">
        <v>1</v>
      </c>
      <c r="F97" s="5"/>
      <c r="G97" s="5" t="s">
        <v>68</v>
      </c>
      <c r="H97" s="5"/>
      <c r="I97" s="5" t="s">
        <v>8</v>
      </c>
      <c r="J97" s="5">
        <f>IF(ISBLANK(P97),"",SUBTOTAL(103, $P$10:P97))</f>
        <v>20</v>
      </c>
      <c r="K97" s="5" t="s">
        <v>66</v>
      </c>
      <c r="L97" s="22" t="s">
        <v>105</v>
      </c>
      <c r="M97" s="22" t="s">
        <v>106</v>
      </c>
      <c r="N97" s="21">
        <v>398000</v>
      </c>
      <c r="O97" s="7">
        <v>43646</v>
      </c>
      <c r="P97" s="59" t="str">
        <f t="shared" si="12"/>
        <v>nakošie periodi</v>
      </c>
      <c r="Q97" s="20" t="str">
        <f t="shared" si="9"/>
        <v>nē</v>
      </c>
      <c r="R97" s="20" t="str">
        <f t="shared" si="10"/>
        <v>nē</v>
      </c>
      <c r="S97" s="20" t="b">
        <f t="shared" si="11"/>
        <v>0</v>
      </c>
      <c r="T97" s="31" t="s">
        <v>326</v>
      </c>
      <c r="U97" s="20" t="str">
        <f t="shared" si="13"/>
        <v>Nav iesniegts</v>
      </c>
      <c r="V97" s="114"/>
      <c r="W97" s="42"/>
      <c r="X97" s="95"/>
    </row>
    <row r="98" spans="1:24" s="44" customFormat="1" ht="63.75" hidden="1" x14ac:dyDescent="0.25">
      <c r="A98" s="5" t="s">
        <v>37</v>
      </c>
      <c r="B98" s="5" t="s">
        <v>38</v>
      </c>
      <c r="C98" s="5" t="s">
        <v>39</v>
      </c>
      <c r="D98" s="11" t="s">
        <v>40</v>
      </c>
      <c r="E98" s="5">
        <v>2</v>
      </c>
      <c r="F98" s="5" t="s">
        <v>434</v>
      </c>
      <c r="G98" s="5" t="s">
        <v>14</v>
      </c>
      <c r="H98" s="5" t="s">
        <v>387</v>
      </c>
      <c r="I98" s="5" t="s">
        <v>8</v>
      </c>
      <c r="J98" s="5">
        <f>IF(ISBLANK(P98),"",SUBTOTAL(103, $P$10:P98))</f>
        <v>20</v>
      </c>
      <c r="K98" s="5" t="s">
        <v>38</v>
      </c>
      <c r="L98" s="137" t="s">
        <v>47</v>
      </c>
      <c r="M98" s="11" t="s">
        <v>48</v>
      </c>
      <c r="N98" s="21">
        <v>391616.6293783781</v>
      </c>
      <c r="O98" s="42">
        <v>43922</v>
      </c>
      <c r="P98" s="45" t="str">
        <f t="shared" si="12"/>
        <v>nakošie periodi</v>
      </c>
      <c r="Q98" s="20" t="str">
        <f t="shared" si="9"/>
        <v>nē</v>
      </c>
      <c r="R98" s="20" t="str">
        <f t="shared" si="10"/>
        <v>nē</v>
      </c>
      <c r="S98" s="20" t="b">
        <f t="shared" si="11"/>
        <v>0</v>
      </c>
      <c r="T98" s="31" t="s">
        <v>326</v>
      </c>
      <c r="U98" s="20" t="str">
        <f t="shared" si="13"/>
        <v>Nav iesniegts</v>
      </c>
      <c r="V98" s="114"/>
      <c r="W98" s="42"/>
      <c r="X98" s="95" t="s">
        <v>477</v>
      </c>
    </row>
    <row r="99" spans="1:24" s="44" customFormat="1" ht="64.5" customHeight="1" x14ac:dyDescent="0.25">
      <c r="A99" s="5" t="s">
        <v>64</v>
      </c>
      <c r="B99" s="6" t="s">
        <v>65</v>
      </c>
      <c r="C99" s="6" t="s">
        <v>66</v>
      </c>
      <c r="D99" s="11" t="s">
        <v>67</v>
      </c>
      <c r="E99" s="6">
        <v>2</v>
      </c>
      <c r="F99" s="6"/>
      <c r="G99" s="6" t="s">
        <v>68</v>
      </c>
      <c r="H99" s="6"/>
      <c r="I99" s="5" t="s">
        <v>8</v>
      </c>
      <c r="J99" s="5">
        <f>IF(ISBLANK(P99),"",SUBTOTAL(103, $P$10:P99))</f>
        <v>21</v>
      </c>
      <c r="K99" s="5" t="s">
        <v>66</v>
      </c>
      <c r="L99" s="137" t="s">
        <v>127</v>
      </c>
      <c r="M99" s="6" t="s">
        <v>543</v>
      </c>
      <c r="N99" s="9">
        <v>378576.39999999997</v>
      </c>
      <c r="O99" s="12">
        <v>43465</v>
      </c>
      <c r="P99" s="59">
        <f t="shared" si="12"/>
        <v>12</v>
      </c>
      <c r="Q99" s="20" t="str">
        <f t="shared" si="9"/>
        <v>jā</v>
      </c>
      <c r="R99" s="20" t="str">
        <f t="shared" si="10"/>
        <v>nē</v>
      </c>
      <c r="S99" s="20" t="b">
        <f t="shared" si="11"/>
        <v>0</v>
      </c>
      <c r="T99" s="31" t="s">
        <v>326</v>
      </c>
      <c r="U99" s="20" t="str">
        <f t="shared" si="13"/>
        <v>Nav iesniegts</v>
      </c>
      <c r="V99" s="114"/>
      <c r="W99" s="42">
        <f>VLOOKUP(M99,FMzinp1_250219_IPIA_proj!D:J,6,0)</f>
        <v>43524</v>
      </c>
      <c r="X99" s="42" t="str">
        <f>VLOOKUP(M99,FMzinp1_250219_IPIA_proj!D:K,7,0)</f>
        <v>tiks iesniegts ne vēlāk kā 28.02.2019</v>
      </c>
    </row>
    <row r="100" spans="1:24" s="44" customFormat="1" ht="89.25" hidden="1" customHeight="1" x14ac:dyDescent="0.25">
      <c r="A100" s="5" t="s">
        <v>293</v>
      </c>
      <c r="B100" s="5" t="s">
        <v>294</v>
      </c>
      <c r="C100" s="5" t="s">
        <v>295</v>
      </c>
      <c r="D100" s="11" t="s">
        <v>296</v>
      </c>
      <c r="E100" s="5">
        <v>2</v>
      </c>
      <c r="F100" s="5" t="s">
        <v>434</v>
      </c>
      <c r="G100" s="5" t="s">
        <v>297</v>
      </c>
      <c r="H100" s="5"/>
      <c r="I100" s="5" t="s">
        <v>8</v>
      </c>
      <c r="J100" s="5">
        <f>IF(ISBLANK(P100),"",SUBTOTAL(103, $P$10:P100))</f>
        <v>21</v>
      </c>
      <c r="K100" s="5" t="s">
        <v>294</v>
      </c>
      <c r="L100" s="60" t="s">
        <v>312</v>
      </c>
      <c r="M100" s="11"/>
      <c r="N100" s="21">
        <v>376552.18</v>
      </c>
      <c r="O100" s="12">
        <v>43466</v>
      </c>
      <c r="P100" s="45" t="str">
        <f t="shared" si="12"/>
        <v>nakošie periodi</v>
      </c>
      <c r="Q100" s="20" t="str">
        <f t="shared" si="9"/>
        <v>nē</v>
      </c>
      <c r="R100" s="20" t="str">
        <f t="shared" si="10"/>
        <v>nē</v>
      </c>
      <c r="S100" s="20" t="b">
        <f t="shared" si="11"/>
        <v>0</v>
      </c>
      <c r="T100" s="31" t="s">
        <v>326</v>
      </c>
      <c r="U100" s="20" t="str">
        <f t="shared" si="13"/>
        <v>Nav iesniegts</v>
      </c>
      <c r="V100" s="114"/>
      <c r="W100" s="42"/>
      <c r="X100" s="59"/>
    </row>
    <row r="101" spans="1:24" s="44" customFormat="1" ht="25.5" hidden="1" x14ac:dyDescent="0.25">
      <c r="A101" s="5" t="s">
        <v>293</v>
      </c>
      <c r="B101" s="5" t="s">
        <v>294</v>
      </c>
      <c r="C101" s="5" t="s">
        <v>295</v>
      </c>
      <c r="D101" s="11" t="s">
        <v>296</v>
      </c>
      <c r="E101" s="5">
        <v>2</v>
      </c>
      <c r="F101" s="5" t="s">
        <v>434</v>
      </c>
      <c r="G101" s="5" t="s">
        <v>297</v>
      </c>
      <c r="H101" s="5"/>
      <c r="I101" s="5" t="s">
        <v>8</v>
      </c>
      <c r="J101" s="5">
        <f>IF(ISBLANK(P101),"",SUBTOTAL(103, $P$10:P101))</f>
        <v>21</v>
      </c>
      <c r="K101" s="5" t="s">
        <v>294</v>
      </c>
      <c r="L101" s="60" t="s">
        <v>307</v>
      </c>
      <c r="M101" s="137"/>
      <c r="N101" s="21">
        <v>376437.07</v>
      </c>
      <c r="O101" s="12">
        <v>43466</v>
      </c>
      <c r="P101" s="45" t="str">
        <f t="shared" si="12"/>
        <v>nakošie periodi</v>
      </c>
      <c r="Q101" s="20" t="str">
        <f t="shared" si="9"/>
        <v>nē</v>
      </c>
      <c r="R101" s="20" t="str">
        <f t="shared" si="10"/>
        <v>nē</v>
      </c>
      <c r="S101" s="20" t="b">
        <f t="shared" si="11"/>
        <v>0</v>
      </c>
      <c r="T101" s="31" t="s">
        <v>326</v>
      </c>
      <c r="U101" s="20" t="str">
        <f t="shared" si="13"/>
        <v>Nav iesniegts</v>
      </c>
      <c r="V101" s="114"/>
      <c r="W101" s="42"/>
      <c r="X101" s="59"/>
    </row>
    <row r="102" spans="1:24" s="44" customFormat="1" ht="38.25" hidden="1" x14ac:dyDescent="0.25">
      <c r="A102" s="5" t="s">
        <v>177</v>
      </c>
      <c r="B102" s="5" t="s">
        <v>178</v>
      </c>
      <c r="C102" s="5" t="s">
        <v>179</v>
      </c>
      <c r="D102" s="11" t="s">
        <v>180</v>
      </c>
      <c r="E102" s="5" t="s">
        <v>181</v>
      </c>
      <c r="F102" s="5"/>
      <c r="G102" s="5" t="s">
        <v>182</v>
      </c>
      <c r="H102" s="5"/>
      <c r="I102" s="5" t="s">
        <v>8</v>
      </c>
      <c r="J102" s="5">
        <f>IF(ISBLANK(P102),"",SUBTOTAL(103, $P$10:P102))</f>
        <v>21</v>
      </c>
      <c r="K102" s="5" t="s">
        <v>178</v>
      </c>
      <c r="L102" s="137" t="s">
        <v>183</v>
      </c>
      <c r="M102" s="137" t="s">
        <v>194</v>
      </c>
      <c r="N102" s="9">
        <v>374000</v>
      </c>
      <c r="O102" s="42">
        <v>43676</v>
      </c>
      <c r="P102" s="45" t="str">
        <f t="shared" si="12"/>
        <v>nakošie periodi</v>
      </c>
      <c r="Q102" s="20" t="str">
        <f t="shared" si="9"/>
        <v>nē</v>
      </c>
      <c r="R102" s="20" t="str">
        <f t="shared" si="10"/>
        <v>nē</v>
      </c>
      <c r="S102" s="20" t="b">
        <f t="shared" si="11"/>
        <v>0</v>
      </c>
      <c r="T102" s="31" t="s">
        <v>326</v>
      </c>
      <c r="U102" s="20" t="str">
        <f t="shared" si="13"/>
        <v>Nav iesniegts</v>
      </c>
      <c r="V102" s="114"/>
      <c r="W102" s="42">
        <v>43449</v>
      </c>
      <c r="X102" s="95" t="s">
        <v>604</v>
      </c>
    </row>
    <row r="103" spans="1:24" s="44" customFormat="1" ht="38.25" x14ac:dyDescent="0.25">
      <c r="A103" s="5" t="s">
        <v>64</v>
      </c>
      <c r="B103" s="5" t="s">
        <v>65</v>
      </c>
      <c r="C103" s="10" t="s">
        <v>66</v>
      </c>
      <c r="D103" s="11" t="s">
        <v>67</v>
      </c>
      <c r="E103" s="5">
        <v>1</v>
      </c>
      <c r="F103" s="5"/>
      <c r="G103" s="5" t="s">
        <v>68</v>
      </c>
      <c r="H103" s="5"/>
      <c r="I103" s="5" t="s">
        <v>8</v>
      </c>
      <c r="J103" s="137">
        <f>IF(ISBLANK(P103),"",SUBTOTAL(103, $P$10:P103))</f>
        <v>22</v>
      </c>
      <c r="K103" s="5" t="s">
        <v>66</v>
      </c>
      <c r="L103" s="137" t="s">
        <v>69</v>
      </c>
      <c r="M103" s="48" t="s">
        <v>525</v>
      </c>
      <c r="N103" s="49">
        <v>366090.75</v>
      </c>
      <c r="O103" s="57">
        <v>43465</v>
      </c>
      <c r="P103" s="59">
        <f t="shared" si="12"/>
        <v>12</v>
      </c>
      <c r="Q103" s="20" t="str">
        <f t="shared" si="9"/>
        <v>jā</v>
      </c>
      <c r="R103" s="20" t="str">
        <f t="shared" si="10"/>
        <v>nē</v>
      </c>
      <c r="S103" s="20" t="b">
        <f t="shared" si="11"/>
        <v>0</v>
      </c>
      <c r="T103" s="31" t="s">
        <v>326</v>
      </c>
      <c r="U103" s="45" t="str">
        <f t="shared" si="13"/>
        <v>Nav iesniegts</v>
      </c>
      <c r="V103" s="114"/>
      <c r="W103" s="42" t="str">
        <f>VLOOKUP(M103,FMzinp1_250219_IPIA_proj!D:J,6,0)</f>
        <v>20.01.2019.</v>
      </c>
      <c r="X103" s="42" t="str">
        <f>VLOOKUP(M103,FMzinp1_250219_IPIA_proj!D:K,7,0)</f>
        <v>Projekta iesniegums iesniegts 23.01.2019.</v>
      </c>
    </row>
    <row r="104" spans="1:24" s="44" customFormat="1" ht="38.25" hidden="1" customHeight="1" x14ac:dyDescent="0.25">
      <c r="A104" s="137" t="s">
        <v>10</v>
      </c>
      <c r="B104" s="137" t="s">
        <v>11</v>
      </c>
      <c r="C104" s="137" t="s">
        <v>12</v>
      </c>
      <c r="D104" s="11" t="s">
        <v>13</v>
      </c>
      <c r="E104" s="137">
        <v>2</v>
      </c>
      <c r="F104" s="137"/>
      <c r="G104" s="137" t="s">
        <v>14</v>
      </c>
      <c r="H104" s="137"/>
      <c r="I104" s="137" t="s">
        <v>8</v>
      </c>
      <c r="J104" s="5">
        <f>IF(ISBLANK(P104),"",SUBTOTAL(103, $P$10:P104))</f>
        <v>22</v>
      </c>
      <c r="K104" s="5" t="s">
        <v>11</v>
      </c>
      <c r="L104" s="6" t="s">
        <v>15</v>
      </c>
      <c r="M104" s="6" t="s">
        <v>16</v>
      </c>
      <c r="N104" s="21">
        <v>361250</v>
      </c>
      <c r="O104" s="12">
        <v>43525</v>
      </c>
      <c r="P104" s="45" t="str">
        <f t="shared" si="12"/>
        <v>nakošie periodi</v>
      </c>
      <c r="Q104" s="20" t="str">
        <f t="shared" si="9"/>
        <v>nē</v>
      </c>
      <c r="R104" s="20" t="str">
        <f t="shared" si="10"/>
        <v>nē</v>
      </c>
      <c r="S104" s="20" t="b">
        <f t="shared" si="11"/>
        <v>0</v>
      </c>
      <c r="T104" s="31" t="s">
        <v>326</v>
      </c>
      <c r="U104" s="20" t="str">
        <f t="shared" si="13"/>
        <v>Nav iesniegts</v>
      </c>
      <c r="V104" s="114"/>
      <c r="W104" s="42"/>
      <c r="X104" s="43" t="s">
        <v>549</v>
      </c>
    </row>
    <row r="105" spans="1:24" s="44" customFormat="1" ht="25.5" customHeight="1" x14ac:dyDescent="0.25">
      <c r="A105" s="5" t="s">
        <v>293</v>
      </c>
      <c r="B105" s="5" t="s">
        <v>294</v>
      </c>
      <c r="C105" s="5" t="s">
        <v>295</v>
      </c>
      <c r="D105" s="11" t="s">
        <v>296</v>
      </c>
      <c r="E105" s="5">
        <v>2</v>
      </c>
      <c r="F105" s="5" t="s">
        <v>434</v>
      </c>
      <c r="G105" s="5" t="s">
        <v>297</v>
      </c>
      <c r="H105" s="5"/>
      <c r="I105" s="5" t="s">
        <v>8</v>
      </c>
      <c r="J105" s="5">
        <f>IF(ISBLANK(P105),"",SUBTOTAL(103, $P$10:P105))</f>
        <v>23</v>
      </c>
      <c r="K105" s="5" t="s">
        <v>294</v>
      </c>
      <c r="L105" s="60" t="s">
        <v>594</v>
      </c>
      <c r="M105" s="11" t="s">
        <v>687</v>
      </c>
      <c r="N105" s="21">
        <v>327172.65000000002</v>
      </c>
      <c r="O105" s="12">
        <v>43404</v>
      </c>
      <c r="P105" s="59">
        <f t="shared" si="12"/>
        <v>10</v>
      </c>
      <c r="Q105" s="20" t="str">
        <f t="shared" si="9"/>
        <v>jā</v>
      </c>
      <c r="R105" s="20" t="str">
        <f t="shared" si="10"/>
        <v>nē</v>
      </c>
      <c r="S105" s="20" t="b">
        <f t="shared" si="11"/>
        <v>0</v>
      </c>
      <c r="T105" s="31" t="s">
        <v>326</v>
      </c>
      <c r="U105" s="20" t="str">
        <f t="shared" si="13"/>
        <v>Nav iesniegts</v>
      </c>
      <c r="V105" s="114"/>
      <c r="W105" s="42">
        <f>VLOOKUP(M105,FMzinp1_250219_IPIA_proj!D:J,6,0)</f>
        <v>43637</v>
      </c>
      <c r="X105" s="158" t="str">
        <f>VLOOKUP(M105,FMzinp1_250219_IPIA_proj!D:K,7,0)</f>
        <v>Labklājības ministrijas un CFLA aktualizētie iesniegšanas termiņi</v>
      </c>
    </row>
    <row r="106" spans="1:24" s="44" customFormat="1" ht="25.5" x14ac:dyDescent="0.25">
      <c r="A106" s="5" t="s">
        <v>293</v>
      </c>
      <c r="B106" s="5" t="s">
        <v>294</v>
      </c>
      <c r="C106" s="5" t="s">
        <v>295</v>
      </c>
      <c r="D106" s="11" t="s">
        <v>296</v>
      </c>
      <c r="E106" s="5">
        <v>2</v>
      </c>
      <c r="F106" s="5" t="s">
        <v>434</v>
      </c>
      <c r="G106" s="5" t="s">
        <v>297</v>
      </c>
      <c r="H106" s="5"/>
      <c r="I106" s="5" t="s">
        <v>8</v>
      </c>
      <c r="J106" s="5">
        <f>IF(ISBLANK(P106),"",SUBTOTAL(103, $P$10:P106))</f>
        <v>24</v>
      </c>
      <c r="K106" s="5" t="s">
        <v>294</v>
      </c>
      <c r="L106" s="60" t="s">
        <v>596</v>
      </c>
      <c r="M106" s="11" t="s">
        <v>761</v>
      </c>
      <c r="N106" s="21">
        <v>325010.25</v>
      </c>
      <c r="O106" s="12">
        <v>43462</v>
      </c>
      <c r="P106" s="59">
        <f t="shared" si="12"/>
        <v>12</v>
      </c>
      <c r="Q106" s="20" t="str">
        <f t="shared" si="9"/>
        <v>jā</v>
      </c>
      <c r="R106" s="20" t="str">
        <f t="shared" si="10"/>
        <v>nē</v>
      </c>
      <c r="S106" s="20" t="b">
        <f t="shared" si="11"/>
        <v>0</v>
      </c>
      <c r="T106" s="31" t="s">
        <v>326</v>
      </c>
      <c r="U106" s="20" t="str">
        <f t="shared" si="13"/>
        <v>Nav iesniegts</v>
      </c>
      <c r="V106" s="114"/>
      <c r="W106" s="42">
        <f>VLOOKUP(M106,FMzinp1_250219_IPIA_proj!D:J,6,0)</f>
        <v>43493</v>
      </c>
      <c r="X106" s="160"/>
    </row>
    <row r="107" spans="1:24" s="44" customFormat="1" ht="63.75" x14ac:dyDescent="0.25">
      <c r="A107" s="5" t="s">
        <v>64</v>
      </c>
      <c r="B107" s="5" t="s">
        <v>154</v>
      </c>
      <c r="C107" s="5" t="s">
        <v>155</v>
      </c>
      <c r="D107" s="11" t="s">
        <v>156</v>
      </c>
      <c r="E107" s="5">
        <v>1</v>
      </c>
      <c r="F107" s="5" t="s">
        <v>434</v>
      </c>
      <c r="G107" s="5" t="s">
        <v>14</v>
      </c>
      <c r="H107" s="5"/>
      <c r="I107" s="5" t="s">
        <v>8</v>
      </c>
      <c r="J107" s="98">
        <f>IF(ISBLANK(P107),"",SUBTOTAL(103, $P$10:P107))</f>
        <v>25</v>
      </c>
      <c r="K107" s="98" t="s">
        <v>154</v>
      </c>
      <c r="L107" s="112" t="s">
        <v>173</v>
      </c>
      <c r="M107" s="112" t="s">
        <v>176</v>
      </c>
      <c r="N107" s="55">
        <v>324988</v>
      </c>
      <c r="O107" s="56">
        <v>43462</v>
      </c>
      <c r="P107" s="59">
        <f t="shared" si="12"/>
        <v>12</v>
      </c>
      <c r="Q107" s="20" t="str">
        <f t="shared" si="9"/>
        <v>jā</v>
      </c>
      <c r="R107" s="20" t="str">
        <f t="shared" si="10"/>
        <v>nē</v>
      </c>
      <c r="S107" s="20" t="b">
        <f t="shared" si="11"/>
        <v>0</v>
      </c>
      <c r="T107" s="113" t="s">
        <v>326</v>
      </c>
      <c r="U107" s="20" t="str">
        <f t="shared" si="13"/>
        <v>Nav iesniegts</v>
      </c>
      <c r="V107" s="114"/>
      <c r="W107" s="42"/>
      <c r="X107" s="42" t="str">
        <f>VLOOKUP(M107,FMzinp1_250219_IPIA_proj!D:K,7,0)</f>
        <v xml:space="preserve">08.02.2019. saņemtajā e-pastā Valmieras pilsētas pašvaldības komentāri par neiesniegšanas iemesliem: "Izvērtējot plānotā projekta spēju izpildīt MK noteikumos noteiktos sasniedzamos rādītājus attiecībā uz enerģijas patēriņa samazinājumu, pieņemts lēmums konkrēto projektu neīstenot." </v>
      </c>
    </row>
    <row r="108" spans="1:24" s="44" customFormat="1" ht="64.5" hidden="1" customHeight="1" x14ac:dyDescent="0.25">
      <c r="A108" s="5" t="s">
        <v>37</v>
      </c>
      <c r="B108" s="5" t="s">
        <v>38</v>
      </c>
      <c r="C108" s="5" t="s">
        <v>39</v>
      </c>
      <c r="D108" s="11" t="s">
        <v>40</v>
      </c>
      <c r="E108" s="5">
        <v>2</v>
      </c>
      <c r="F108" s="5" t="s">
        <v>434</v>
      </c>
      <c r="G108" s="5" t="s">
        <v>14</v>
      </c>
      <c r="H108" s="5" t="s">
        <v>387</v>
      </c>
      <c r="I108" s="5" t="s">
        <v>8</v>
      </c>
      <c r="J108" s="5">
        <f>IF(ISBLANK(P108),"",SUBTOTAL(103, $P$10:P108))</f>
        <v>25</v>
      </c>
      <c r="K108" s="5" t="s">
        <v>38</v>
      </c>
      <c r="L108" s="137" t="s">
        <v>49</v>
      </c>
      <c r="M108" s="137" t="s">
        <v>50</v>
      </c>
      <c r="N108" s="21">
        <v>316641</v>
      </c>
      <c r="O108" s="42">
        <v>44196</v>
      </c>
      <c r="P108" s="45" t="str">
        <f t="shared" si="12"/>
        <v>nakošie periodi</v>
      </c>
      <c r="Q108" s="20" t="str">
        <f t="shared" si="9"/>
        <v>nē</v>
      </c>
      <c r="R108" s="20" t="str">
        <f t="shared" si="10"/>
        <v>nē</v>
      </c>
      <c r="S108" s="20" t="b">
        <f t="shared" si="11"/>
        <v>0</v>
      </c>
      <c r="T108" s="31" t="s">
        <v>326</v>
      </c>
      <c r="U108" s="20" t="str">
        <f t="shared" si="13"/>
        <v>Nav iesniegts</v>
      </c>
      <c r="V108" s="114"/>
      <c r="W108" s="42"/>
      <c r="X108" s="95" t="s">
        <v>477</v>
      </c>
    </row>
    <row r="109" spans="1:24" s="44" customFormat="1" ht="25.5" x14ac:dyDescent="0.25">
      <c r="A109" s="5" t="s">
        <v>64</v>
      </c>
      <c r="B109" s="6" t="s">
        <v>65</v>
      </c>
      <c r="C109" s="6" t="s">
        <v>66</v>
      </c>
      <c r="D109" s="11" t="s">
        <v>67</v>
      </c>
      <c r="E109" s="6">
        <v>2</v>
      </c>
      <c r="F109" s="6"/>
      <c r="G109" s="6" t="s">
        <v>68</v>
      </c>
      <c r="H109" s="5"/>
      <c r="I109" s="5" t="s">
        <v>8</v>
      </c>
      <c r="J109" s="5">
        <f>IF(ISBLANK(P109),"",SUBTOTAL(103, $P$10:P109))</f>
        <v>26</v>
      </c>
      <c r="K109" s="5" t="s">
        <v>66</v>
      </c>
      <c r="L109" s="28" t="s">
        <v>132</v>
      </c>
      <c r="M109" s="28" t="s">
        <v>136</v>
      </c>
      <c r="N109" s="9">
        <v>313941.55</v>
      </c>
      <c r="O109" s="12">
        <v>43465</v>
      </c>
      <c r="P109" s="59">
        <f t="shared" si="12"/>
        <v>12</v>
      </c>
      <c r="Q109" s="20" t="str">
        <f t="shared" si="9"/>
        <v>jā</v>
      </c>
      <c r="R109" s="20" t="str">
        <f t="shared" si="10"/>
        <v>nē</v>
      </c>
      <c r="S109" s="20" t="b">
        <f t="shared" si="11"/>
        <v>0</v>
      </c>
      <c r="T109" s="31" t="s">
        <v>326</v>
      </c>
      <c r="U109" s="20" t="str">
        <f t="shared" si="13"/>
        <v>Nav iesniegts</v>
      </c>
      <c r="V109" s="114"/>
      <c r="W109" s="42"/>
      <c r="X109" s="42" t="str">
        <f>VLOOKUP(M109,FMzinp1_250219_IPIA_proj!D:K,7,0)</f>
        <v>Projekta iesniedzējs telefoniski informēja CFLA, ka šis projekts netiks realizēts, bet tiks mainīts objekts</v>
      </c>
    </row>
    <row r="110" spans="1:24" s="44" customFormat="1" ht="25.5" hidden="1" x14ac:dyDescent="0.25">
      <c r="A110" s="5" t="s">
        <v>293</v>
      </c>
      <c r="B110" s="5" t="s">
        <v>294</v>
      </c>
      <c r="C110" s="5" t="s">
        <v>295</v>
      </c>
      <c r="D110" s="11" t="s">
        <v>296</v>
      </c>
      <c r="E110" s="5">
        <v>2</v>
      </c>
      <c r="F110" s="5" t="s">
        <v>434</v>
      </c>
      <c r="G110" s="5" t="s">
        <v>297</v>
      </c>
      <c r="H110" s="5"/>
      <c r="I110" s="5" t="s">
        <v>8</v>
      </c>
      <c r="J110" s="5">
        <f>IF(ISBLANK(P110),"",SUBTOTAL(103, $P$10:P110))</f>
        <v>26</v>
      </c>
      <c r="K110" s="5" t="s">
        <v>294</v>
      </c>
      <c r="L110" s="60" t="s">
        <v>309</v>
      </c>
      <c r="M110" s="11"/>
      <c r="N110" s="21">
        <v>300884.78999999998</v>
      </c>
      <c r="O110" s="12">
        <v>43466</v>
      </c>
      <c r="P110" s="45" t="str">
        <f t="shared" si="12"/>
        <v>nakošie periodi</v>
      </c>
      <c r="Q110" s="20" t="str">
        <f t="shared" si="9"/>
        <v>nē</v>
      </c>
      <c r="R110" s="20" t="str">
        <f t="shared" si="10"/>
        <v>nē</v>
      </c>
      <c r="S110" s="20" t="b">
        <f t="shared" si="11"/>
        <v>0</v>
      </c>
      <c r="T110" s="31" t="s">
        <v>326</v>
      </c>
      <c r="U110" s="20" t="str">
        <f t="shared" si="13"/>
        <v>Nav iesniegts</v>
      </c>
      <c r="V110" s="114"/>
      <c r="W110" s="42"/>
      <c r="X110" s="59"/>
    </row>
    <row r="111" spans="1:24" s="44" customFormat="1" ht="25.5" hidden="1" x14ac:dyDescent="0.25">
      <c r="A111" s="5" t="s">
        <v>293</v>
      </c>
      <c r="B111" s="5" t="s">
        <v>294</v>
      </c>
      <c r="C111" s="5" t="s">
        <v>295</v>
      </c>
      <c r="D111" s="11" t="s">
        <v>296</v>
      </c>
      <c r="E111" s="5">
        <v>2</v>
      </c>
      <c r="F111" s="5" t="s">
        <v>434</v>
      </c>
      <c r="G111" s="5" t="s">
        <v>297</v>
      </c>
      <c r="H111" s="5"/>
      <c r="I111" s="5" t="s">
        <v>8</v>
      </c>
      <c r="J111" s="5">
        <f>IF(ISBLANK(P111),"",SUBTOTAL(103, $P$10:P111))</f>
        <v>26</v>
      </c>
      <c r="K111" s="5" t="s">
        <v>294</v>
      </c>
      <c r="L111" s="60" t="s">
        <v>59</v>
      </c>
      <c r="M111" s="11"/>
      <c r="N111" s="21">
        <v>295100.99</v>
      </c>
      <c r="O111" s="12">
        <v>43466</v>
      </c>
      <c r="P111" s="45" t="str">
        <f t="shared" si="12"/>
        <v>nakošie periodi</v>
      </c>
      <c r="Q111" s="20" t="str">
        <f t="shared" si="9"/>
        <v>nē</v>
      </c>
      <c r="R111" s="20" t="str">
        <f t="shared" si="10"/>
        <v>nē</v>
      </c>
      <c r="S111" s="20" t="b">
        <f t="shared" si="11"/>
        <v>0</v>
      </c>
      <c r="T111" s="31" t="s">
        <v>326</v>
      </c>
      <c r="U111" s="20" t="str">
        <f t="shared" si="13"/>
        <v>Nav iesniegts</v>
      </c>
      <c r="V111" s="114"/>
      <c r="W111" s="42"/>
      <c r="X111" s="59"/>
    </row>
    <row r="112" spans="1:24" s="44" customFormat="1" ht="25.5" hidden="1" x14ac:dyDescent="0.25">
      <c r="A112" s="5" t="s">
        <v>293</v>
      </c>
      <c r="B112" s="5" t="s">
        <v>294</v>
      </c>
      <c r="C112" s="5" t="s">
        <v>295</v>
      </c>
      <c r="D112" s="11" t="s">
        <v>296</v>
      </c>
      <c r="E112" s="5">
        <v>2</v>
      </c>
      <c r="F112" s="5" t="s">
        <v>434</v>
      </c>
      <c r="G112" s="5" t="s">
        <v>297</v>
      </c>
      <c r="H112" s="5"/>
      <c r="I112" s="5" t="s">
        <v>8</v>
      </c>
      <c r="J112" s="5">
        <f>IF(ISBLANK(P112),"",SUBTOTAL(103, $P$10:P112))</f>
        <v>26</v>
      </c>
      <c r="K112" s="5" t="s">
        <v>294</v>
      </c>
      <c r="L112" s="60" t="s">
        <v>574</v>
      </c>
      <c r="M112" s="11"/>
      <c r="N112" s="21">
        <v>292885.34999999998</v>
      </c>
      <c r="O112" s="12">
        <v>43466</v>
      </c>
      <c r="P112" s="45" t="str">
        <f t="shared" si="12"/>
        <v>nakošie periodi</v>
      </c>
      <c r="Q112" s="20" t="str">
        <f t="shared" si="9"/>
        <v>nē</v>
      </c>
      <c r="R112" s="20" t="str">
        <f t="shared" si="10"/>
        <v>nē</v>
      </c>
      <c r="S112" s="20" t="b">
        <f t="shared" si="11"/>
        <v>0</v>
      </c>
      <c r="T112" s="31" t="s">
        <v>326</v>
      </c>
      <c r="U112" s="20" t="str">
        <f t="shared" si="13"/>
        <v>Nav iesniegts</v>
      </c>
      <c r="V112" s="114"/>
      <c r="W112" s="42"/>
      <c r="X112" s="59"/>
    </row>
    <row r="113" spans="1:24" s="44" customFormat="1" ht="64.5" hidden="1" customHeight="1" x14ac:dyDescent="0.25">
      <c r="A113" s="5" t="s">
        <v>177</v>
      </c>
      <c r="B113" s="5" t="s">
        <v>178</v>
      </c>
      <c r="C113" s="5" t="s">
        <v>179</v>
      </c>
      <c r="D113" s="11" t="s">
        <v>180</v>
      </c>
      <c r="E113" s="5" t="s">
        <v>181</v>
      </c>
      <c r="F113" s="5"/>
      <c r="G113" s="5" t="s">
        <v>182</v>
      </c>
      <c r="H113" s="5"/>
      <c r="I113" s="5" t="s">
        <v>8</v>
      </c>
      <c r="J113" s="5">
        <f>IF(ISBLANK(P113),"",SUBTOTAL(103, $P$10:P113))</f>
        <v>26</v>
      </c>
      <c r="K113" s="5" t="s">
        <v>178</v>
      </c>
      <c r="L113" s="11" t="s">
        <v>183</v>
      </c>
      <c r="M113" s="11" t="s">
        <v>195</v>
      </c>
      <c r="N113" s="9">
        <v>290000</v>
      </c>
      <c r="O113" s="12">
        <v>43676</v>
      </c>
      <c r="P113" s="59" t="str">
        <f t="shared" si="12"/>
        <v>nakošie periodi</v>
      </c>
      <c r="Q113" s="20" t="str">
        <f t="shared" si="9"/>
        <v>nē</v>
      </c>
      <c r="R113" s="20" t="str">
        <f t="shared" si="10"/>
        <v>nē</v>
      </c>
      <c r="S113" s="20" t="b">
        <f t="shared" si="11"/>
        <v>0</v>
      </c>
      <c r="T113" s="31" t="s">
        <v>326</v>
      </c>
      <c r="U113" s="20" t="str">
        <f t="shared" si="13"/>
        <v>Nav iesniegts</v>
      </c>
      <c r="V113" s="114"/>
      <c r="W113" s="42"/>
      <c r="X113" s="59" t="s">
        <v>789</v>
      </c>
    </row>
    <row r="114" spans="1:24" s="44" customFormat="1" ht="25.5" hidden="1" x14ac:dyDescent="0.25">
      <c r="A114" s="5" t="s">
        <v>177</v>
      </c>
      <c r="B114" s="5" t="s">
        <v>178</v>
      </c>
      <c r="C114" s="5" t="s">
        <v>179</v>
      </c>
      <c r="D114" s="11" t="s">
        <v>180</v>
      </c>
      <c r="E114" s="5" t="s">
        <v>181</v>
      </c>
      <c r="F114" s="5"/>
      <c r="G114" s="5" t="s">
        <v>182</v>
      </c>
      <c r="H114" s="5"/>
      <c r="I114" s="5" t="s">
        <v>8</v>
      </c>
      <c r="J114" s="5">
        <f>IF(ISBLANK(P114),"",SUBTOTAL(103, $P$10:P114))</f>
        <v>26</v>
      </c>
      <c r="K114" s="5" t="s">
        <v>178</v>
      </c>
      <c r="L114" s="137" t="s">
        <v>183</v>
      </c>
      <c r="M114" s="11" t="s">
        <v>196</v>
      </c>
      <c r="N114" s="9">
        <v>280000</v>
      </c>
      <c r="O114" s="12">
        <v>43676</v>
      </c>
      <c r="P114" s="59" t="str">
        <f t="shared" si="12"/>
        <v>nakošie periodi</v>
      </c>
      <c r="Q114" s="20" t="str">
        <f t="shared" si="9"/>
        <v>nē</v>
      </c>
      <c r="R114" s="20" t="str">
        <f t="shared" si="10"/>
        <v>nē</v>
      </c>
      <c r="S114" s="20" t="b">
        <f t="shared" si="11"/>
        <v>0</v>
      </c>
      <c r="T114" s="31" t="s">
        <v>326</v>
      </c>
      <c r="U114" s="20" t="str">
        <f t="shared" si="13"/>
        <v>Nav iesniegts</v>
      </c>
      <c r="V114" s="114"/>
      <c r="W114" s="42"/>
      <c r="X114" s="59" t="s">
        <v>789</v>
      </c>
    </row>
    <row r="115" spans="1:24" s="44" customFormat="1" ht="25.5" hidden="1" x14ac:dyDescent="0.25">
      <c r="A115" s="5" t="s">
        <v>293</v>
      </c>
      <c r="B115" s="5" t="s">
        <v>294</v>
      </c>
      <c r="C115" s="5" t="s">
        <v>295</v>
      </c>
      <c r="D115" s="11" t="s">
        <v>296</v>
      </c>
      <c r="E115" s="5">
        <v>2</v>
      </c>
      <c r="F115" s="5" t="s">
        <v>434</v>
      </c>
      <c r="G115" s="5" t="s">
        <v>297</v>
      </c>
      <c r="H115" s="5" t="s">
        <v>387</v>
      </c>
      <c r="I115" s="5" t="s">
        <v>8</v>
      </c>
      <c r="J115" s="5">
        <f>IF(ISBLANK(P115),"",SUBTOTAL(103, $P$10:P115))</f>
        <v>26</v>
      </c>
      <c r="K115" s="5" t="s">
        <v>294</v>
      </c>
      <c r="L115" s="60" t="s">
        <v>55</v>
      </c>
      <c r="M115" s="11"/>
      <c r="N115" s="21">
        <v>264184.25</v>
      </c>
      <c r="O115" s="12">
        <v>43466</v>
      </c>
      <c r="P115" s="45" t="str">
        <f t="shared" si="12"/>
        <v>nakošie periodi</v>
      </c>
      <c r="Q115" s="20" t="str">
        <f t="shared" si="9"/>
        <v>nē</v>
      </c>
      <c r="R115" s="20" t="str">
        <f t="shared" si="10"/>
        <v>nē</v>
      </c>
      <c r="S115" s="20" t="b">
        <f t="shared" si="11"/>
        <v>0</v>
      </c>
      <c r="T115" s="31" t="s">
        <v>326</v>
      </c>
      <c r="U115" s="20" t="str">
        <f t="shared" si="13"/>
        <v>Nav iesniegts</v>
      </c>
      <c r="V115" s="114"/>
      <c r="W115" s="42"/>
      <c r="X115" s="59"/>
    </row>
    <row r="116" spans="1:24" s="44" customFormat="1" ht="63.75" hidden="1" x14ac:dyDescent="0.25">
      <c r="A116" s="5" t="s">
        <v>177</v>
      </c>
      <c r="B116" s="5" t="s">
        <v>219</v>
      </c>
      <c r="C116" s="5" t="s">
        <v>220</v>
      </c>
      <c r="D116" s="11" t="s">
        <v>221</v>
      </c>
      <c r="E116" s="5">
        <v>2</v>
      </c>
      <c r="F116" s="5" t="s">
        <v>434</v>
      </c>
      <c r="G116" s="5" t="s">
        <v>14</v>
      </c>
      <c r="H116" s="5" t="s">
        <v>387</v>
      </c>
      <c r="I116" s="5" t="s">
        <v>8</v>
      </c>
      <c r="J116" s="96">
        <f>IF(ISBLANK(P116),"",SUBTOTAL(103, $P$10:P116))</f>
        <v>26</v>
      </c>
      <c r="K116" s="96" t="s">
        <v>219</v>
      </c>
      <c r="L116" s="100" t="s">
        <v>244</v>
      </c>
      <c r="M116" s="100" t="s">
        <v>245</v>
      </c>
      <c r="N116" s="108">
        <v>262626</v>
      </c>
      <c r="O116" s="42">
        <v>43647</v>
      </c>
      <c r="P116" s="45" t="str">
        <f t="shared" si="12"/>
        <v>nakošie periodi</v>
      </c>
      <c r="Q116" s="20" t="str">
        <f t="shared" si="9"/>
        <v>nē</v>
      </c>
      <c r="R116" s="20" t="str">
        <f t="shared" si="10"/>
        <v>nē</v>
      </c>
      <c r="S116" s="20" t="b">
        <f t="shared" si="11"/>
        <v>0</v>
      </c>
      <c r="T116" s="97" t="s">
        <v>326</v>
      </c>
      <c r="U116" s="20" t="str">
        <f t="shared" si="13"/>
        <v>Nav iesniegts</v>
      </c>
      <c r="V116" s="114"/>
      <c r="W116" s="109"/>
      <c r="X116" s="111" t="s">
        <v>477</v>
      </c>
    </row>
    <row r="117" spans="1:24" s="44" customFormat="1" ht="63.75" hidden="1" x14ac:dyDescent="0.25">
      <c r="A117" s="5" t="s">
        <v>177</v>
      </c>
      <c r="B117" s="5" t="s">
        <v>178</v>
      </c>
      <c r="C117" s="5" t="s">
        <v>179</v>
      </c>
      <c r="D117" s="11" t="s">
        <v>180</v>
      </c>
      <c r="E117" s="5" t="s">
        <v>181</v>
      </c>
      <c r="F117" s="5"/>
      <c r="G117" s="5" t="s">
        <v>182</v>
      </c>
      <c r="H117" s="5"/>
      <c r="I117" s="5" t="s">
        <v>8</v>
      </c>
      <c r="J117" s="5">
        <f>IF(ISBLANK(P117),"",SUBTOTAL(103, $P$10:P117))</f>
        <v>26</v>
      </c>
      <c r="K117" s="5" t="s">
        <v>178</v>
      </c>
      <c r="L117" s="137" t="s">
        <v>183</v>
      </c>
      <c r="M117" s="137" t="s">
        <v>185</v>
      </c>
      <c r="N117" s="9">
        <v>255000</v>
      </c>
      <c r="O117" s="42">
        <v>43676</v>
      </c>
      <c r="P117" s="58" t="str">
        <f t="shared" si="12"/>
        <v>nakošie periodi</v>
      </c>
      <c r="Q117" s="20" t="str">
        <f t="shared" si="9"/>
        <v>nē</v>
      </c>
      <c r="R117" s="20" t="str">
        <f t="shared" si="10"/>
        <v>nē</v>
      </c>
      <c r="S117" s="20" t="b">
        <f t="shared" si="11"/>
        <v>0</v>
      </c>
      <c r="T117" s="31" t="s">
        <v>326</v>
      </c>
      <c r="U117" s="103" t="str">
        <f t="shared" si="13"/>
        <v>Nav iesniegts</v>
      </c>
      <c r="V117" s="114"/>
      <c r="W117" s="42">
        <v>43480</v>
      </c>
      <c r="X117" s="95" t="s">
        <v>605</v>
      </c>
    </row>
    <row r="118" spans="1:24" s="44" customFormat="1" ht="25.5" hidden="1" x14ac:dyDescent="0.25">
      <c r="A118" s="5" t="s">
        <v>293</v>
      </c>
      <c r="B118" s="5" t="s">
        <v>294</v>
      </c>
      <c r="C118" s="5" t="s">
        <v>295</v>
      </c>
      <c r="D118" s="11" t="s">
        <v>296</v>
      </c>
      <c r="E118" s="5">
        <v>2</v>
      </c>
      <c r="F118" s="5" t="s">
        <v>434</v>
      </c>
      <c r="G118" s="5" t="s">
        <v>297</v>
      </c>
      <c r="H118" s="5"/>
      <c r="I118" s="5" t="s">
        <v>8</v>
      </c>
      <c r="J118" s="98">
        <f>IF(ISBLANK(P118),"",SUBTOTAL(103, $P$10:P118))</f>
        <v>26</v>
      </c>
      <c r="K118" s="98" t="s">
        <v>294</v>
      </c>
      <c r="L118" s="118" t="s">
        <v>571</v>
      </c>
      <c r="M118" s="112"/>
      <c r="N118" s="55">
        <v>229710.21</v>
      </c>
      <c r="O118" s="56">
        <v>43466</v>
      </c>
      <c r="P118" s="45" t="str">
        <f t="shared" si="12"/>
        <v>nakošie periodi</v>
      </c>
      <c r="Q118" s="20" t="str">
        <f t="shared" si="9"/>
        <v>nē</v>
      </c>
      <c r="R118" s="20" t="str">
        <f t="shared" si="10"/>
        <v>nē</v>
      </c>
      <c r="S118" s="20" t="b">
        <f t="shared" si="11"/>
        <v>0</v>
      </c>
      <c r="T118" s="113" t="s">
        <v>326</v>
      </c>
      <c r="U118" s="20" t="str">
        <f t="shared" si="13"/>
        <v>Nav iesniegts</v>
      </c>
      <c r="V118" s="114"/>
      <c r="W118" s="114"/>
      <c r="X118" s="116"/>
    </row>
    <row r="119" spans="1:24" s="44" customFormat="1" ht="25.5" hidden="1" x14ac:dyDescent="0.25">
      <c r="A119" s="5" t="s">
        <v>293</v>
      </c>
      <c r="B119" s="5" t="s">
        <v>294</v>
      </c>
      <c r="C119" s="5" t="s">
        <v>295</v>
      </c>
      <c r="D119" s="11" t="s">
        <v>296</v>
      </c>
      <c r="E119" s="5">
        <v>2</v>
      </c>
      <c r="F119" s="5" t="s">
        <v>434</v>
      </c>
      <c r="G119" s="5" t="s">
        <v>297</v>
      </c>
      <c r="H119" s="5"/>
      <c r="I119" s="5" t="s">
        <v>8</v>
      </c>
      <c r="J119" s="5">
        <f>IF(ISBLANK(P119),"",SUBTOTAL(103, $P$10:P119))</f>
        <v>26</v>
      </c>
      <c r="K119" s="5" t="s">
        <v>294</v>
      </c>
      <c r="L119" s="60" t="s">
        <v>61</v>
      </c>
      <c r="M119" s="137"/>
      <c r="N119" s="21">
        <v>214217.48</v>
      </c>
      <c r="O119" s="12">
        <v>43466</v>
      </c>
      <c r="P119" s="45" t="str">
        <f t="shared" ref="P119:P149" si="14">IF(O119&lt;43466,MONTH(O119),"nakošie periodi")</f>
        <v>nakošie periodi</v>
      </c>
      <c r="Q119" s="20" t="str">
        <f t="shared" si="9"/>
        <v>nē</v>
      </c>
      <c r="R119" s="20" t="str">
        <f t="shared" si="10"/>
        <v>nē</v>
      </c>
      <c r="S119" s="20" t="b">
        <f t="shared" si="11"/>
        <v>0</v>
      </c>
      <c r="T119" s="31" t="s">
        <v>326</v>
      </c>
      <c r="U119" s="20" t="str">
        <f t="shared" ref="U119:U149" si="15">IFERROR(MONTH(T119),"Nav iesniegts")</f>
        <v>Nav iesniegts</v>
      </c>
      <c r="V119" s="114"/>
      <c r="W119" s="42"/>
      <c r="X119" s="59"/>
    </row>
    <row r="120" spans="1:24" s="44" customFormat="1" ht="25.5" hidden="1" x14ac:dyDescent="0.25">
      <c r="A120" s="5" t="s">
        <v>293</v>
      </c>
      <c r="B120" s="5" t="s">
        <v>294</v>
      </c>
      <c r="C120" s="5" t="s">
        <v>295</v>
      </c>
      <c r="D120" s="11" t="s">
        <v>296</v>
      </c>
      <c r="E120" s="5">
        <v>2</v>
      </c>
      <c r="F120" s="5" t="s">
        <v>434</v>
      </c>
      <c r="G120" s="5" t="s">
        <v>297</v>
      </c>
      <c r="H120" s="5"/>
      <c r="I120" s="5" t="s">
        <v>8</v>
      </c>
      <c r="J120" s="5">
        <f>IF(ISBLANK(P120),"",SUBTOTAL(103, $P$10:P120))</f>
        <v>26</v>
      </c>
      <c r="K120" s="5" t="s">
        <v>294</v>
      </c>
      <c r="L120" s="60" t="s">
        <v>313</v>
      </c>
      <c r="M120" s="11"/>
      <c r="N120" s="21">
        <v>213704.43</v>
      </c>
      <c r="O120" s="12">
        <v>43466</v>
      </c>
      <c r="P120" s="45" t="str">
        <f t="shared" si="14"/>
        <v>nakošie periodi</v>
      </c>
      <c r="Q120" s="20" t="str">
        <f t="shared" si="9"/>
        <v>nē</v>
      </c>
      <c r="R120" s="20" t="str">
        <f t="shared" si="10"/>
        <v>nē</v>
      </c>
      <c r="S120" s="20" t="b">
        <f t="shared" si="11"/>
        <v>0</v>
      </c>
      <c r="T120" s="31" t="s">
        <v>326</v>
      </c>
      <c r="U120" s="20" t="str">
        <f t="shared" si="15"/>
        <v>Nav iesniegts</v>
      </c>
      <c r="V120" s="114"/>
      <c r="W120" s="42"/>
      <c r="X120" s="59"/>
    </row>
    <row r="121" spans="1:24" s="44" customFormat="1" ht="38.25" hidden="1" x14ac:dyDescent="0.25">
      <c r="A121" s="5" t="s">
        <v>293</v>
      </c>
      <c r="B121" s="5" t="s">
        <v>294</v>
      </c>
      <c r="C121" s="5" t="s">
        <v>295</v>
      </c>
      <c r="D121" s="11" t="s">
        <v>296</v>
      </c>
      <c r="E121" s="5">
        <v>2</v>
      </c>
      <c r="F121" s="5" t="s">
        <v>434</v>
      </c>
      <c r="G121" s="5" t="s">
        <v>297</v>
      </c>
      <c r="H121" s="5"/>
      <c r="I121" s="5" t="s">
        <v>8</v>
      </c>
      <c r="J121" s="96">
        <f>IF(ISBLANK(P121),"",SUBTOTAL(103, $P$10:P121))</f>
        <v>26</v>
      </c>
      <c r="K121" s="96" t="s">
        <v>294</v>
      </c>
      <c r="L121" s="107" t="s">
        <v>783</v>
      </c>
      <c r="M121" s="100" t="s">
        <v>749</v>
      </c>
      <c r="N121" s="108">
        <v>199557.9</v>
      </c>
      <c r="O121" s="101">
        <v>43580</v>
      </c>
      <c r="P121" s="59" t="str">
        <f t="shared" si="14"/>
        <v>nakošie periodi</v>
      </c>
      <c r="Q121" s="20" t="str">
        <f t="shared" si="9"/>
        <v>nē</v>
      </c>
      <c r="R121" s="20" t="str">
        <f t="shared" si="10"/>
        <v>nē</v>
      </c>
      <c r="S121" s="20" t="b">
        <f t="shared" si="11"/>
        <v>0</v>
      </c>
      <c r="T121" s="97" t="s">
        <v>326</v>
      </c>
      <c r="U121" s="20" t="str">
        <f t="shared" si="15"/>
        <v>Nav iesniegts</v>
      </c>
      <c r="V121" s="114"/>
      <c r="W121" s="109"/>
      <c r="X121" s="111" t="s">
        <v>782</v>
      </c>
    </row>
    <row r="122" spans="1:24" s="44" customFormat="1" ht="25.5" hidden="1" x14ac:dyDescent="0.25">
      <c r="A122" s="5" t="s">
        <v>293</v>
      </c>
      <c r="B122" s="5" t="s">
        <v>294</v>
      </c>
      <c r="C122" s="5" t="s">
        <v>295</v>
      </c>
      <c r="D122" s="11" t="s">
        <v>296</v>
      </c>
      <c r="E122" s="5">
        <v>2</v>
      </c>
      <c r="F122" s="5" t="s">
        <v>434</v>
      </c>
      <c r="G122" s="5" t="s">
        <v>297</v>
      </c>
      <c r="H122" s="5"/>
      <c r="I122" s="5" t="s">
        <v>8</v>
      </c>
      <c r="J122" s="5">
        <f>IF(ISBLANK(P122),"",SUBTOTAL(103, $P$10:P122))</f>
        <v>26</v>
      </c>
      <c r="K122" s="5" t="s">
        <v>294</v>
      </c>
      <c r="L122" s="60" t="s">
        <v>302</v>
      </c>
      <c r="M122" s="137"/>
      <c r="N122" s="21">
        <v>195372.05</v>
      </c>
      <c r="O122" s="12">
        <v>43466</v>
      </c>
      <c r="P122" s="45" t="str">
        <f t="shared" si="14"/>
        <v>nakošie periodi</v>
      </c>
      <c r="Q122" s="20" t="str">
        <f t="shared" si="9"/>
        <v>nē</v>
      </c>
      <c r="R122" s="20" t="str">
        <f t="shared" si="10"/>
        <v>nē</v>
      </c>
      <c r="S122" s="20" t="b">
        <f t="shared" si="11"/>
        <v>0</v>
      </c>
      <c r="T122" s="31" t="s">
        <v>326</v>
      </c>
      <c r="U122" s="20" t="str">
        <f t="shared" si="15"/>
        <v>Nav iesniegts</v>
      </c>
      <c r="V122" s="114"/>
      <c r="W122" s="42"/>
      <c r="X122" s="59"/>
    </row>
    <row r="123" spans="1:24" s="44" customFormat="1" ht="102" x14ac:dyDescent="0.25">
      <c r="A123" s="5" t="s">
        <v>64</v>
      </c>
      <c r="B123" s="5" t="s">
        <v>65</v>
      </c>
      <c r="C123" s="10" t="s">
        <v>66</v>
      </c>
      <c r="D123" s="11" t="s">
        <v>67</v>
      </c>
      <c r="E123" s="5">
        <v>1</v>
      </c>
      <c r="F123" s="5"/>
      <c r="G123" s="5" t="s">
        <v>68</v>
      </c>
      <c r="H123" s="5"/>
      <c r="I123" s="5" t="s">
        <v>8</v>
      </c>
      <c r="J123" s="5">
        <f>IF(ISBLANK(P123),"",SUBTOTAL(103, $P$10:P123))</f>
        <v>27</v>
      </c>
      <c r="K123" s="5" t="s">
        <v>66</v>
      </c>
      <c r="L123" s="22" t="s">
        <v>80</v>
      </c>
      <c r="M123" s="48" t="s">
        <v>532</v>
      </c>
      <c r="N123" s="49">
        <v>195369.1</v>
      </c>
      <c r="O123" s="57">
        <v>43465</v>
      </c>
      <c r="P123" s="59">
        <f t="shared" si="14"/>
        <v>12</v>
      </c>
      <c r="Q123" s="20" t="str">
        <f t="shared" si="9"/>
        <v>jā</v>
      </c>
      <c r="R123" s="20" t="str">
        <f t="shared" si="10"/>
        <v>nē</v>
      </c>
      <c r="S123" s="20" t="b">
        <f t="shared" si="11"/>
        <v>0</v>
      </c>
      <c r="T123" s="31" t="s">
        <v>326</v>
      </c>
      <c r="U123" s="45" t="str">
        <f t="shared" si="15"/>
        <v>Nav iesniegts</v>
      </c>
      <c r="V123" s="114"/>
      <c r="W123" s="42" t="str">
        <f>VLOOKUP(M123,FMzinp1_250219_IPIA_proj!D:J,6,0)</f>
        <v>31.05.2019.</v>
      </c>
      <c r="X123" s="42" t="str">
        <f>VLOOKUP(M123,FMzinp1_250219_IPIA_proj!D:K,7,0)</f>
        <v>Konkrēto projekta iesniegumu nepieciešams aizstāt  ar objektu “Energoefektivitātes paaugstināšana kazarmas ēkā Nr.006 (kadastra Nr.0100 0910 090 006), Krustabaznīcas ielā 9K-3, Rīgā”, ēkai Nr.006 ir izstrādāts objekta būvprojekts un iesniegts izskatīšanai un saskaņošanai Būvniecības valsts kontroles birojā.  Orientējošais projekta publiskais finansējums - 200 000,00 EUR, projekta iesnieguma iesniegšanas termiņš - 2019.gada 31.maijs</v>
      </c>
    </row>
    <row r="124" spans="1:24" s="44" customFormat="1" ht="38.25" customHeight="1" x14ac:dyDescent="0.25">
      <c r="A124" s="5" t="s">
        <v>64</v>
      </c>
      <c r="B124" s="6" t="s">
        <v>65</v>
      </c>
      <c r="C124" s="6" t="s">
        <v>66</v>
      </c>
      <c r="D124" s="11" t="s">
        <v>67</v>
      </c>
      <c r="E124" s="6">
        <v>2</v>
      </c>
      <c r="F124" s="6"/>
      <c r="G124" s="6" t="s">
        <v>68</v>
      </c>
      <c r="H124" s="6"/>
      <c r="I124" s="5" t="s">
        <v>8</v>
      </c>
      <c r="J124" s="5">
        <f>IF(ISBLANK(P124),"",SUBTOTAL(103, $P$10:P124))</f>
        <v>28</v>
      </c>
      <c r="K124" s="5" t="s">
        <v>66</v>
      </c>
      <c r="L124" s="137" t="s">
        <v>127</v>
      </c>
      <c r="M124" s="6" t="s">
        <v>544</v>
      </c>
      <c r="N124" s="9">
        <v>182750</v>
      </c>
      <c r="O124" s="12">
        <v>43465</v>
      </c>
      <c r="P124" s="59">
        <f t="shared" si="14"/>
        <v>12</v>
      </c>
      <c r="Q124" s="20" t="str">
        <f t="shared" si="9"/>
        <v>jā</v>
      </c>
      <c r="R124" s="20" t="str">
        <f t="shared" si="10"/>
        <v>nē</v>
      </c>
      <c r="S124" s="20" t="b">
        <f t="shared" si="11"/>
        <v>0</v>
      </c>
      <c r="T124" s="31" t="s">
        <v>326</v>
      </c>
      <c r="U124" s="20" t="str">
        <f t="shared" si="15"/>
        <v>Nav iesniegts</v>
      </c>
      <c r="V124" s="114"/>
      <c r="W124" s="42">
        <f>VLOOKUP(M124,FMzinp1_250219_IPIA_proj!D:J,6,0)</f>
        <v>43615</v>
      </c>
      <c r="X124" s="42" t="str">
        <f>VLOOKUP(M124,FMzinp1_250219_IPIA_proj!D:K,7,0)</f>
        <v>Projekta iesniedzējs ir uzaicināts iesniegt projektu līdz 30.05.2019.</v>
      </c>
    </row>
    <row r="125" spans="1:24" s="44" customFormat="1" ht="25.5" hidden="1" x14ac:dyDescent="0.25">
      <c r="A125" s="5" t="s">
        <v>293</v>
      </c>
      <c r="B125" s="5" t="s">
        <v>294</v>
      </c>
      <c r="C125" s="5" t="s">
        <v>295</v>
      </c>
      <c r="D125" s="11" t="s">
        <v>296</v>
      </c>
      <c r="E125" s="5">
        <v>2</v>
      </c>
      <c r="F125" s="5" t="s">
        <v>434</v>
      </c>
      <c r="G125" s="5" t="s">
        <v>297</v>
      </c>
      <c r="H125" s="5"/>
      <c r="I125" s="5" t="s">
        <v>8</v>
      </c>
      <c r="J125" s="5">
        <f>IF(ISBLANK(P125),"",SUBTOTAL(103, $P$10:P125))</f>
        <v>28</v>
      </c>
      <c r="K125" s="5" t="s">
        <v>294</v>
      </c>
      <c r="L125" s="60" t="s">
        <v>591</v>
      </c>
      <c r="M125" s="11"/>
      <c r="N125" s="21">
        <v>178742.25</v>
      </c>
      <c r="O125" s="42">
        <v>43585</v>
      </c>
      <c r="P125" s="45" t="str">
        <f t="shared" si="14"/>
        <v>nakošie periodi</v>
      </c>
      <c r="Q125" s="20" t="str">
        <f t="shared" si="9"/>
        <v>nē</v>
      </c>
      <c r="R125" s="20" t="str">
        <f t="shared" si="10"/>
        <v>nē</v>
      </c>
      <c r="S125" s="20" t="b">
        <f t="shared" si="11"/>
        <v>0</v>
      </c>
      <c r="T125" s="31" t="s">
        <v>326</v>
      </c>
      <c r="U125" s="20" t="str">
        <f t="shared" si="15"/>
        <v>Nav iesniegts</v>
      </c>
      <c r="V125" s="114"/>
      <c r="W125" s="42"/>
      <c r="X125" s="59" t="s">
        <v>797</v>
      </c>
    </row>
    <row r="126" spans="1:24" s="44" customFormat="1" ht="25.5" hidden="1" customHeight="1" x14ac:dyDescent="0.25">
      <c r="A126" s="5" t="s">
        <v>293</v>
      </c>
      <c r="B126" s="5" t="s">
        <v>294</v>
      </c>
      <c r="C126" s="5" t="s">
        <v>295</v>
      </c>
      <c r="D126" s="11" t="s">
        <v>296</v>
      </c>
      <c r="E126" s="5">
        <v>2</v>
      </c>
      <c r="F126" s="5" t="s">
        <v>434</v>
      </c>
      <c r="G126" s="5" t="s">
        <v>297</v>
      </c>
      <c r="H126" s="5"/>
      <c r="I126" s="5" t="s">
        <v>8</v>
      </c>
      <c r="J126" s="5">
        <f>IF(ISBLANK(P126),"",SUBTOTAL(103, $P$10:P126))</f>
        <v>28</v>
      </c>
      <c r="K126" s="5" t="s">
        <v>294</v>
      </c>
      <c r="L126" s="60" t="s">
        <v>587</v>
      </c>
      <c r="M126" s="137"/>
      <c r="N126" s="21">
        <v>164435.9</v>
      </c>
      <c r="O126" s="12">
        <v>43466</v>
      </c>
      <c r="P126" s="45" t="str">
        <f t="shared" si="14"/>
        <v>nakošie periodi</v>
      </c>
      <c r="Q126" s="20" t="str">
        <f t="shared" si="9"/>
        <v>nē</v>
      </c>
      <c r="R126" s="20" t="str">
        <f t="shared" si="10"/>
        <v>nē</v>
      </c>
      <c r="S126" s="20" t="b">
        <f t="shared" si="11"/>
        <v>0</v>
      </c>
      <c r="T126" s="31" t="s">
        <v>326</v>
      </c>
      <c r="U126" s="20" t="str">
        <f t="shared" si="15"/>
        <v>Nav iesniegts</v>
      </c>
      <c r="V126" s="114"/>
      <c r="W126" s="42"/>
      <c r="X126" s="59"/>
    </row>
    <row r="127" spans="1:24" s="44" customFormat="1" ht="89.25" x14ac:dyDescent="0.25">
      <c r="A127" s="5" t="s">
        <v>64</v>
      </c>
      <c r="B127" s="5" t="s">
        <v>65</v>
      </c>
      <c r="C127" s="10" t="s">
        <v>66</v>
      </c>
      <c r="D127" s="11" t="s">
        <v>67</v>
      </c>
      <c r="E127" s="5">
        <v>1</v>
      </c>
      <c r="F127" s="5"/>
      <c r="G127" s="5" t="s">
        <v>68</v>
      </c>
      <c r="H127" s="5"/>
      <c r="I127" s="5" t="s">
        <v>8</v>
      </c>
      <c r="J127" s="5">
        <f>IF(ISBLANK(P127),"",SUBTOTAL(103, $P$10:P127))</f>
        <v>29</v>
      </c>
      <c r="K127" s="5" t="s">
        <v>66</v>
      </c>
      <c r="L127" s="22" t="s">
        <v>80</v>
      </c>
      <c r="M127" s="22" t="s">
        <v>108</v>
      </c>
      <c r="N127" s="21">
        <v>144500</v>
      </c>
      <c r="O127" s="7">
        <v>43465</v>
      </c>
      <c r="P127" s="59">
        <f t="shared" si="14"/>
        <v>12</v>
      </c>
      <c r="Q127" s="20" t="str">
        <f t="shared" si="9"/>
        <v>jā</v>
      </c>
      <c r="R127" s="20" t="str">
        <f t="shared" si="10"/>
        <v>nē</v>
      </c>
      <c r="S127" s="20" t="b">
        <f t="shared" si="11"/>
        <v>0</v>
      </c>
      <c r="T127" s="31" t="s">
        <v>326</v>
      </c>
      <c r="U127" s="20" t="str">
        <f t="shared" si="15"/>
        <v>Nav iesniegts</v>
      </c>
      <c r="V127" s="114"/>
      <c r="W127" s="42" t="str">
        <f>VLOOKUP(M127,FMzinp1_250219_IPIA_proj!D:J,6,0)</f>
        <v>31.05.2019.</v>
      </c>
      <c r="X127" s="42" t="str">
        <f>VLOOKUP(M127,FMzinp1_250219_IPIA_proj!D:K,7,0)</f>
        <v>Konkrēto projekta iesniegumu nepieciešams aizstāt  ar objektu : “Energoefektivitātes paaugstināšana ēdnīcas ēkā Nr.006 (kadastra Nr.0100 0850 229 006), Ezermalas ielā 6B, Rīgā”, ēkai Nr.006 ir izstrādāts būvprojekts un tiek veikta būvprojekta ekspertīze. Orientējošais projekta publiskais finansējums – 372 415,94 EUR, projekta iesnieguma iesniegšanas termiņš - 2019.gada 31.maijs</v>
      </c>
    </row>
    <row r="128" spans="1:24" s="44" customFormat="1" ht="95.25" customHeight="1" x14ac:dyDescent="0.25">
      <c r="A128" s="5" t="s">
        <v>293</v>
      </c>
      <c r="B128" s="5" t="s">
        <v>294</v>
      </c>
      <c r="C128" s="5" t="s">
        <v>295</v>
      </c>
      <c r="D128" s="11" t="s">
        <v>296</v>
      </c>
      <c r="E128" s="5">
        <v>2</v>
      </c>
      <c r="F128" s="5" t="s">
        <v>434</v>
      </c>
      <c r="G128" s="5" t="s">
        <v>297</v>
      </c>
      <c r="H128" s="5"/>
      <c r="I128" s="5" t="s">
        <v>8</v>
      </c>
      <c r="J128" s="5">
        <f>IF(ISBLANK(P128),"",SUBTOTAL(103, $P$10:P128))</f>
        <v>30</v>
      </c>
      <c r="K128" s="5" t="s">
        <v>294</v>
      </c>
      <c r="L128" s="60" t="s">
        <v>572</v>
      </c>
      <c r="M128" s="137" t="s">
        <v>762</v>
      </c>
      <c r="N128" s="21">
        <v>141878.6</v>
      </c>
      <c r="O128" s="12">
        <v>43462</v>
      </c>
      <c r="P128" s="59">
        <f t="shared" si="14"/>
        <v>12</v>
      </c>
      <c r="Q128" s="20" t="str">
        <f t="shared" si="9"/>
        <v>jā</v>
      </c>
      <c r="R128" s="20" t="str">
        <f t="shared" si="10"/>
        <v>nē</v>
      </c>
      <c r="S128" s="20" t="b">
        <f t="shared" si="11"/>
        <v>0</v>
      </c>
      <c r="T128" s="31" t="s">
        <v>326</v>
      </c>
      <c r="U128" s="20" t="str">
        <f t="shared" si="15"/>
        <v>Nav iesniegts</v>
      </c>
      <c r="V128" s="114"/>
      <c r="W128" s="42">
        <f>VLOOKUP(M128,FMzinp1_250219_IPIA_proj!D:J,6,0)</f>
        <v>43644</v>
      </c>
      <c r="X128" s="42" t="str">
        <f>VLOOKUP(M128,FMzinp1_250219_IPIA_proj!D:K,7,0)</f>
        <v>Labklājības ministrijas un CFLA aktualizētie iesniegšanas termiņi</v>
      </c>
    </row>
    <row r="129" spans="1:24" s="44" customFormat="1" ht="51" hidden="1" x14ac:dyDescent="0.25">
      <c r="A129" s="5" t="s">
        <v>64</v>
      </c>
      <c r="B129" s="5" t="s">
        <v>65</v>
      </c>
      <c r="C129" s="5" t="s">
        <v>66</v>
      </c>
      <c r="D129" s="11" t="s">
        <v>67</v>
      </c>
      <c r="E129" s="5">
        <v>1</v>
      </c>
      <c r="F129" s="5"/>
      <c r="G129" s="5" t="s">
        <v>68</v>
      </c>
      <c r="H129" s="5"/>
      <c r="I129" s="5" t="s">
        <v>8</v>
      </c>
      <c r="J129" s="5">
        <f>IF(ISBLANK(P129),"",SUBTOTAL(103, $P$10:P129))</f>
        <v>30</v>
      </c>
      <c r="K129" s="5" t="s">
        <v>66</v>
      </c>
      <c r="L129" s="10" t="s">
        <v>104</v>
      </c>
      <c r="M129" s="22" t="s">
        <v>534</v>
      </c>
      <c r="N129" s="21">
        <v>135303</v>
      </c>
      <c r="O129" s="15">
        <v>43707</v>
      </c>
      <c r="P129" s="45" t="str">
        <f t="shared" si="14"/>
        <v>nakošie periodi</v>
      </c>
      <c r="Q129" s="20" t="str">
        <f t="shared" si="9"/>
        <v>nē</v>
      </c>
      <c r="R129" s="20" t="str">
        <f t="shared" si="10"/>
        <v>nē</v>
      </c>
      <c r="S129" s="20" t="b">
        <f t="shared" si="11"/>
        <v>0</v>
      </c>
      <c r="T129" s="31" t="s">
        <v>326</v>
      </c>
      <c r="U129" s="20" t="str">
        <f t="shared" si="15"/>
        <v>Nav iesniegts</v>
      </c>
      <c r="V129" s="114"/>
      <c r="W129" s="42"/>
      <c r="X129" s="59"/>
    </row>
    <row r="130" spans="1:24" s="44" customFormat="1" ht="25.5" x14ac:dyDescent="0.25">
      <c r="A130" s="5" t="s">
        <v>293</v>
      </c>
      <c r="B130" s="5" t="s">
        <v>294</v>
      </c>
      <c r="C130" s="5" t="s">
        <v>295</v>
      </c>
      <c r="D130" s="11" t="s">
        <v>296</v>
      </c>
      <c r="E130" s="5">
        <v>2</v>
      </c>
      <c r="F130" s="5" t="s">
        <v>434</v>
      </c>
      <c r="G130" s="5" t="s">
        <v>297</v>
      </c>
      <c r="H130" s="5"/>
      <c r="I130" s="5" t="s">
        <v>8</v>
      </c>
      <c r="J130" s="5">
        <f>IF(ISBLANK(P130),"",SUBTOTAL(103, $P$10:P130))</f>
        <v>31</v>
      </c>
      <c r="K130" s="5" t="s">
        <v>294</v>
      </c>
      <c r="L130" s="60" t="s">
        <v>299</v>
      </c>
      <c r="M130" s="11" t="s">
        <v>763</v>
      </c>
      <c r="N130" s="21">
        <v>128217.4</v>
      </c>
      <c r="O130" s="12">
        <v>43461</v>
      </c>
      <c r="P130" s="59">
        <f t="shared" si="14"/>
        <v>12</v>
      </c>
      <c r="Q130" s="20" t="str">
        <f t="shared" si="9"/>
        <v>jā</v>
      </c>
      <c r="R130" s="20" t="str">
        <f t="shared" si="10"/>
        <v>nē</v>
      </c>
      <c r="S130" s="20" t="b">
        <f t="shared" si="11"/>
        <v>0</v>
      </c>
      <c r="T130" s="31" t="s">
        <v>326</v>
      </c>
      <c r="U130" s="20" t="str">
        <f t="shared" si="15"/>
        <v>Nav iesniegts</v>
      </c>
      <c r="V130" s="114"/>
      <c r="W130" s="42">
        <f>VLOOKUP(M130,FMzinp1_250219_IPIA_proj!D:J,6,0)</f>
        <v>43619</v>
      </c>
      <c r="X130" s="42">
        <f>VLOOKUP(M130,FMzinp1_250219_IPIA_proj!D:K,7,0)</f>
        <v>0</v>
      </c>
    </row>
    <row r="131" spans="1:24" s="44" customFormat="1" ht="25.5" hidden="1" x14ac:dyDescent="0.25">
      <c r="A131" s="5" t="s">
        <v>177</v>
      </c>
      <c r="B131" s="5" t="s">
        <v>219</v>
      </c>
      <c r="C131" s="5" t="s">
        <v>220</v>
      </c>
      <c r="D131" s="11" t="s">
        <v>221</v>
      </c>
      <c r="E131" s="5">
        <v>2</v>
      </c>
      <c r="F131" s="5" t="s">
        <v>434</v>
      </c>
      <c r="G131" s="5" t="s">
        <v>14</v>
      </c>
      <c r="H131" s="5" t="s">
        <v>387</v>
      </c>
      <c r="I131" s="5" t="s">
        <v>8</v>
      </c>
      <c r="J131" s="5">
        <f>IF(ISBLANK(P131),"",SUBTOTAL(103, $P$10:P131))</f>
        <v>31</v>
      </c>
      <c r="K131" s="5" t="s">
        <v>219</v>
      </c>
      <c r="L131" s="137" t="s">
        <v>239</v>
      </c>
      <c r="M131" s="11" t="s">
        <v>240</v>
      </c>
      <c r="N131" s="21">
        <v>127500</v>
      </c>
      <c r="O131" s="42">
        <v>43585</v>
      </c>
      <c r="P131" s="59" t="str">
        <f t="shared" si="14"/>
        <v>nakošie periodi</v>
      </c>
      <c r="Q131" s="20" t="str">
        <f t="shared" si="9"/>
        <v>nē</v>
      </c>
      <c r="R131" s="20" t="str">
        <f t="shared" si="10"/>
        <v>nē</v>
      </c>
      <c r="S131" s="20" t="b">
        <f t="shared" si="11"/>
        <v>0</v>
      </c>
      <c r="T131" s="31" t="s">
        <v>326</v>
      </c>
      <c r="U131" s="20" t="str">
        <f t="shared" si="15"/>
        <v>Nav iesniegts</v>
      </c>
      <c r="V131" s="114"/>
      <c r="W131" s="42"/>
      <c r="X131" s="95" t="s">
        <v>477</v>
      </c>
    </row>
    <row r="132" spans="1:24" s="44" customFormat="1" ht="25.5" hidden="1" x14ac:dyDescent="0.25">
      <c r="A132" s="5" t="s">
        <v>293</v>
      </c>
      <c r="B132" s="5" t="s">
        <v>294</v>
      </c>
      <c r="C132" s="5" t="s">
        <v>295</v>
      </c>
      <c r="D132" s="137" t="s">
        <v>296</v>
      </c>
      <c r="E132" s="5">
        <v>2</v>
      </c>
      <c r="F132" s="5" t="s">
        <v>434</v>
      </c>
      <c r="G132" s="5" t="s">
        <v>297</v>
      </c>
      <c r="H132" s="5"/>
      <c r="I132" s="5" t="s">
        <v>8</v>
      </c>
      <c r="J132" s="5">
        <f>IF(ISBLANK(P132),"",SUBTOTAL(103, $P$10:P132))</f>
        <v>31</v>
      </c>
      <c r="K132" s="5" t="s">
        <v>294</v>
      </c>
      <c r="L132" s="60" t="s">
        <v>315</v>
      </c>
      <c r="M132" s="11"/>
      <c r="N132" s="21">
        <v>120532.55</v>
      </c>
      <c r="O132" s="12">
        <v>43466</v>
      </c>
      <c r="P132" s="45" t="str">
        <f t="shared" si="14"/>
        <v>nakošie periodi</v>
      </c>
      <c r="Q132" s="20" t="str">
        <f t="shared" si="9"/>
        <v>nē</v>
      </c>
      <c r="R132" s="20" t="str">
        <f t="shared" si="10"/>
        <v>nē</v>
      </c>
      <c r="S132" s="20" t="b">
        <f t="shared" si="11"/>
        <v>0</v>
      </c>
      <c r="T132" s="31" t="s">
        <v>326</v>
      </c>
      <c r="U132" s="20" t="str">
        <f t="shared" si="15"/>
        <v>Nav iesniegts</v>
      </c>
      <c r="V132" s="114"/>
      <c r="W132" s="42"/>
      <c r="X132" s="59"/>
    </row>
    <row r="133" spans="1:24" s="44" customFormat="1" ht="25.5" hidden="1" x14ac:dyDescent="0.25">
      <c r="A133" s="34" t="s">
        <v>37</v>
      </c>
      <c r="B133" s="34" t="s">
        <v>38</v>
      </c>
      <c r="C133" s="34" t="s">
        <v>39</v>
      </c>
      <c r="D133" s="35" t="s">
        <v>40</v>
      </c>
      <c r="E133" s="34">
        <v>2</v>
      </c>
      <c r="F133" s="5" t="s">
        <v>434</v>
      </c>
      <c r="G133" s="34" t="s">
        <v>14</v>
      </c>
      <c r="H133" s="5" t="s">
        <v>387</v>
      </c>
      <c r="I133" s="34" t="s">
        <v>8</v>
      </c>
      <c r="J133" s="137">
        <f>IF(ISBLANK(P133),"",SUBTOTAL(103, $P$10:P133))</f>
        <v>31</v>
      </c>
      <c r="K133" s="137" t="s">
        <v>38</v>
      </c>
      <c r="L133" s="137" t="s">
        <v>49</v>
      </c>
      <c r="M133" s="137" t="s">
        <v>255</v>
      </c>
      <c r="N133" s="9">
        <v>100794.85</v>
      </c>
      <c r="O133" s="42">
        <v>44196</v>
      </c>
      <c r="P133" s="45" t="str">
        <f t="shared" si="14"/>
        <v>nakošie periodi</v>
      </c>
      <c r="Q133" s="20" t="str">
        <f t="shared" si="9"/>
        <v>nē</v>
      </c>
      <c r="R133" s="20" t="str">
        <f t="shared" si="10"/>
        <v>nē</v>
      </c>
      <c r="S133" s="20" t="b">
        <f t="shared" si="11"/>
        <v>0</v>
      </c>
      <c r="T133" s="13" t="s">
        <v>326</v>
      </c>
      <c r="U133" s="20" t="str">
        <f t="shared" si="15"/>
        <v>Nav iesniegts</v>
      </c>
      <c r="V133" s="114"/>
      <c r="W133" s="42"/>
      <c r="X133" s="95" t="s">
        <v>477</v>
      </c>
    </row>
    <row r="134" spans="1:24" s="44" customFormat="1" ht="25.5" x14ac:dyDescent="0.25">
      <c r="A134" s="5" t="s">
        <v>64</v>
      </c>
      <c r="B134" s="5" t="s">
        <v>65</v>
      </c>
      <c r="C134" s="5" t="s">
        <v>66</v>
      </c>
      <c r="D134" s="11" t="s">
        <v>67</v>
      </c>
      <c r="E134" s="5">
        <v>1</v>
      </c>
      <c r="F134" s="5"/>
      <c r="G134" s="5" t="s">
        <v>68</v>
      </c>
      <c r="H134" s="5"/>
      <c r="I134" s="5" t="s">
        <v>8</v>
      </c>
      <c r="J134" s="5">
        <f>IF(ISBLANK(P134),"",SUBTOTAL(103, $P$10:P134))</f>
        <v>32</v>
      </c>
      <c r="K134" s="5" t="s">
        <v>66</v>
      </c>
      <c r="L134" s="6" t="s">
        <v>91</v>
      </c>
      <c r="M134" s="25" t="s">
        <v>98</v>
      </c>
      <c r="N134" s="9">
        <v>90950</v>
      </c>
      <c r="O134" s="7">
        <v>43462</v>
      </c>
      <c r="P134" s="59">
        <f t="shared" si="14"/>
        <v>12</v>
      </c>
      <c r="Q134" s="20" t="str">
        <f t="shared" si="9"/>
        <v>jā</v>
      </c>
      <c r="R134" s="20" t="str">
        <f t="shared" si="10"/>
        <v>nē</v>
      </c>
      <c r="S134" s="20" t="b">
        <f t="shared" si="11"/>
        <v>0</v>
      </c>
      <c r="T134" s="31" t="s">
        <v>326</v>
      </c>
      <c r="U134" s="20" t="str">
        <f t="shared" si="15"/>
        <v>Nav iesniegts</v>
      </c>
      <c r="V134" s="114"/>
      <c r="W134" s="42">
        <f>VLOOKUP(M134,FMzinp1_250219_IPIA_proj!D:J,6,0)</f>
        <v>43677</v>
      </c>
      <c r="X134" s="42" t="str">
        <f>VLOOKUP(M134,FMzinp1_250219_IPIA_proj!D:K,7,0)</f>
        <v>Saskaņā ar CFLA 14.01.2019. vēstuli projekta iesniedzējs ir uzaicināts iesniegt projektu līdz  31.07.2019.</v>
      </c>
    </row>
    <row r="135" spans="1:24" s="44" customFormat="1" ht="64.5" customHeight="1" x14ac:dyDescent="0.25">
      <c r="A135" s="5" t="s">
        <v>64</v>
      </c>
      <c r="B135" s="5" t="s">
        <v>65</v>
      </c>
      <c r="C135" s="5" t="s">
        <v>66</v>
      </c>
      <c r="D135" s="11" t="s">
        <v>67</v>
      </c>
      <c r="E135" s="5">
        <v>1</v>
      </c>
      <c r="F135" s="5"/>
      <c r="G135" s="5" t="s">
        <v>68</v>
      </c>
      <c r="H135" s="5"/>
      <c r="I135" s="5" t="s">
        <v>8</v>
      </c>
      <c r="J135" s="5">
        <f>IF(ISBLANK(P135),"",SUBTOTAL(103, $P$10:P135))</f>
        <v>33</v>
      </c>
      <c r="K135" s="5" t="s">
        <v>66</v>
      </c>
      <c r="L135" s="22" t="s">
        <v>91</v>
      </c>
      <c r="M135" s="24" t="s">
        <v>96</v>
      </c>
      <c r="N135" s="21">
        <v>70001.75</v>
      </c>
      <c r="O135" s="7">
        <v>43462</v>
      </c>
      <c r="P135" s="59">
        <f t="shared" si="14"/>
        <v>12</v>
      </c>
      <c r="Q135" s="20" t="str">
        <f t="shared" si="9"/>
        <v>jā</v>
      </c>
      <c r="R135" s="20" t="str">
        <f t="shared" si="10"/>
        <v>nē</v>
      </c>
      <c r="S135" s="20" t="b">
        <f t="shared" si="11"/>
        <v>0</v>
      </c>
      <c r="T135" s="31" t="s">
        <v>326</v>
      </c>
      <c r="U135" s="20" t="str">
        <f t="shared" si="15"/>
        <v>Nav iesniegts</v>
      </c>
      <c r="V135" s="114"/>
      <c r="W135" s="42" t="str">
        <f>VLOOKUP(M135,FMzinp1_250219_IPIA_proj!D:J,6,0)</f>
        <v>29.11.2019.</v>
      </c>
      <c r="X135" s="42" t="str">
        <f>VLOOKUP(M135,FMzinp1_250219_IPIA_proj!D:K,7,0)</f>
        <v>Saskaņā ar CFLA 14.01.2019. vēstuli projekta iesniedzējs ir uzaicināts iesniegt projektu līdz  29.11.2019.</v>
      </c>
    </row>
    <row r="136" spans="1:24" s="44" customFormat="1" ht="51" x14ac:dyDescent="0.25">
      <c r="A136" s="5" t="s">
        <v>293</v>
      </c>
      <c r="B136" s="5" t="s">
        <v>294</v>
      </c>
      <c r="C136" s="5" t="s">
        <v>295</v>
      </c>
      <c r="D136" s="11" t="s">
        <v>296</v>
      </c>
      <c r="E136" s="5">
        <v>2</v>
      </c>
      <c r="F136" s="5" t="s">
        <v>434</v>
      </c>
      <c r="G136" s="5" t="s">
        <v>297</v>
      </c>
      <c r="H136" s="5"/>
      <c r="I136" s="5" t="s">
        <v>8</v>
      </c>
      <c r="J136" s="5">
        <f>IF(ISBLANK(P136),"",SUBTOTAL(103, $P$10:P136))</f>
        <v>34</v>
      </c>
      <c r="K136" s="5" t="s">
        <v>294</v>
      </c>
      <c r="L136" s="60" t="s">
        <v>585</v>
      </c>
      <c r="M136" s="137" t="s">
        <v>764</v>
      </c>
      <c r="N136" s="21">
        <v>67104.100000000006</v>
      </c>
      <c r="O136" s="12">
        <v>43455</v>
      </c>
      <c r="P136" s="59">
        <f t="shared" si="14"/>
        <v>12</v>
      </c>
      <c r="Q136" s="20" t="str">
        <f t="shared" si="9"/>
        <v>jā</v>
      </c>
      <c r="R136" s="20" t="str">
        <f t="shared" si="10"/>
        <v>nē</v>
      </c>
      <c r="S136" s="20" t="b">
        <f t="shared" si="11"/>
        <v>0</v>
      </c>
      <c r="T136" s="31" t="s">
        <v>326</v>
      </c>
      <c r="U136" s="20" t="str">
        <f t="shared" si="15"/>
        <v>Nav iesniegts</v>
      </c>
      <c r="V136" s="114"/>
      <c r="W136" s="42">
        <f>VLOOKUP(M136,FMzinp1_250219_IPIA_proj!D:J,6,0)</f>
        <v>43556</v>
      </c>
      <c r="X136" s="42" t="s">
        <v>806</v>
      </c>
    </row>
    <row r="137" spans="1:24" s="44" customFormat="1" ht="25.5" x14ac:dyDescent="0.25">
      <c r="A137" s="5" t="s">
        <v>64</v>
      </c>
      <c r="B137" s="5" t="s">
        <v>65</v>
      </c>
      <c r="C137" s="5" t="s">
        <v>66</v>
      </c>
      <c r="D137" s="11" t="s">
        <v>67</v>
      </c>
      <c r="E137" s="5">
        <v>1</v>
      </c>
      <c r="F137" s="5"/>
      <c r="G137" s="5" t="s">
        <v>68</v>
      </c>
      <c r="H137" s="5"/>
      <c r="I137" s="5" t="s">
        <v>8</v>
      </c>
      <c r="J137" s="5">
        <f>IF(ISBLANK(P137),"",SUBTOTAL(103, $P$10:P137))</f>
        <v>35</v>
      </c>
      <c r="K137" s="5" t="s">
        <v>66</v>
      </c>
      <c r="L137" s="22" t="s">
        <v>91</v>
      </c>
      <c r="M137" s="24" t="s">
        <v>94</v>
      </c>
      <c r="N137" s="21">
        <v>64165</v>
      </c>
      <c r="O137" s="7">
        <v>43462</v>
      </c>
      <c r="P137" s="59">
        <f t="shared" si="14"/>
        <v>12</v>
      </c>
      <c r="Q137" s="20" t="str">
        <f t="shared" si="9"/>
        <v>jā</v>
      </c>
      <c r="R137" s="20" t="str">
        <f t="shared" si="10"/>
        <v>nē</v>
      </c>
      <c r="S137" s="20" t="b">
        <f t="shared" si="11"/>
        <v>0</v>
      </c>
      <c r="T137" s="31" t="s">
        <v>326</v>
      </c>
      <c r="U137" s="20" t="str">
        <f t="shared" si="15"/>
        <v>Nav iesniegts</v>
      </c>
      <c r="V137" s="114"/>
      <c r="W137" s="42" t="str">
        <f>VLOOKUP(M137,FMzinp1_250219_IPIA_proj!D:J,6,0)</f>
        <v>29.11.2019.</v>
      </c>
      <c r="X137" s="42" t="str">
        <f>VLOOKUP(M137,FMzinp1_250219_IPIA_proj!D:K,7,0)</f>
        <v>Saskaņā ar CFLA 14.01.2019. vēstuli projekta iesniedzējs ir uzaicināts iesniegt projektu līdz 29.11.2019.</v>
      </c>
    </row>
    <row r="138" spans="1:24" s="44" customFormat="1" ht="25.5" hidden="1" x14ac:dyDescent="0.25">
      <c r="A138" s="5" t="s">
        <v>37</v>
      </c>
      <c r="B138" s="5" t="s">
        <v>38</v>
      </c>
      <c r="C138" s="5" t="s">
        <v>39</v>
      </c>
      <c r="D138" s="11" t="s">
        <v>40</v>
      </c>
      <c r="E138" s="5">
        <v>2</v>
      </c>
      <c r="F138" s="5" t="s">
        <v>434</v>
      </c>
      <c r="G138" s="5" t="s">
        <v>14</v>
      </c>
      <c r="H138" s="5" t="s">
        <v>387</v>
      </c>
      <c r="I138" s="5" t="s">
        <v>8</v>
      </c>
      <c r="J138" s="5">
        <f>IF(ISBLANK(P138),"",SUBTOTAL(103, $P$10:P138))</f>
        <v>35</v>
      </c>
      <c r="K138" s="5" t="s">
        <v>38</v>
      </c>
      <c r="L138" s="137" t="s">
        <v>57</v>
      </c>
      <c r="M138" s="137" t="s">
        <v>58</v>
      </c>
      <c r="N138" s="21">
        <v>64097.23</v>
      </c>
      <c r="O138" s="42">
        <v>43550</v>
      </c>
      <c r="P138" s="45" t="str">
        <f t="shared" si="14"/>
        <v>nakošie periodi</v>
      </c>
      <c r="Q138" s="20" t="str">
        <f t="shared" ref="Q138:Q201" si="16">IF(P138 &lt;=$P$4,"jā", "nē")</f>
        <v>nē</v>
      </c>
      <c r="R138" s="20" t="str">
        <f t="shared" ref="R138:R201" si="17">IF(ISNUMBER(U138), IF(P138&lt;U138, "jā", "nē"),"nē")</f>
        <v>nē</v>
      </c>
      <c r="S138" s="20" t="b">
        <f t="shared" ref="S138:S201" si="18">P138=U138</f>
        <v>0</v>
      </c>
      <c r="T138" s="31" t="s">
        <v>326</v>
      </c>
      <c r="U138" s="20" t="str">
        <f t="shared" si="15"/>
        <v>Nav iesniegts</v>
      </c>
      <c r="V138" s="114"/>
      <c r="W138" s="42"/>
      <c r="X138" s="95" t="s">
        <v>477</v>
      </c>
    </row>
    <row r="139" spans="1:24" s="44" customFormat="1" ht="25.5" customHeight="1" x14ac:dyDescent="0.25">
      <c r="A139" s="5" t="s">
        <v>64</v>
      </c>
      <c r="B139" s="5" t="s">
        <v>65</v>
      </c>
      <c r="C139" s="5" t="s">
        <v>66</v>
      </c>
      <c r="D139" s="11" t="s">
        <v>67</v>
      </c>
      <c r="E139" s="5">
        <v>1</v>
      </c>
      <c r="F139" s="5"/>
      <c r="G139" s="5" t="s">
        <v>68</v>
      </c>
      <c r="H139" s="5"/>
      <c r="I139" s="5" t="s">
        <v>8</v>
      </c>
      <c r="J139" s="5">
        <f>IF(ISBLANK(P139),"",SUBTOTAL(103, $P$10:P139))</f>
        <v>36</v>
      </c>
      <c r="K139" s="5" t="s">
        <v>66</v>
      </c>
      <c r="L139" s="22" t="s">
        <v>91</v>
      </c>
      <c r="M139" s="24" t="s">
        <v>93</v>
      </c>
      <c r="N139" s="21">
        <v>54769.75</v>
      </c>
      <c r="O139" s="7">
        <v>43462</v>
      </c>
      <c r="P139" s="143">
        <f t="shared" si="14"/>
        <v>12</v>
      </c>
      <c r="Q139" s="20" t="str">
        <f t="shared" si="16"/>
        <v>jā</v>
      </c>
      <c r="R139" s="20" t="str">
        <f t="shared" si="17"/>
        <v>nē</v>
      </c>
      <c r="S139" s="20" t="b">
        <f t="shared" si="18"/>
        <v>0</v>
      </c>
      <c r="T139" s="31" t="s">
        <v>326</v>
      </c>
      <c r="U139" s="103" t="str">
        <f t="shared" si="15"/>
        <v>Nav iesniegts</v>
      </c>
      <c r="V139" s="114"/>
      <c r="W139" s="42" t="str">
        <f>VLOOKUP(M139,FMzinp1_250219_IPIA_proj!D:J,6,0)</f>
        <v>03.05.2019.</v>
      </c>
      <c r="X139" s="42" t="str">
        <f>VLOOKUP(M139,FMzinp1_250219_IPIA_proj!D:K,7,0)</f>
        <v>Saskaņā ar CFLA 14.01.2019. vēstuli projekta iesniedzējs ir uzaicināts iesniegt projektu līdz 03.05.2019.</v>
      </c>
    </row>
    <row r="140" spans="1:24" s="44" customFormat="1" ht="38.25" hidden="1" customHeight="1" x14ac:dyDescent="0.25">
      <c r="A140" s="5" t="s">
        <v>293</v>
      </c>
      <c r="B140" s="5" t="s">
        <v>294</v>
      </c>
      <c r="C140" s="5" t="s">
        <v>295</v>
      </c>
      <c r="D140" s="11" t="s">
        <v>296</v>
      </c>
      <c r="E140" s="5">
        <v>2</v>
      </c>
      <c r="F140" s="5" t="s">
        <v>434</v>
      </c>
      <c r="G140" s="5" t="s">
        <v>297</v>
      </c>
      <c r="H140" s="5"/>
      <c r="I140" s="5" t="s">
        <v>8</v>
      </c>
      <c r="J140" s="5">
        <f>IF(ISBLANK(P140),"",SUBTOTAL(103, $P$10:P140))</f>
        <v>36</v>
      </c>
      <c r="K140" s="5" t="s">
        <v>294</v>
      </c>
      <c r="L140" s="60" t="s">
        <v>578</v>
      </c>
      <c r="M140" s="137"/>
      <c r="N140" s="21">
        <v>49207.82</v>
      </c>
      <c r="O140" s="12">
        <v>43466</v>
      </c>
      <c r="P140" s="45" t="str">
        <f t="shared" si="14"/>
        <v>nakošie periodi</v>
      </c>
      <c r="Q140" s="20" t="str">
        <f t="shared" si="16"/>
        <v>nē</v>
      </c>
      <c r="R140" s="20" t="str">
        <f t="shared" si="17"/>
        <v>nē</v>
      </c>
      <c r="S140" s="20" t="b">
        <f t="shared" si="18"/>
        <v>0</v>
      </c>
      <c r="T140" s="31" t="s">
        <v>326</v>
      </c>
      <c r="U140" s="20" t="str">
        <f t="shared" si="15"/>
        <v>Nav iesniegts</v>
      </c>
      <c r="V140" s="114"/>
      <c r="W140" s="42"/>
      <c r="X140" s="59"/>
    </row>
    <row r="141" spans="1:24" s="44" customFormat="1" ht="25.5" hidden="1" x14ac:dyDescent="0.25">
      <c r="A141" s="6" t="s">
        <v>262</v>
      </c>
      <c r="B141" s="6" t="s">
        <v>275</v>
      </c>
      <c r="C141" s="6" t="s">
        <v>276</v>
      </c>
      <c r="D141" s="11" t="s">
        <v>277</v>
      </c>
      <c r="E141" s="5" t="s">
        <v>181</v>
      </c>
      <c r="F141" s="5"/>
      <c r="G141" s="5" t="s">
        <v>266</v>
      </c>
      <c r="H141" s="5"/>
      <c r="I141" s="5" t="s">
        <v>8</v>
      </c>
      <c r="J141" s="5">
        <f>IF(ISBLANK(P141),"",SUBTOTAL(103, $P$10:P141))</f>
        <v>36</v>
      </c>
      <c r="K141" s="5" t="s">
        <v>275</v>
      </c>
      <c r="L141" s="137" t="s">
        <v>278</v>
      </c>
      <c r="M141" s="137" t="s">
        <v>279</v>
      </c>
      <c r="N141" s="21">
        <v>43466</v>
      </c>
      <c r="O141" s="57">
        <v>43830</v>
      </c>
      <c r="P141" s="59" t="str">
        <f t="shared" si="14"/>
        <v>nakošie periodi</v>
      </c>
      <c r="Q141" s="20" t="str">
        <f t="shared" si="16"/>
        <v>nē</v>
      </c>
      <c r="R141" s="20" t="str">
        <f t="shared" si="17"/>
        <v>nē</v>
      </c>
      <c r="S141" s="20" t="b">
        <f t="shared" si="18"/>
        <v>0</v>
      </c>
      <c r="T141" s="31" t="s">
        <v>326</v>
      </c>
      <c r="U141" s="20" t="str">
        <f t="shared" si="15"/>
        <v>Nav iesniegts</v>
      </c>
      <c r="V141" s="114"/>
      <c r="W141" s="42"/>
      <c r="X141" s="59"/>
    </row>
    <row r="142" spans="1:24" s="44" customFormat="1" ht="25.5" x14ac:dyDescent="0.25">
      <c r="A142" s="5" t="s">
        <v>64</v>
      </c>
      <c r="B142" s="5" t="s">
        <v>65</v>
      </c>
      <c r="C142" s="5" t="s">
        <v>66</v>
      </c>
      <c r="D142" s="11" t="s">
        <v>67</v>
      </c>
      <c r="E142" s="5">
        <v>1</v>
      </c>
      <c r="F142" s="5"/>
      <c r="G142" s="5" t="s">
        <v>68</v>
      </c>
      <c r="H142" s="5"/>
      <c r="I142" s="5" t="s">
        <v>8</v>
      </c>
      <c r="J142" s="5">
        <f>IF(ISBLANK(P142),"",SUBTOTAL(103, $P$10:P142))</f>
        <v>37</v>
      </c>
      <c r="K142" s="5" t="s">
        <v>66</v>
      </c>
      <c r="L142" s="22" t="s">
        <v>91</v>
      </c>
      <c r="M142" s="24" t="s">
        <v>92</v>
      </c>
      <c r="N142" s="21">
        <v>30600</v>
      </c>
      <c r="O142" s="7">
        <v>43462</v>
      </c>
      <c r="P142" s="59">
        <f t="shared" si="14"/>
        <v>12</v>
      </c>
      <c r="Q142" s="20" t="str">
        <f t="shared" si="16"/>
        <v>jā</v>
      </c>
      <c r="R142" s="20" t="str">
        <f t="shared" si="17"/>
        <v>nē</v>
      </c>
      <c r="S142" s="20" t="b">
        <f t="shared" si="18"/>
        <v>0</v>
      </c>
      <c r="T142" s="31" t="s">
        <v>326</v>
      </c>
      <c r="U142" s="20" t="str">
        <f t="shared" si="15"/>
        <v>Nav iesniegts</v>
      </c>
      <c r="V142" s="114"/>
      <c r="W142" s="42" t="str">
        <f>VLOOKUP(M142,FMzinp1_250219_IPIA_proj!D:J,6,0)</f>
        <v>30.12.2019.</v>
      </c>
      <c r="X142" s="42" t="str">
        <f>VLOOKUP(M142,FMzinp1_250219_IPIA_proj!D:K,7,0)</f>
        <v>Saskaņā ar CFLA 14.01.2019. vēstuli projekta iesniedzējs ir uzaicināts iesniegt projektu līdz 30.12.2019.</v>
      </c>
    </row>
    <row r="143" spans="1:24" s="44" customFormat="1" ht="25.5" x14ac:dyDescent="0.25">
      <c r="A143" s="5" t="s">
        <v>64</v>
      </c>
      <c r="B143" s="5" t="s">
        <v>65</v>
      </c>
      <c r="C143" s="5" t="s">
        <v>66</v>
      </c>
      <c r="D143" s="11" t="s">
        <v>67</v>
      </c>
      <c r="E143" s="5">
        <v>1</v>
      </c>
      <c r="F143" s="5"/>
      <c r="G143" s="5" t="s">
        <v>68</v>
      </c>
      <c r="H143" s="5"/>
      <c r="I143" s="5" t="s">
        <v>8</v>
      </c>
      <c r="J143" s="5">
        <f>IF(ISBLANK(P143),"",SUBTOTAL(103, $P$10:P143))</f>
        <v>38</v>
      </c>
      <c r="K143" s="5" t="s">
        <v>66</v>
      </c>
      <c r="L143" s="22" t="s">
        <v>91</v>
      </c>
      <c r="M143" s="24" t="s">
        <v>100</v>
      </c>
      <c r="N143" s="21">
        <v>29750</v>
      </c>
      <c r="O143" s="7">
        <v>43462</v>
      </c>
      <c r="P143" s="59">
        <f t="shared" si="14"/>
        <v>12</v>
      </c>
      <c r="Q143" s="20" t="str">
        <f t="shared" si="16"/>
        <v>jā</v>
      </c>
      <c r="R143" s="20" t="str">
        <f t="shared" si="17"/>
        <v>nē</v>
      </c>
      <c r="S143" s="20" t="b">
        <f t="shared" si="18"/>
        <v>0</v>
      </c>
      <c r="T143" s="31" t="s">
        <v>326</v>
      </c>
      <c r="U143" s="20" t="str">
        <f t="shared" si="15"/>
        <v>Nav iesniegts</v>
      </c>
      <c r="V143" s="114"/>
      <c r="W143" s="42" t="str">
        <f>VLOOKUP(M143,FMzinp1_250219_IPIA_proj!D:J,6,0)</f>
        <v>30.12.2019.</v>
      </c>
      <c r="X143" s="42" t="str">
        <f>VLOOKUP(M143,FMzinp1_250219_IPIA_proj!D:K,7,0)</f>
        <v>Saskaņā ar CFLA 14.01.2019. vēstuli projekta iesniedzējs ir uzaicināts iesniegt projektu līdz 30.12.2019.</v>
      </c>
    </row>
    <row r="144" spans="1:24" s="44" customFormat="1" ht="25.5" hidden="1" x14ac:dyDescent="0.25">
      <c r="A144" s="5" t="s">
        <v>293</v>
      </c>
      <c r="B144" s="5" t="s">
        <v>294</v>
      </c>
      <c r="C144" s="5" t="s">
        <v>295</v>
      </c>
      <c r="D144" s="11" t="s">
        <v>296</v>
      </c>
      <c r="E144" s="5">
        <v>2</v>
      </c>
      <c r="F144" s="5" t="s">
        <v>434</v>
      </c>
      <c r="G144" s="5" t="s">
        <v>297</v>
      </c>
      <c r="H144" s="5"/>
      <c r="I144" s="5" t="s">
        <v>8</v>
      </c>
      <c r="J144" s="5">
        <f>IF(ISBLANK(P144),"",SUBTOTAL(103, $P$10:P144))</f>
        <v>38</v>
      </c>
      <c r="K144" s="5" t="s">
        <v>294</v>
      </c>
      <c r="L144" s="137" t="s">
        <v>566</v>
      </c>
      <c r="M144" s="11"/>
      <c r="N144" s="21">
        <v>23947.05</v>
      </c>
      <c r="O144" s="12">
        <v>43466</v>
      </c>
      <c r="P144" s="45" t="str">
        <f t="shared" si="14"/>
        <v>nakošie periodi</v>
      </c>
      <c r="Q144" s="20" t="str">
        <f t="shared" si="16"/>
        <v>nē</v>
      </c>
      <c r="R144" s="20" t="str">
        <f t="shared" si="17"/>
        <v>nē</v>
      </c>
      <c r="S144" s="20" t="b">
        <f t="shared" si="18"/>
        <v>0</v>
      </c>
      <c r="T144" s="31" t="s">
        <v>326</v>
      </c>
      <c r="U144" s="20" t="str">
        <f t="shared" si="15"/>
        <v>Nav iesniegts</v>
      </c>
      <c r="V144" s="114"/>
      <c r="W144" s="42"/>
      <c r="X144" s="59"/>
    </row>
    <row r="145" spans="1:24" s="44" customFormat="1" ht="25.5" hidden="1" x14ac:dyDescent="0.25">
      <c r="A145" s="5" t="s">
        <v>293</v>
      </c>
      <c r="B145" s="5" t="s">
        <v>294</v>
      </c>
      <c r="C145" s="5" t="s">
        <v>295</v>
      </c>
      <c r="D145" s="11" t="s">
        <v>296</v>
      </c>
      <c r="E145" s="5">
        <v>2</v>
      </c>
      <c r="F145" s="5" t="s">
        <v>434</v>
      </c>
      <c r="G145" s="5" t="s">
        <v>297</v>
      </c>
      <c r="H145" s="5"/>
      <c r="I145" s="5" t="s">
        <v>8</v>
      </c>
      <c r="J145" s="5">
        <f>IF(ISBLANK(P145),"",SUBTOTAL(103, $P$10:P145))</f>
        <v>38</v>
      </c>
      <c r="K145" s="5" t="s">
        <v>294</v>
      </c>
      <c r="L145" s="60" t="s">
        <v>303</v>
      </c>
      <c r="M145" s="11"/>
      <c r="N145" s="21">
        <v>23534.18</v>
      </c>
      <c r="O145" s="12">
        <v>43466</v>
      </c>
      <c r="P145" s="45" t="str">
        <f t="shared" si="14"/>
        <v>nakošie periodi</v>
      </c>
      <c r="Q145" s="20" t="str">
        <f t="shared" si="16"/>
        <v>nē</v>
      </c>
      <c r="R145" s="20" t="str">
        <f t="shared" si="17"/>
        <v>nē</v>
      </c>
      <c r="S145" s="20" t="b">
        <f t="shared" si="18"/>
        <v>0</v>
      </c>
      <c r="T145" s="31" t="s">
        <v>326</v>
      </c>
      <c r="U145" s="20" t="str">
        <f t="shared" si="15"/>
        <v>Nav iesniegts</v>
      </c>
      <c r="V145" s="114"/>
      <c r="W145" s="42"/>
      <c r="X145" s="59"/>
    </row>
    <row r="146" spans="1:24" s="44" customFormat="1" ht="25.5" hidden="1" x14ac:dyDescent="0.25">
      <c r="A146" s="5" t="s">
        <v>293</v>
      </c>
      <c r="B146" s="5" t="s">
        <v>294</v>
      </c>
      <c r="C146" s="5" t="s">
        <v>295</v>
      </c>
      <c r="D146" s="11" t="s">
        <v>296</v>
      </c>
      <c r="E146" s="5">
        <v>2</v>
      </c>
      <c r="F146" s="5" t="s">
        <v>434</v>
      </c>
      <c r="G146" s="5" t="s">
        <v>297</v>
      </c>
      <c r="H146" s="5"/>
      <c r="I146" s="5" t="s">
        <v>8</v>
      </c>
      <c r="J146" s="5">
        <f>IF(ISBLANK(P146),"",SUBTOTAL(103, $P$10:P146))</f>
        <v>38</v>
      </c>
      <c r="K146" s="5" t="s">
        <v>294</v>
      </c>
      <c r="L146" s="60" t="s">
        <v>317</v>
      </c>
      <c r="M146" s="11"/>
      <c r="N146" s="21">
        <v>14976.29</v>
      </c>
      <c r="O146" s="12">
        <v>43466</v>
      </c>
      <c r="P146" s="45" t="str">
        <f t="shared" si="14"/>
        <v>nakošie periodi</v>
      </c>
      <c r="Q146" s="20" t="str">
        <f t="shared" si="16"/>
        <v>nē</v>
      </c>
      <c r="R146" s="20" t="str">
        <f t="shared" si="17"/>
        <v>nē</v>
      </c>
      <c r="S146" s="20" t="b">
        <f t="shared" si="18"/>
        <v>0</v>
      </c>
      <c r="T146" s="31" t="s">
        <v>326</v>
      </c>
      <c r="U146" s="20" t="str">
        <f t="shared" si="15"/>
        <v>Nav iesniegts</v>
      </c>
      <c r="V146" s="114"/>
      <c r="W146" s="42"/>
      <c r="X146" s="59"/>
    </row>
    <row r="147" spans="1:24" s="44" customFormat="1" ht="25.5" x14ac:dyDescent="0.25">
      <c r="A147" s="5" t="s">
        <v>293</v>
      </c>
      <c r="B147" s="5" t="s">
        <v>294</v>
      </c>
      <c r="C147" s="5" t="s">
        <v>295</v>
      </c>
      <c r="D147" s="11" t="s">
        <v>296</v>
      </c>
      <c r="E147" s="5">
        <v>2</v>
      </c>
      <c r="F147" s="5" t="s">
        <v>434</v>
      </c>
      <c r="G147" s="5" t="s">
        <v>297</v>
      </c>
      <c r="H147" s="5"/>
      <c r="I147" s="5" t="s">
        <v>8</v>
      </c>
      <c r="J147" s="5">
        <f>IF(ISBLANK(P147),"",SUBTOTAL(103, $P$10:P147))</f>
        <v>39</v>
      </c>
      <c r="K147" s="5" t="s">
        <v>294</v>
      </c>
      <c r="L147" s="60" t="s">
        <v>570</v>
      </c>
      <c r="M147" s="11" t="s">
        <v>765</v>
      </c>
      <c r="N147" s="21">
        <v>9984.9500000000007</v>
      </c>
      <c r="O147" s="12">
        <v>43462</v>
      </c>
      <c r="P147" s="59">
        <f t="shared" si="14"/>
        <v>12</v>
      </c>
      <c r="Q147" s="20" t="str">
        <f t="shared" si="16"/>
        <v>jā</v>
      </c>
      <c r="R147" s="20" t="str">
        <f t="shared" si="17"/>
        <v>nē</v>
      </c>
      <c r="S147" s="20" t="b">
        <f t="shared" si="18"/>
        <v>0</v>
      </c>
      <c r="T147" s="31" t="s">
        <v>326</v>
      </c>
      <c r="U147" s="20" t="str">
        <f t="shared" si="15"/>
        <v>Nav iesniegts</v>
      </c>
      <c r="V147" s="114"/>
      <c r="W147" s="42">
        <f>VLOOKUP(M147,FMzinp1_250219_IPIA_proj!D:J,6,0)</f>
        <v>43524</v>
      </c>
      <c r="X147" s="42">
        <f>VLOOKUP(M147,FMzinp1_250219_IPIA_proj!D:K,7,0)</f>
        <v>0</v>
      </c>
    </row>
    <row r="148" spans="1:24" s="44" customFormat="1" ht="25.5" hidden="1" x14ac:dyDescent="0.25">
      <c r="A148" s="137" t="s">
        <v>10</v>
      </c>
      <c r="B148" s="137" t="s">
        <v>11</v>
      </c>
      <c r="C148" s="137" t="s">
        <v>12</v>
      </c>
      <c r="D148" s="11" t="s">
        <v>13</v>
      </c>
      <c r="E148" s="137">
        <v>2</v>
      </c>
      <c r="F148" s="137"/>
      <c r="G148" s="137" t="s">
        <v>14</v>
      </c>
      <c r="H148" s="137"/>
      <c r="I148" s="137" t="s">
        <v>8</v>
      </c>
      <c r="J148" s="5">
        <f>IF(ISBLANK(P148),"",SUBTOTAL(103, $P$10:P148))</f>
        <v>39</v>
      </c>
      <c r="K148" s="5" t="s">
        <v>11</v>
      </c>
      <c r="L148" s="11" t="s">
        <v>29</v>
      </c>
      <c r="M148" s="11" t="s">
        <v>30</v>
      </c>
      <c r="N148" s="21">
        <v>0</v>
      </c>
      <c r="O148" s="12">
        <v>43525</v>
      </c>
      <c r="P148" s="45" t="str">
        <f t="shared" si="14"/>
        <v>nakošie periodi</v>
      </c>
      <c r="Q148" s="20" t="str">
        <f t="shared" si="16"/>
        <v>nē</v>
      </c>
      <c r="R148" s="20" t="str">
        <f t="shared" si="17"/>
        <v>nē</v>
      </c>
      <c r="S148" s="20" t="b">
        <f t="shared" si="18"/>
        <v>0</v>
      </c>
      <c r="T148" s="31" t="s">
        <v>326</v>
      </c>
      <c r="U148" s="20" t="str">
        <f t="shared" si="15"/>
        <v>Nav iesniegts</v>
      </c>
      <c r="V148" s="114"/>
      <c r="W148" s="42"/>
      <c r="X148" s="43" t="s">
        <v>549</v>
      </c>
    </row>
    <row r="149" spans="1:24" s="44" customFormat="1" ht="51" x14ac:dyDescent="0.25">
      <c r="A149" s="5" t="s">
        <v>64</v>
      </c>
      <c r="B149" s="6" t="s">
        <v>65</v>
      </c>
      <c r="C149" s="6" t="s">
        <v>66</v>
      </c>
      <c r="D149" s="11" t="s">
        <v>67</v>
      </c>
      <c r="E149" s="6">
        <v>2</v>
      </c>
      <c r="F149" s="6"/>
      <c r="G149" s="6" t="s">
        <v>68</v>
      </c>
      <c r="H149" s="137"/>
      <c r="I149" s="5" t="s">
        <v>8</v>
      </c>
      <c r="J149" s="5">
        <f>IF(ISBLANK(P149),"",SUBTOTAL(103, $P$10:P149))</f>
        <v>40</v>
      </c>
      <c r="K149" s="5" t="s">
        <v>66</v>
      </c>
      <c r="L149" s="11" t="s">
        <v>153</v>
      </c>
      <c r="M149" s="11" t="s">
        <v>790</v>
      </c>
      <c r="N149" s="9">
        <v>3400000</v>
      </c>
      <c r="O149" s="12">
        <v>43435</v>
      </c>
      <c r="P149" s="59">
        <f t="shared" si="14"/>
        <v>12</v>
      </c>
      <c r="Q149" s="20" t="str">
        <f t="shared" si="16"/>
        <v>jā</v>
      </c>
      <c r="R149" s="20" t="str">
        <f t="shared" si="17"/>
        <v>nē</v>
      </c>
      <c r="S149" s="20" t="b">
        <f t="shared" si="18"/>
        <v>0</v>
      </c>
      <c r="T149" s="31">
        <v>43481</v>
      </c>
      <c r="U149" s="20">
        <f t="shared" si="15"/>
        <v>1</v>
      </c>
      <c r="V149" s="42"/>
      <c r="W149" s="42"/>
      <c r="X149" s="43"/>
    </row>
    <row r="150" spans="1:24" s="44" customFormat="1" ht="63.75" x14ac:dyDescent="0.25">
      <c r="A150" s="5" t="s">
        <v>64</v>
      </c>
      <c r="B150" s="5" t="s">
        <v>65</v>
      </c>
      <c r="C150" s="10" t="s">
        <v>66</v>
      </c>
      <c r="D150" s="11" t="s">
        <v>67</v>
      </c>
      <c r="E150" s="5">
        <v>1</v>
      </c>
      <c r="F150" s="5"/>
      <c r="G150" s="5" t="s">
        <v>68</v>
      </c>
      <c r="H150" s="5"/>
      <c r="I150" s="5" t="s">
        <v>8</v>
      </c>
      <c r="J150" s="5">
        <f>IF(ISBLANK(P150),"",SUBTOTAL(103, $P$10:P150))</f>
        <v>41</v>
      </c>
      <c r="K150" s="5" t="s">
        <v>66</v>
      </c>
      <c r="L150" s="138" t="s">
        <v>792</v>
      </c>
      <c r="M150" s="138" t="s">
        <v>794</v>
      </c>
      <c r="N150" s="128">
        <v>1196417.5</v>
      </c>
      <c r="O150" s="129">
        <v>43646</v>
      </c>
      <c r="P150" s="51" t="s">
        <v>404</v>
      </c>
      <c r="Q150" s="20" t="str">
        <f t="shared" si="16"/>
        <v>nē</v>
      </c>
      <c r="R150" s="20" t="str">
        <f t="shared" si="17"/>
        <v>nē</v>
      </c>
      <c r="S150" s="20" t="b">
        <f t="shared" si="18"/>
        <v>0</v>
      </c>
      <c r="T150" s="129">
        <v>43479</v>
      </c>
      <c r="U150" s="51"/>
      <c r="V150" s="129"/>
      <c r="W150" s="129"/>
      <c r="X150" s="130"/>
    </row>
    <row r="151" spans="1:24" s="44" customFormat="1" ht="51" x14ac:dyDescent="0.25">
      <c r="A151" s="5" t="s">
        <v>64</v>
      </c>
      <c r="B151" s="5" t="s">
        <v>65</v>
      </c>
      <c r="C151" s="10" t="s">
        <v>66</v>
      </c>
      <c r="D151" s="11" t="s">
        <v>67</v>
      </c>
      <c r="E151" s="5">
        <v>1</v>
      </c>
      <c r="F151" s="5"/>
      <c r="G151" s="5" t="s">
        <v>68</v>
      </c>
      <c r="H151" s="5"/>
      <c r="I151" s="5" t="s">
        <v>8</v>
      </c>
      <c r="J151" s="5">
        <f>IF(ISBLANK(P151),"",SUBTOTAL(103, $P$10:P151))</f>
        <v>42</v>
      </c>
      <c r="K151" s="5" t="s">
        <v>66</v>
      </c>
      <c r="L151" s="138" t="s">
        <v>792</v>
      </c>
      <c r="M151" s="138" t="s">
        <v>793</v>
      </c>
      <c r="N151" s="128">
        <v>432299.8</v>
      </c>
      <c r="O151" s="129">
        <v>43646</v>
      </c>
      <c r="P151" s="51" t="s">
        <v>404</v>
      </c>
      <c r="Q151" s="20" t="str">
        <f t="shared" si="16"/>
        <v>nē</v>
      </c>
      <c r="R151" s="20" t="str">
        <f t="shared" si="17"/>
        <v>nē</v>
      </c>
      <c r="S151" s="20" t="b">
        <f t="shared" si="18"/>
        <v>0</v>
      </c>
      <c r="T151" s="129">
        <v>43476</v>
      </c>
      <c r="U151" s="51"/>
      <c r="V151" s="129"/>
      <c r="W151" s="129"/>
      <c r="X151" s="130"/>
    </row>
    <row r="152" spans="1:24" s="44" customFormat="1" ht="38.25" x14ac:dyDescent="0.25">
      <c r="A152" s="5" t="s">
        <v>64</v>
      </c>
      <c r="B152" s="6" t="s">
        <v>65</v>
      </c>
      <c r="C152" s="6" t="s">
        <v>66</v>
      </c>
      <c r="D152" s="11" t="s">
        <v>67</v>
      </c>
      <c r="E152" s="6">
        <v>2</v>
      </c>
      <c r="F152" s="6"/>
      <c r="G152" s="6" t="s">
        <v>68</v>
      </c>
      <c r="H152" s="5"/>
      <c r="I152" s="5" t="s">
        <v>8</v>
      </c>
      <c r="J152" s="5">
        <f>IF(ISBLANK(P152),"",SUBTOTAL(103, $P$10:P152))</f>
        <v>43</v>
      </c>
      <c r="K152" s="5" t="s">
        <v>66</v>
      </c>
      <c r="L152" s="137" t="s">
        <v>558</v>
      </c>
      <c r="M152" s="11" t="s">
        <v>559</v>
      </c>
      <c r="N152" s="9">
        <v>2550000</v>
      </c>
      <c r="O152" s="13">
        <v>43646</v>
      </c>
      <c r="P152" s="13" t="s">
        <v>404</v>
      </c>
      <c r="Q152" s="20" t="str">
        <f t="shared" si="16"/>
        <v>nē</v>
      </c>
      <c r="R152" s="20" t="str">
        <f t="shared" si="17"/>
        <v>nē</v>
      </c>
      <c r="S152" s="20" t="b">
        <f t="shared" si="18"/>
        <v>0</v>
      </c>
      <c r="T152" s="31">
        <v>43463</v>
      </c>
      <c r="U152" s="20">
        <f t="shared" ref="U152:U215" si="19">IFERROR(MONTH(T152),"Nav iesniegts")</f>
        <v>12</v>
      </c>
      <c r="V152" s="42"/>
      <c r="W152" s="42"/>
      <c r="X152" s="43"/>
    </row>
    <row r="153" spans="1:24" s="44" customFormat="1" ht="38.25" x14ac:dyDescent="0.25">
      <c r="A153" s="5" t="s">
        <v>177</v>
      </c>
      <c r="B153" s="5" t="s">
        <v>219</v>
      </c>
      <c r="C153" s="5" t="s">
        <v>220</v>
      </c>
      <c r="D153" s="11" t="s">
        <v>221</v>
      </c>
      <c r="E153" s="5">
        <v>2</v>
      </c>
      <c r="F153" s="5" t="s">
        <v>434</v>
      </c>
      <c r="G153" s="5" t="s">
        <v>14</v>
      </c>
      <c r="H153" s="5" t="s">
        <v>387</v>
      </c>
      <c r="I153" s="5" t="s">
        <v>8</v>
      </c>
      <c r="J153" s="5">
        <f>IF(ISBLANK(P153),"",SUBTOTAL(103, $P$10:P153))</f>
        <v>44</v>
      </c>
      <c r="K153" s="5" t="s">
        <v>219</v>
      </c>
      <c r="L153" s="11" t="s">
        <v>49</v>
      </c>
      <c r="M153" s="11" t="s">
        <v>253</v>
      </c>
      <c r="N153" s="21">
        <v>1508677.28</v>
      </c>
      <c r="O153" s="12">
        <v>44196</v>
      </c>
      <c r="P153" s="45" t="s">
        <v>404</v>
      </c>
      <c r="Q153" s="20" t="str">
        <f t="shared" si="16"/>
        <v>nē</v>
      </c>
      <c r="R153" s="20" t="str">
        <f t="shared" si="17"/>
        <v>nē</v>
      </c>
      <c r="S153" s="20" t="b">
        <f t="shared" si="18"/>
        <v>0</v>
      </c>
      <c r="T153" s="31">
        <v>43462</v>
      </c>
      <c r="U153" s="20">
        <f t="shared" si="19"/>
        <v>12</v>
      </c>
      <c r="V153" s="42"/>
      <c r="W153" s="42"/>
      <c r="X153" s="95"/>
    </row>
    <row r="154" spans="1:24" s="44" customFormat="1" ht="64.5" x14ac:dyDescent="0.25">
      <c r="A154" s="5" t="s">
        <v>177</v>
      </c>
      <c r="B154" s="5" t="s">
        <v>219</v>
      </c>
      <c r="C154" s="5" t="s">
        <v>220</v>
      </c>
      <c r="D154" s="11" t="s">
        <v>221</v>
      </c>
      <c r="E154" s="5">
        <v>1</v>
      </c>
      <c r="F154" s="5" t="s">
        <v>434</v>
      </c>
      <c r="G154" s="5" t="s">
        <v>14</v>
      </c>
      <c r="H154" s="5"/>
      <c r="I154" s="5" t="s">
        <v>8</v>
      </c>
      <c r="J154" s="5">
        <f>IF(ISBLANK(P154),"",SUBTOTAL(103, $P$10:P154))</f>
        <v>45</v>
      </c>
      <c r="K154" s="5" t="s">
        <v>219</v>
      </c>
      <c r="L154" s="137" t="s">
        <v>163</v>
      </c>
      <c r="M154" s="127" t="s">
        <v>718</v>
      </c>
      <c r="N154" s="128">
        <v>920601</v>
      </c>
      <c r="O154" s="45" t="s">
        <v>404</v>
      </c>
      <c r="P154" s="45" t="s">
        <v>404</v>
      </c>
      <c r="Q154" s="20" t="str">
        <f t="shared" si="16"/>
        <v>nē</v>
      </c>
      <c r="R154" s="20" t="str">
        <f t="shared" si="17"/>
        <v>nē</v>
      </c>
      <c r="S154" s="20" t="b">
        <f t="shared" si="18"/>
        <v>0</v>
      </c>
      <c r="T154" s="31">
        <v>43462</v>
      </c>
      <c r="U154" s="20">
        <f t="shared" si="19"/>
        <v>12</v>
      </c>
      <c r="V154" s="129"/>
      <c r="W154" s="129"/>
      <c r="X154" s="130"/>
    </row>
    <row r="155" spans="1:24" s="44" customFormat="1" ht="25.5" x14ac:dyDescent="0.25">
      <c r="A155" s="5" t="s">
        <v>64</v>
      </c>
      <c r="B155" s="6" t="s">
        <v>65</v>
      </c>
      <c r="C155" s="6" t="s">
        <v>66</v>
      </c>
      <c r="D155" s="11" t="s">
        <v>67</v>
      </c>
      <c r="E155" s="6">
        <v>2</v>
      </c>
      <c r="F155" s="6"/>
      <c r="G155" s="6" t="s">
        <v>68</v>
      </c>
      <c r="H155" s="6"/>
      <c r="I155" s="5" t="s">
        <v>8</v>
      </c>
      <c r="J155" s="5">
        <f>IF(ISBLANK(P155),"",SUBTOTAL(103, $P$10:P155))</f>
        <v>46</v>
      </c>
      <c r="K155" s="5" t="s">
        <v>66</v>
      </c>
      <c r="L155" s="137" t="s">
        <v>125</v>
      </c>
      <c r="M155" s="11" t="s">
        <v>126</v>
      </c>
      <c r="N155" s="9">
        <v>850000</v>
      </c>
      <c r="O155" s="12">
        <v>43465</v>
      </c>
      <c r="P155" s="59">
        <f t="shared" ref="P155:P199" si="20">IF(O155&lt;43466,MONTH(O155),"nakošie periodi")</f>
        <v>12</v>
      </c>
      <c r="Q155" s="20" t="str">
        <f t="shared" si="16"/>
        <v>jā</v>
      </c>
      <c r="R155" s="20" t="str">
        <f t="shared" si="17"/>
        <v>nē</v>
      </c>
      <c r="S155" s="20" t="b">
        <f t="shared" si="18"/>
        <v>1</v>
      </c>
      <c r="T155" s="31">
        <v>43462</v>
      </c>
      <c r="U155" s="20">
        <f t="shared" si="19"/>
        <v>12</v>
      </c>
      <c r="V155" s="42"/>
      <c r="W155" s="42"/>
      <c r="X155" s="95"/>
    </row>
    <row r="156" spans="1:24" s="44" customFormat="1" ht="38.25" x14ac:dyDescent="0.25">
      <c r="A156" s="5" t="s">
        <v>293</v>
      </c>
      <c r="B156" s="5" t="s">
        <v>294</v>
      </c>
      <c r="C156" s="5" t="s">
        <v>295</v>
      </c>
      <c r="D156" s="11" t="s">
        <v>296</v>
      </c>
      <c r="E156" s="5">
        <v>2</v>
      </c>
      <c r="F156" s="5" t="s">
        <v>434</v>
      </c>
      <c r="G156" s="5" t="s">
        <v>297</v>
      </c>
      <c r="H156" s="5" t="s">
        <v>387</v>
      </c>
      <c r="I156" s="5" t="s">
        <v>8</v>
      </c>
      <c r="J156" s="5">
        <f>IF(ISBLANK(P156),"",SUBTOTAL(103, $P$10:P156))</f>
        <v>47</v>
      </c>
      <c r="K156" s="5" t="s">
        <v>294</v>
      </c>
      <c r="L156" s="60" t="s">
        <v>573</v>
      </c>
      <c r="M156" s="11" t="s">
        <v>730</v>
      </c>
      <c r="N156" s="21">
        <v>722798.35</v>
      </c>
      <c r="O156" s="12">
        <v>43462</v>
      </c>
      <c r="P156" s="59">
        <f t="shared" si="20"/>
        <v>12</v>
      </c>
      <c r="Q156" s="20" t="str">
        <f t="shared" si="16"/>
        <v>jā</v>
      </c>
      <c r="R156" s="20" t="str">
        <f t="shared" si="17"/>
        <v>nē</v>
      </c>
      <c r="S156" s="20" t="b">
        <f t="shared" si="18"/>
        <v>1</v>
      </c>
      <c r="T156" s="31">
        <v>43462</v>
      </c>
      <c r="U156" s="20">
        <f t="shared" si="19"/>
        <v>12</v>
      </c>
      <c r="V156" s="42"/>
      <c r="W156" s="42"/>
      <c r="X156" s="59"/>
    </row>
    <row r="157" spans="1:24" s="44" customFormat="1" ht="51" x14ac:dyDescent="0.25">
      <c r="A157" s="6" t="s">
        <v>177</v>
      </c>
      <c r="B157" s="5" t="s">
        <v>219</v>
      </c>
      <c r="C157" s="5" t="s">
        <v>220</v>
      </c>
      <c r="D157" s="11" t="s">
        <v>221</v>
      </c>
      <c r="E157" s="5">
        <v>2</v>
      </c>
      <c r="F157" s="5" t="s">
        <v>434</v>
      </c>
      <c r="G157" s="5" t="s">
        <v>14</v>
      </c>
      <c r="H157" s="5"/>
      <c r="I157" s="5" t="s">
        <v>8</v>
      </c>
      <c r="J157" s="5">
        <f>IF(ISBLANK(P157),"",SUBTOTAL(103, $P$10:P157))</f>
        <v>48</v>
      </c>
      <c r="K157" s="5" t="s">
        <v>219</v>
      </c>
      <c r="L157" s="137" t="s">
        <v>445</v>
      </c>
      <c r="M157" s="11" t="s">
        <v>446</v>
      </c>
      <c r="N157" s="21">
        <v>669562</v>
      </c>
      <c r="O157" s="12">
        <v>43462</v>
      </c>
      <c r="P157" s="59">
        <f t="shared" si="20"/>
        <v>12</v>
      </c>
      <c r="Q157" s="20" t="str">
        <f t="shared" si="16"/>
        <v>jā</v>
      </c>
      <c r="R157" s="20" t="str">
        <f t="shared" si="17"/>
        <v>nē</v>
      </c>
      <c r="S157" s="20" t="b">
        <f t="shared" si="18"/>
        <v>1</v>
      </c>
      <c r="T157" s="31">
        <v>43462</v>
      </c>
      <c r="U157" s="20">
        <f t="shared" si="19"/>
        <v>12</v>
      </c>
      <c r="V157" s="42"/>
      <c r="W157" s="42"/>
      <c r="X157" s="95"/>
    </row>
    <row r="158" spans="1:24" s="44" customFormat="1" ht="25.5" x14ac:dyDescent="0.25">
      <c r="A158" s="5" t="s">
        <v>293</v>
      </c>
      <c r="B158" s="5" t="s">
        <v>294</v>
      </c>
      <c r="C158" s="5" t="s">
        <v>295</v>
      </c>
      <c r="D158" s="11" t="s">
        <v>296</v>
      </c>
      <c r="E158" s="5">
        <v>2</v>
      </c>
      <c r="F158" s="5" t="s">
        <v>434</v>
      </c>
      <c r="G158" s="5" t="s">
        <v>297</v>
      </c>
      <c r="H158" s="5" t="s">
        <v>387</v>
      </c>
      <c r="I158" s="5" t="s">
        <v>8</v>
      </c>
      <c r="J158" s="5">
        <f>IF(ISBLANK(P158),"",SUBTOTAL(103, $P$10:P158))</f>
        <v>49</v>
      </c>
      <c r="K158" s="5" t="s">
        <v>294</v>
      </c>
      <c r="L158" s="60" t="s">
        <v>57</v>
      </c>
      <c r="M158" s="11" t="s">
        <v>731</v>
      </c>
      <c r="N158" s="21">
        <v>520446.5</v>
      </c>
      <c r="O158" s="12">
        <v>43462</v>
      </c>
      <c r="P158" s="59">
        <f t="shared" si="20"/>
        <v>12</v>
      </c>
      <c r="Q158" s="20" t="str">
        <f t="shared" si="16"/>
        <v>jā</v>
      </c>
      <c r="R158" s="20" t="str">
        <f t="shared" si="17"/>
        <v>nē</v>
      </c>
      <c r="S158" s="20" t="b">
        <f t="shared" si="18"/>
        <v>1</v>
      </c>
      <c r="T158" s="31">
        <v>43462</v>
      </c>
      <c r="U158" s="20">
        <f t="shared" si="19"/>
        <v>12</v>
      </c>
      <c r="V158" s="42"/>
      <c r="W158" s="42"/>
      <c r="X158" s="59"/>
    </row>
    <row r="159" spans="1:24" s="44" customFormat="1" ht="25.5" x14ac:dyDescent="0.25">
      <c r="A159" s="5" t="s">
        <v>293</v>
      </c>
      <c r="B159" s="5" t="s">
        <v>294</v>
      </c>
      <c r="C159" s="5" t="s">
        <v>295</v>
      </c>
      <c r="D159" s="11" t="s">
        <v>296</v>
      </c>
      <c r="E159" s="5">
        <v>2</v>
      </c>
      <c r="F159" s="5" t="s">
        <v>434</v>
      </c>
      <c r="G159" s="5" t="s">
        <v>297</v>
      </c>
      <c r="H159" s="5"/>
      <c r="I159" s="5" t="s">
        <v>8</v>
      </c>
      <c r="J159" s="5">
        <f>IF(ISBLANK(P159),"",SUBTOTAL(103, $P$10:P159))</f>
        <v>50</v>
      </c>
      <c r="K159" s="5" t="s">
        <v>294</v>
      </c>
      <c r="L159" s="60" t="s">
        <v>576</v>
      </c>
      <c r="M159" s="11" t="s">
        <v>739</v>
      </c>
      <c r="N159" s="21">
        <v>277689.05</v>
      </c>
      <c r="O159" s="12">
        <v>43462</v>
      </c>
      <c r="P159" s="59">
        <f t="shared" si="20"/>
        <v>12</v>
      </c>
      <c r="Q159" s="20" t="str">
        <f t="shared" si="16"/>
        <v>jā</v>
      </c>
      <c r="R159" s="20" t="str">
        <f t="shared" si="17"/>
        <v>nē</v>
      </c>
      <c r="S159" s="20" t="b">
        <f t="shared" si="18"/>
        <v>1</v>
      </c>
      <c r="T159" s="31">
        <v>43462</v>
      </c>
      <c r="U159" s="20">
        <f t="shared" si="19"/>
        <v>12</v>
      </c>
      <c r="V159" s="42"/>
      <c r="W159" s="42"/>
      <c r="X159" s="59"/>
    </row>
    <row r="160" spans="1:24" s="44" customFormat="1" ht="25.5" x14ac:dyDescent="0.25">
      <c r="A160" s="5" t="s">
        <v>293</v>
      </c>
      <c r="B160" s="5" t="s">
        <v>294</v>
      </c>
      <c r="C160" s="5" t="s">
        <v>295</v>
      </c>
      <c r="D160" s="11" t="s">
        <v>296</v>
      </c>
      <c r="E160" s="5">
        <v>2</v>
      </c>
      <c r="F160" s="5" t="s">
        <v>434</v>
      </c>
      <c r="G160" s="5" t="s">
        <v>297</v>
      </c>
      <c r="H160" s="5"/>
      <c r="I160" s="5" t="s">
        <v>8</v>
      </c>
      <c r="J160" s="5">
        <f>IF(ISBLANK(P160),"",SUBTOTAL(103, $P$10:P160))</f>
        <v>51</v>
      </c>
      <c r="K160" s="5" t="s">
        <v>294</v>
      </c>
      <c r="L160" s="60" t="s">
        <v>306</v>
      </c>
      <c r="M160" s="11" t="s">
        <v>742</v>
      </c>
      <c r="N160" s="21">
        <v>251175</v>
      </c>
      <c r="O160" s="12">
        <v>43462</v>
      </c>
      <c r="P160" s="59">
        <f t="shared" si="20"/>
        <v>12</v>
      </c>
      <c r="Q160" s="20" t="str">
        <f t="shared" si="16"/>
        <v>jā</v>
      </c>
      <c r="R160" s="20" t="str">
        <f t="shared" si="17"/>
        <v>nē</v>
      </c>
      <c r="S160" s="20" t="b">
        <f t="shared" si="18"/>
        <v>1</v>
      </c>
      <c r="T160" s="31">
        <v>43462</v>
      </c>
      <c r="U160" s="20">
        <f t="shared" si="19"/>
        <v>12</v>
      </c>
      <c r="V160" s="42"/>
      <c r="W160" s="42"/>
      <c r="X160" s="59"/>
    </row>
    <row r="161" spans="1:24" s="44" customFormat="1" ht="38.25" x14ac:dyDescent="0.25">
      <c r="A161" s="5" t="s">
        <v>293</v>
      </c>
      <c r="B161" s="5" t="s">
        <v>294</v>
      </c>
      <c r="C161" s="5" t="s">
        <v>295</v>
      </c>
      <c r="D161" s="11" t="s">
        <v>296</v>
      </c>
      <c r="E161" s="5">
        <v>2</v>
      </c>
      <c r="F161" s="5" t="s">
        <v>434</v>
      </c>
      <c r="G161" s="5" t="s">
        <v>297</v>
      </c>
      <c r="H161" s="5"/>
      <c r="I161" s="5" t="s">
        <v>8</v>
      </c>
      <c r="J161" s="5">
        <f>IF(ISBLANK(P161),"",SUBTOTAL(103, $P$10:P161))</f>
        <v>52</v>
      </c>
      <c r="K161" s="5" t="s">
        <v>294</v>
      </c>
      <c r="L161" s="60" t="s">
        <v>580</v>
      </c>
      <c r="M161" s="11" t="s">
        <v>743</v>
      </c>
      <c r="N161" s="21">
        <v>248858.74</v>
      </c>
      <c r="O161" s="12">
        <v>43465</v>
      </c>
      <c r="P161" s="59">
        <f t="shared" si="20"/>
        <v>12</v>
      </c>
      <c r="Q161" s="20" t="str">
        <f t="shared" si="16"/>
        <v>jā</v>
      </c>
      <c r="R161" s="20" t="str">
        <f t="shared" si="17"/>
        <v>nē</v>
      </c>
      <c r="S161" s="20" t="b">
        <f t="shared" si="18"/>
        <v>1</v>
      </c>
      <c r="T161" s="31">
        <v>43462</v>
      </c>
      <c r="U161" s="20">
        <f t="shared" si="19"/>
        <v>12</v>
      </c>
      <c r="V161" s="42"/>
      <c r="W161" s="42"/>
      <c r="X161" s="59"/>
    </row>
    <row r="162" spans="1:24" s="44" customFormat="1" ht="38.25" x14ac:dyDescent="0.25">
      <c r="A162" s="5" t="s">
        <v>293</v>
      </c>
      <c r="B162" s="5" t="s">
        <v>294</v>
      </c>
      <c r="C162" s="5" t="s">
        <v>295</v>
      </c>
      <c r="D162" s="11" t="s">
        <v>296</v>
      </c>
      <c r="E162" s="5">
        <v>2</v>
      </c>
      <c r="F162" s="5" t="s">
        <v>434</v>
      </c>
      <c r="G162" s="5" t="s">
        <v>297</v>
      </c>
      <c r="H162" s="5"/>
      <c r="I162" s="5" t="s">
        <v>8</v>
      </c>
      <c r="J162" s="5">
        <f>IF(ISBLANK(P162),"",SUBTOTAL(103, $P$10:P162))</f>
        <v>53</v>
      </c>
      <c r="K162" s="5" t="s">
        <v>294</v>
      </c>
      <c r="L162" s="60" t="s">
        <v>597</v>
      </c>
      <c r="M162" s="11" t="s">
        <v>733</v>
      </c>
      <c r="N162" s="21">
        <v>242772.75</v>
      </c>
      <c r="O162" s="12">
        <v>43462</v>
      </c>
      <c r="P162" s="59">
        <f t="shared" si="20"/>
        <v>12</v>
      </c>
      <c r="Q162" s="20" t="str">
        <f t="shared" si="16"/>
        <v>jā</v>
      </c>
      <c r="R162" s="20" t="str">
        <f t="shared" si="17"/>
        <v>nē</v>
      </c>
      <c r="S162" s="20" t="b">
        <f t="shared" si="18"/>
        <v>1</v>
      </c>
      <c r="T162" s="31">
        <v>43462</v>
      </c>
      <c r="U162" s="20">
        <f t="shared" si="19"/>
        <v>12</v>
      </c>
      <c r="V162" s="42"/>
      <c r="W162" s="42"/>
      <c r="X162" s="59"/>
    </row>
    <row r="163" spans="1:24" s="44" customFormat="1" ht="25.5" x14ac:dyDescent="0.25">
      <c r="A163" s="5" t="s">
        <v>293</v>
      </c>
      <c r="B163" s="5" t="s">
        <v>294</v>
      </c>
      <c r="C163" s="5" t="s">
        <v>295</v>
      </c>
      <c r="D163" s="11" t="s">
        <v>296</v>
      </c>
      <c r="E163" s="5">
        <v>2</v>
      </c>
      <c r="F163" s="5" t="s">
        <v>434</v>
      </c>
      <c r="G163" s="5" t="s">
        <v>297</v>
      </c>
      <c r="H163" s="5" t="s">
        <v>387</v>
      </c>
      <c r="I163" s="5" t="s">
        <v>8</v>
      </c>
      <c r="J163" s="5">
        <f>IF(ISBLANK(P163),"",SUBTOTAL(103, $P$10:P163))</f>
        <v>54</v>
      </c>
      <c r="K163" s="5" t="s">
        <v>294</v>
      </c>
      <c r="L163" s="60" t="s">
        <v>47</v>
      </c>
      <c r="M163" s="11"/>
      <c r="N163" s="21">
        <v>237979.6</v>
      </c>
      <c r="O163" s="12">
        <v>43462</v>
      </c>
      <c r="P163" s="59">
        <f t="shared" si="20"/>
        <v>12</v>
      </c>
      <c r="Q163" s="20" t="str">
        <f t="shared" si="16"/>
        <v>jā</v>
      </c>
      <c r="R163" s="20" t="str">
        <f t="shared" si="17"/>
        <v>nē</v>
      </c>
      <c r="S163" s="20" t="b">
        <f t="shared" si="18"/>
        <v>1</v>
      </c>
      <c r="T163" s="31">
        <v>43462</v>
      </c>
      <c r="U163" s="20">
        <f t="shared" si="19"/>
        <v>12</v>
      </c>
      <c r="V163" s="42"/>
      <c r="W163" s="42"/>
      <c r="X163" s="59"/>
    </row>
    <row r="164" spans="1:24" s="44" customFormat="1" ht="38.25" x14ac:dyDescent="0.25">
      <c r="A164" s="5" t="s">
        <v>293</v>
      </c>
      <c r="B164" s="5" t="s">
        <v>294</v>
      </c>
      <c r="C164" s="5" t="s">
        <v>295</v>
      </c>
      <c r="D164" s="11" t="s">
        <v>296</v>
      </c>
      <c r="E164" s="5">
        <v>2</v>
      </c>
      <c r="F164" s="5" t="s">
        <v>434</v>
      </c>
      <c r="G164" s="5" t="s">
        <v>297</v>
      </c>
      <c r="H164" s="5"/>
      <c r="I164" s="5" t="s">
        <v>8</v>
      </c>
      <c r="J164" s="5">
        <f>IF(ISBLANK(P164),"",SUBTOTAL(103, $P$10:P164))</f>
        <v>55</v>
      </c>
      <c r="K164" s="5" t="s">
        <v>294</v>
      </c>
      <c r="L164" s="60" t="s">
        <v>598</v>
      </c>
      <c r="M164" s="11" t="s">
        <v>746</v>
      </c>
      <c r="N164" s="21">
        <v>234943.4</v>
      </c>
      <c r="O164" s="12">
        <v>43448</v>
      </c>
      <c r="P164" s="59">
        <f t="shared" si="20"/>
        <v>12</v>
      </c>
      <c r="Q164" s="20" t="str">
        <f t="shared" si="16"/>
        <v>jā</v>
      </c>
      <c r="R164" s="20" t="str">
        <f t="shared" si="17"/>
        <v>nē</v>
      </c>
      <c r="S164" s="20" t="b">
        <f t="shared" si="18"/>
        <v>1</v>
      </c>
      <c r="T164" s="31">
        <v>43462</v>
      </c>
      <c r="U164" s="20">
        <f t="shared" si="19"/>
        <v>12</v>
      </c>
      <c r="V164" s="42"/>
      <c r="W164" s="42"/>
      <c r="X164" s="59"/>
    </row>
    <row r="165" spans="1:24" s="44" customFormat="1" ht="38.25" x14ac:dyDescent="0.25">
      <c r="A165" s="5" t="s">
        <v>293</v>
      </c>
      <c r="B165" s="5" t="s">
        <v>294</v>
      </c>
      <c r="C165" s="5" t="s">
        <v>295</v>
      </c>
      <c r="D165" s="11" t="s">
        <v>296</v>
      </c>
      <c r="E165" s="5">
        <v>2</v>
      </c>
      <c r="F165" s="5" t="s">
        <v>434</v>
      </c>
      <c r="G165" s="5" t="s">
        <v>297</v>
      </c>
      <c r="H165" s="5"/>
      <c r="I165" s="5" t="s">
        <v>8</v>
      </c>
      <c r="J165" s="5">
        <f>IF(ISBLANK(P165),"",SUBTOTAL(103, $P$10:P165))</f>
        <v>56</v>
      </c>
      <c r="K165" s="5" t="s">
        <v>294</v>
      </c>
      <c r="L165" s="60" t="s">
        <v>565</v>
      </c>
      <c r="M165" s="11" t="s">
        <v>729</v>
      </c>
      <c r="N165" s="21">
        <v>230085.65</v>
      </c>
      <c r="O165" s="12">
        <v>43462</v>
      </c>
      <c r="P165" s="59">
        <f t="shared" si="20"/>
        <v>12</v>
      </c>
      <c r="Q165" s="20" t="str">
        <f t="shared" si="16"/>
        <v>jā</v>
      </c>
      <c r="R165" s="20" t="str">
        <f t="shared" si="17"/>
        <v>nē</v>
      </c>
      <c r="S165" s="20" t="b">
        <f t="shared" si="18"/>
        <v>1</v>
      </c>
      <c r="T165" s="31">
        <v>43462</v>
      </c>
      <c r="U165" s="20">
        <f t="shared" si="19"/>
        <v>12</v>
      </c>
      <c r="V165" s="42"/>
      <c r="W165" s="42"/>
      <c r="X165" s="59"/>
    </row>
    <row r="166" spans="1:24" s="44" customFormat="1" ht="38.25" x14ac:dyDescent="0.25">
      <c r="A166" s="5" t="s">
        <v>293</v>
      </c>
      <c r="B166" s="5" t="s">
        <v>294</v>
      </c>
      <c r="C166" s="5" t="s">
        <v>295</v>
      </c>
      <c r="D166" s="11" t="s">
        <v>296</v>
      </c>
      <c r="E166" s="5">
        <v>2</v>
      </c>
      <c r="F166" s="5" t="s">
        <v>434</v>
      </c>
      <c r="G166" s="5" t="s">
        <v>297</v>
      </c>
      <c r="H166" s="5"/>
      <c r="I166" s="5" t="s">
        <v>8</v>
      </c>
      <c r="J166" s="5">
        <f>IF(ISBLANK(P166),"",SUBTOTAL(103, $P$10:P166))</f>
        <v>57</v>
      </c>
      <c r="K166" s="5" t="s">
        <v>294</v>
      </c>
      <c r="L166" s="60" t="s">
        <v>588</v>
      </c>
      <c r="M166" s="11" t="s">
        <v>740</v>
      </c>
      <c r="N166" s="21">
        <v>208920.65</v>
      </c>
      <c r="O166" s="12">
        <v>43462</v>
      </c>
      <c r="P166" s="59">
        <f t="shared" si="20"/>
        <v>12</v>
      </c>
      <c r="Q166" s="20" t="str">
        <f t="shared" si="16"/>
        <v>jā</v>
      </c>
      <c r="R166" s="20" t="str">
        <f t="shared" si="17"/>
        <v>nē</v>
      </c>
      <c r="S166" s="20" t="b">
        <f t="shared" si="18"/>
        <v>1</v>
      </c>
      <c r="T166" s="31">
        <v>43462</v>
      </c>
      <c r="U166" s="20">
        <f t="shared" si="19"/>
        <v>12</v>
      </c>
      <c r="V166" s="42"/>
      <c r="W166" s="42"/>
      <c r="X166" s="59"/>
    </row>
    <row r="167" spans="1:24" s="44" customFormat="1" ht="38.25" x14ac:dyDescent="0.25">
      <c r="A167" s="5" t="s">
        <v>293</v>
      </c>
      <c r="B167" s="5" t="s">
        <v>294</v>
      </c>
      <c r="C167" s="5" t="s">
        <v>295</v>
      </c>
      <c r="D167" s="11" t="s">
        <v>296</v>
      </c>
      <c r="E167" s="5">
        <v>2</v>
      </c>
      <c r="F167" s="5" t="s">
        <v>434</v>
      </c>
      <c r="G167" s="5" t="s">
        <v>297</v>
      </c>
      <c r="H167" s="5"/>
      <c r="I167" s="5" t="s">
        <v>8</v>
      </c>
      <c r="J167" s="5">
        <f>IF(ISBLANK(P167),"",SUBTOTAL(103, $P$10:P167))</f>
        <v>58</v>
      </c>
      <c r="K167" s="5" t="s">
        <v>294</v>
      </c>
      <c r="L167" s="60" t="s">
        <v>568</v>
      </c>
      <c r="M167" s="11" t="s">
        <v>734</v>
      </c>
      <c r="N167" s="21">
        <v>208053.65</v>
      </c>
      <c r="O167" s="12">
        <v>43462</v>
      </c>
      <c r="P167" s="59">
        <f t="shared" si="20"/>
        <v>12</v>
      </c>
      <c r="Q167" s="20" t="str">
        <f t="shared" si="16"/>
        <v>jā</v>
      </c>
      <c r="R167" s="20" t="str">
        <f t="shared" si="17"/>
        <v>nē</v>
      </c>
      <c r="S167" s="20" t="b">
        <f t="shared" si="18"/>
        <v>1</v>
      </c>
      <c r="T167" s="31">
        <v>43462</v>
      </c>
      <c r="U167" s="20">
        <f t="shared" si="19"/>
        <v>12</v>
      </c>
      <c r="V167" s="42"/>
      <c r="W167" s="42"/>
      <c r="X167" s="59"/>
    </row>
    <row r="168" spans="1:24" s="44" customFormat="1" ht="38.25" x14ac:dyDescent="0.25">
      <c r="A168" s="5" t="s">
        <v>293</v>
      </c>
      <c r="B168" s="5" t="s">
        <v>294</v>
      </c>
      <c r="C168" s="5" t="s">
        <v>295</v>
      </c>
      <c r="D168" s="11" t="s">
        <v>296</v>
      </c>
      <c r="E168" s="5">
        <v>2</v>
      </c>
      <c r="F168" s="5" t="s">
        <v>434</v>
      </c>
      <c r="G168" s="5" t="s">
        <v>297</v>
      </c>
      <c r="H168" s="5" t="s">
        <v>387</v>
      </c>
      <c r="I168" s="5" t="s">
        <v>8</v>
      </c>
      <c r="J168" s="5">
        <f>IF(ISBLANK(P168),"",SUBTOTAL(103, $P$10:P168))</f>
        <v>59</v>
      </c>
      <c r="K168" s="5" t="s">
        <v>294</v>
      </c>
      <c r="L168" s="60" t="s">
        <v>244</v>
      </c>
      <c r="M168" s="11" t="s">
        <v>737</v>
      </c>
      <c r="N168" s="21">
        <v>179128.15</v>
      </c>
      <c r="O168" s="12">
        <v>43462</v>
      </c>
      <c r="P168" s="59">
        <f t="shared" si="20"/>
        <v>12</v>
      </c>
      <c r="Q168" s="20" t="str">
        <f t="shared" si="16"/>
        <v>jā</v>
      </c>
      <c r="R168" s="20" t="str">
        <f t="shared" si="17"/>
        <v>nē</v>
      </c>
      <c r="S168" s="20" t="b">
        <f t="shared" si="18"/>
        <v>1</v>
      </c>
      <c r="T168" s="31">
        <v>43462</v>
      </c>
      <c r="U168" s="20">
        <f t="shared" si="19"/>
        <v>12</v>
      </c>
      <c r="V168" s="42"/>
      <c r="W168" s="42"/>
      <c r="X168" s="59"/>
    </row>
    <row r="169" spans="1:24" s="44" customFormat="1" ht="63.75" x14ac:dyDescent="0.25">
      <c r="A169" s="5" t="s">
        <v>293</v>
      </c>
      <c r="B169" s="5" t="s">
        <v>294</v>
      </c>
      <c r="C169" s="5" t="s">
        <v>295</v>
      </c>
      <c r="D169" s="11" t="s">
        <v>296</v>
      </c>
      <c r="E169" s="5">
        <v>2</v>
      </c>
      <c r="F169" s="5" t="s">
        <v>434</v>
      </c>
      <c r="G169" s="5" t="s">
        <v>297</v>
      </c>
      <c r="H169" s="5"/>
      <c r="I169" s="5" t="s">
        <v>8</v>
      </c>
      <c r="J169" s="5">
        <f>IF(ISBLANK(P169),"",SUBTOTAL(103, $P$10:P169))</f>
        <v>60</v>
      </c>
      <c r="K169" s="5" t="s">
        <v>294</v>
      </c>
      <c r="L169" s="60" t="s">
        <v>304</v>
      </c>
      <c r="M169" s="11" t="s">
        <v>735</v>
      </c>
      <c r="N169" s="21">
        <v>158171.4</v>
      </c>
      <c r="O169" s="12">
        <v>43454</v>
      </c>
      <c r="P169" s="59">
        <f t="shared" si="20"/>
        <v>12</v>
      </c>
      <c r="Q169" s="20" t="str">
        <f t="shared" si="16"/>
        <v>jā</v>
      </c>
      <c r="R169" s="20" t="str">
        <f t="shared" si="17"/>
        <v>nē</v>
      </c>
      <c r="S169" s="20" t="b">
        <f t="shared" si="18"/>
        <v>1</v>
      </c>
      <c r="T169" s="31">
        <v>43462</v>
      </c>
      <c r="U169" s="20">
        <f t="shared" si="19"/>
        <v>12</v>
      </c>
      <c r="V169" s="42"/>
      <c r="W169" s="42"/>
      <c r="X169" s="59"/>
    </row>
    <row r="170" spans="1:24" s="44" customFormat="1" ht="38.25" x14ac:dyDescent="0.25">
      <c r="A170" s="5" t="s">
        <v>293</v>
      </c>
      <c r="B170" s="5" t="s">
        <v>294</v>
      </c>
      <c r="C170" s="5" t="s">
        <v>295</v>
      </c>
      <c r="D170" s="11" t="s">
        <v>296</v>
      </c>
      <c r="E170" s="5">
        <v>2</v>
      </c>
      <c r="F170" s="5" t="s">
        <v>434</v>
      </c>
      <c r="G170" s="5" t="s">
        <v>297</v>
      </c>
      <c r="H170" s="5"/>
      <c r="I170" s="5" t="s">
        <v>8</v>
      </c>
      <c r="J170" s="5">
        <f>IF(ISBLANK(P170),"",SUBTOTAL(103, $P$10:P170))</f>
        <v>61</v>
      </c>
      <c r="K170" s="5" t="s">
        <v>294</v>
      </c>
      <c r="L170" s="60" t="s">
        <v>589</v>
      </c>
      <c r="M170" s="11" t="s">
        <v>744</v>
      </c>
      <c r="N170" s="21">
        <v>155408.04999999999</v>
      </c>
      <c r="O170" s="12">
        <v>43462</v>
      </c>
      <c r="P170" s="59">
        <f t="shared" si="20"/>
        <v>12</v>
      </c>
      <c r="Q170" s="20" t="str">
        <f t="shared" si="16"/>
        <v>jā</v>
      </c>
      <c r="R170" s="20" t="str">
        <f t="shared" si="17"/>
        <v>nē</v>
      </c>
      <c r="S170" s="20" t="b">
        <f t="shared" si="18"/>
        <v>1</v>
      </c>
      <c r="T170" s="31">
        <v>43462</v>
      </c>
      <c r="U170" s="20">
        <f t="shared" si="19"/>
        <v>12</v>
      </c>
      <c r="V170" s="42"/>
      <c r="W170" s="42"/>
      <c r="X170" s="59"/>
    </row>
    <row r="171" spans="1:24" s="44" customFormat="1" ht="51" x14ac:dyDescent="0.25">
      <c r="A171" s="5" t="s">
        <v>293</v>
      </c>
      <c r="B171" s="5" t="s">
        <v>294</v>
      </c>
      <c r="C171" s="5" t="s">
        <v>295</v>
      </c>
      <c r="D171" s="11" t="s">
        <v>296</v>
      </c>
      <c r="E171" s="5">
        <v>2</v>
      </c>
      <c r="F171" s="5" t="s">
        <v>434</v>
      </c>
      <c r="G171" s="5" t="s">
        <v>297</v>
      </c>
      <c r="H171" s="5"/>
      <c r="I171" s="5" t="s">
        <v>8</v>
      </c>
      <c r="J171" s="5">
        <f>IF(ISBLANK(P171),"",SUBTOTAL(103, $P$10:P171))</f>
        <v>62</v>
      </c>
      <c r="K171" s="5" t="s">
        <v>294</v>
      </c>
      <c r="L171" s="60" t="s">
        <v>320</v>
      </c>
      <c r="M171" s="11" t="s">
        <v>736</v>
      </c>
      <c r="N171" s="21">
        <v>129174.5</v>
      </c>
      <c r="O171" s="12">
        <v>43462</v>
      </c>
      <c r="P171" s="59">
        <f t="shared" si="20"/>
        <v>12</v>
      </c>
      <c r="Q171" s="20" t="str">
        <f t="shared" si="16"/>
        <v>jā</v>
      </c>
      <c r="R171" s="20" t="str">
        <f t="shared" si="17"/>
        <v>nē</v>
      </c>
      <c r="S171" s="20" t="b">
        <f t="shared" si="18"/>
        <v>1</v>
      </c>
      <c r="T171" s="31">
        <v>43462</v>
      </c>
      <c r="U171" s="20">
        <f t="shared" si="19"/>
        <v>12</v>
      </c>
      <c r="V171" s="42"/>
      <c r="W171" s="42"/>
      <c r="X171" s="59"/>
    </row>
    <row r="172" spans="1:24" s="44" customFormat="1" ht="38.25" x14ac:dyDescent="0.25">
      <c r="A172" s="5" t="s">
        <v>293</v>
      </c>
      <c r="B172" s="5" t="s">
        <v>294</v>
      </c>
      <c r="C172" s="5" t="s">
        <v>295</v>
      </c>
      <c r="D172" s="11" t="s">
        <v>296</v>
      </c>
      <c r="E172" s="5">
        <v>2</v>
      </c>
      <c r="F172" s="5" t="s">
        <v>434</v>
      </c>
      <c r="G172" s="5" t="s">
        <v>297</v>
      </c>
      <c r="H172" s="5"/>
      <c r="I172" s="5" t="s">
        <v>8</v>
      </c>
      <c r="J172" s="5">
        <f>IF(ISBLANK(P172),"",SUBTOTAL(103, $P$10:P172))</f>
        <v>63</v>
      </c>
      <c r="K172" s="5" t="s">
        <v>294</v>
      </c>
      <c r="L172" s="60" t="s">
        <v>592</v>
      </c>
      <c r="M172" s="11" t="s">
        <v>732</v>
      </c>
      <c r="N172" s="21">
        <v>110561.2</v>
      </c>
      <c r="O172" s="12">
        <v>43462</v>
      </c>
      <c r="P172" s="59">
        <f t="shared" si="20"/>
        <v>12</v>
      </c>
      <c r="Q172" s="20" t="str">
        <f t="shared" si="16"/>
        <v>jā</v>
      </c>
      <c r="R172" s="20" t="str">
        <f t="shared" si="17"/>
        <v>nē</v>
      </c>
      <c r="S172" s="20" t="b">
        <f t="shared" si="18"/>
        <v>1</v>
      </c>
      <c r="T172" s="31">
        <v>43462</v>
      </c>
      <c r="U172" s="20">
        <f t="shared" si="19"/>
        <v>12</v>
      </c>
      <c r="V172" s="42"/>
      <c r="W172" s="42"/>
      <c r="X172" s="59"/>
    </row>
    <row r="173" spans="1:24" s="44" customFormat="1" ht="25.5" x14ac:dyDescent="0.25">
      <c r="A173" s="5" t="s">
        <v>293</v>
      </c>
      <c r="B173" s="5" t="s">
        <v>294</v>
      </c>
      <c r="C173" s="5" t="s">
        <v>295</v>
      </c>
      <c r="D173" s="11" t="s">
        <v>296</v>
      </c>
      <c r="E173" s="5">
        <v>2</v>
      </c>
      <c r="F173" s="5" t="s">
        <v>434</v>
      </c>
      <c r="G173" s="5" t="s">
        <v>297</v>
      </c>
      <c r="H173" s="5"/>
      <c r="I173" s="5" t="s">
        <v>8</v>
      </c>
      <c r="J173" s="5">
        <f>IF(ISBLANK(P173),"",SUBTOTAL(103, $P$10:P173))</f>
        <v>64</v>
      </c>
      <c r="K173" s="5" t="s">
        <v>294</v>
      </c>
      <c r="L173" s="60" t="s">
        <v>584</v>
      </c>
      <c r="M173" s="11" t="s">
        <v>738</v>
      </c>
      <c r="N173" s="21">
        <v>110370.8</v>
      </c>
      <c r="O173" s="12">
        <v>43465</v>
      </c>
      <c r="P173" s="59">
        <f t="shared" si="20"/>
        <v>12</v>
      </c>
      <c r="Q173" s="20" t="str">
        <f t="shared" si="16"/>
        <v>jā</v>
      </c>
      <c r="R173" s="20" t="str">
        <f t="shared" si="17"/>
        <v>nē</v>
      </c>
      <c r="S173" s="20" t="b">
        <f t="shared" si="18"/>
        <v>1</v>
      </c>
      <c r="T173" s="31">
        <v>43462</v>
      </c>
      <c r="U173" s="20">
        <f t="shared" si="19"/>
        <v>12</v>
      </c>
      <c r="V173" s="42"/>
      <c r="W173" s="42"/>
      <c r="X173" s="59"/>
    </row>
    <row r="174" spans="1:24" s="44" customFormat="1" ht="25.5" x14ac:dyDescent="0.25">
      <c r="A174" s="5" t="s">
        <v>293</v>
      </c>
      <c r="B174" s="5" t="s">
        <v>294</v>
      </c>
      <c r="C174" s="5" t="s">
        <v>295</v>
      </c>
      <c r="D174" s="11" t="s">
        <v>296</v>
      </c>
      <c r="E174" s="5">
        <v>2</v>
      </c>
      <c r="F174" s="5" t="s">
        <v>434</v>
      </c>
      <c r="G174" s="5" t="s">
        <v>297</v>
      </c>
      <c r="H174" s="5"/>
      <c r="I174" s="5" t="s">
        <v>8</v>
      </c>
      <c r="J174" s="5">
        <f>IF(ISBLANK(P174),"",SUBTOTAL(103, $P$10:P174))</f>
        <v>65</v>
      </c>
      <c r="K174" s="5" t="s">
        <v>294</v>
      </c>
      <c r="L174" s="60" t="s">
        <v>582</v>
      </c>
      <c r="M174" s="11" t="s">
        <v>741</v>
      </c>
      <c r="N174" s="21">
        <v>60619.45</v>
      </c>
      <c r="O174" s="12">
        <v>43462</v>
      </c>
      <c r="P174" s="59">
        <f t="shared" si="20"/>
        <v>12</v>
      </c>
      <c r="Q174" s="20" t="str">
        <f t="shared" si="16"/>
        <v>jā</v>
      </c>
      <c r="R174" s="20" t="str">
        <f t="shared" si="17"/>
        <v>nē</v>
      </c>
      <c r="S174" s="20" t="b">
        <f t="shared" si="18"/>
        <v>1</v>
      </c>
      <c r="T174" s="31">
        <v>43462</v>
      </c>
      <c r="U174" s="20">
        <f t="shared" si="19"/>
        <v>12</v>
      </c>
      <c r="V174" s="42"/>
      <c r="W174" s="42"/>
      <c r="X174" s="59"/>
    </row>
    <row r="175" spans="1:24" s="44" customFormat="1" ht="63.75" x14ac:dyDescent="0.25">
      <c r="A175" s="5" t="s">
        <v>293</v>
      </c>
      <c r="B175" s="5" t="s">
        <v>294</v>
      </c>
      <c r="C175" s="5" t="s">
        <v>295</v>
      </c>
      <c r="D175" s="11" t="s">
        <v>296</v>
      </c>
      <c r="E175" s="5">
        <v>2</v>
      </c>
      <c r="F175" s="5" t="s">
        <v>434</v>
      </c>
      <c r="G175" s="5" t="s">
        <v>297</v>
      </c>
      <c r="H175" s="5"/>
      <c r="I175" s="5" t="s">
        <v>8</v>
      </c>
      <c r="J175" s="5">
        <f>IF(ISBLANK(P175),"",SUBTOTAL(103, $P$10:P175))</f>
        <v>66</v>
      </c>
      <c r="K175" s="5" t="s">
        <v>294</v>
      </c>
      <c r="L175" s="60" t="s">
        <v>569</v>
      </c>
      <c r="M175" s="11" t="s">
        <v>745</v>
      </c>
      <c r="N175" s="21">
        <v>40542.449999999997</v>
      </c>
      <c r="O175" s="12">
        <v>43462</v>
      </c>
      <c r="P175" s="59">
        <f t="shared" si="20"/>
        <v>12</v>
      </c>
      <c r="Q175" s="20" t="str">
        <f t="shared" si="16"/>
        <v>jā</v>
      </c>
      <c r="R175" s="20" t="str">
        <f t="shared" si="17"/>
        <v>nē</v>
      </c>
      <c r="S175" s="20" t="b">
        <f t="shared" si="18"/>
        <v>1</v>
      </c>
      <c r="T175" s="31">
        <v>43462</v>
      </c>
      <c r="U175" s="20">
        <f t="shared" si="19"/>
        <v>12</v>
      </c>
      <c r="V175" s="42"/>
      <c r="W175" s="42"/>
      <c r="X175" s="59"/>
    </row>
    <row r="176" spans="1:24" s="44" customFormat="1" ht="25.5" x14ac:dyDescent="0.25">
      <c r="A176" s="5" t="s">
        <v>262</v>
      </c>
      <c r="B176" s="5" t="s">
        <v>263</v>
      </c>
      <c r="C176" s="5" t="s">
        <v>268</v>
      </c>
      <c r="D176" s="11" t="s">
        <v>269</v>
      </c>
      <c r="E176" s="5" t="s">
        <v>181</v>
      </c>
      <c r="F176" s="5" t="s">
        <v>434</v>
      </c>
      <c r="G176" s="5" t="s">
        <v>266</v>
      </c>
      <c r="H176" s="5"/>
      <c r="I176" s="5" t="s">
        <v>9</v>
      </c>
      <c r="J176" s="5">
        <f>IF(ISBLANK(P176),"",SUBTOTAL(103, $P$10:P176))</f>
        <v>67</v>
      </c>
      <c r="K176" s="5" t="s">
        <v>263</v>
      </c>
      <c r="L176" s="137" t="s">
        <v>213</v>
      </c>
      <c r="M176" s="11" t="s">
        <v>270</v>
      </c>
      <c r="N176" s="21">
        <v>6654498</v>
      </c>
      <c r="O176" s="7">
        <v>43463</v>
      </c>
      <c r="P176" s="59">
        <f t="shared" si="20"/>
        <v>12</v>
      </c>
      <c r="Q176" s="20" t="str">
        <f t="shared" si="16"/>
        <v>jā</v>
      </c>
      <c r="R176" s="20" t="str">
        <f t="shared" si="17"/>
        <v>nē</v>
      </c>
      <c r="S176" s="20" t="b">
        <f t="shared" si="18"/>
        <v>1</v>
      </c>
      <c r="T176" s="31">
        <v>43461</v>
      </c>
      <c r="U176" s="20">
        <f t="shared" si="19"/>
        <v>12</v>
      </c>
      <c r="V176" s="42"/>
      <c r="W176" s="42"/>
      <c r="X176" s="59"/>
    </row>
    <row r="177" spans="1:24" s="44" customFormat="1" ht="25.5" x14ac:dyDescent="0.25">
      <c r="A177" s="5" t="s">
        <v>293</v>
      </c>
      <c r="B177" s="5" t="s">
        <v>294</v>
      </c>
      <c r="C177" s="5" t="s">
        <v>295</v>
      </c>
      <c r="D177" s="11" t="s">
        <v>296</v>
      </c>
      <c r="E177" s="5">
        <v>2</v>
      </c>
      <c r="F177" s="5" t="s">
        <v>434</v>
      </c>
      <c r="G177" s="5" t="s">
        <v>297</v>
      </c>
      <c r="H177" s="5" t="s">
        <v>387</v>
      </c>
      <c r="I177" s="5" t="s">
        <v>8</v>
      </c>
      <c r="J177" s="5">
        <f>IF(ISBLANK(P177),"",SUBTOTAL(103, $P$10:P177))</f>
        <v>68</v>
      </c>
      <c r="K177" s="5" t="s">
        <v>294</v>
      </c>
      <c r="L177" s="60" t="s">
        <v>257</v>
      </c>
      <c r="M177" s="11" t="s">
        <v>724</v>
      </c>
      <c r="N177" s="21">
        <v>569493.19999999995</v>
      </c>
      <c r="O177" s="12">
        <v>43462</v>
      </c>
      <c r="P177" s="59">
        <f t="shared" si="20"/>
        <v>12</v>
      </c>
      <c r="Q177" s="20" t="str">
        <f t="shared" si="16"/>
        <v>jā</v>
      </c>
      <c r="R177" s="20" t="str">
        <f t="shared" si="17"/>
        <v>nē</v>
      </c>
      <c r="S177" s="20" t="b">
        <f t="shared" si="18"/>
        <v>1</v>
      </c>
      <c r="T177" s="31">
        <v>43461</v>
      </c>
      <c r="U177" s="20">
        <f t="shared" si="19"/>
        <v>12</v>
      </c>
      <c r="V177" s="42"/>
      <c r="W177" s="42"/>
      <c r="X177" s="59"/>
    </row>
    <row r="178" spans="1:24" s="44" customFormat="1" ht="38.25" x14ac:dyDescent="0.25">
      <c r="A178" s="5" t="s">
        <v>293</v>
      </c>
      <c r="B178" s="5" t="s">
        <v>294</v>
      </c>
      <c r="C178" s="5" t="s">
        <v>295</v>
      </c>
      <c r="D178" s="11" t="s">
        <v>296</v>
      </c>
      <c r="E178" s="5">
        <v>2</v>
      </c>
      <c r="F178" s="5" t="s">
        <v>434</v>
      </c>
      <c r="G178" s="5" t="s">
        <v>297</v>
      </c>
      <c r="H178" s="5" t="s">
        <v>387</v>
      </c>
      <c r="I178" s="5" t="s">
        <v>8</v>
      </c>
      <c r="J178" s="5">
        <f>IF(ISBLANK(P178),"",SUBTOTAL(103, $P$10:P178))</f>
        <v>69</v>
      </c>
      <c r="K178" s="5" t="s">
        <v>294</v>
      </c>
      <c r="L178" s="60" t="s">
        <v>301</v>
      </c>
      <c r="M178" s="11" t="s">
        <v>726</v>
      </c>
      <c r="N178" s="21">
        <v>485545.5</v>
      </c>
      <c r="O178" s="12">
        <v>43462</v>
      </c>
      <c r="P178" s="59">
        <f t="shared" si="20"/>
        <v>12</v>
      </c>
      <c r="Q178" s="20" t="str">
        <f t="shared" si="16"/>
        <v>jā</v>
      </c>
      <c r="R178" s="20" t="str">
        <f t="shared" si="17"/>
        <v>nē</v>
      </c>
      <c r="S178" s="20" t="b">
        <f t="shared" si="18"/>
        <v>1</v>
      </c>
      <c r="T178" s="31">
        <v>43461</v>
      </c>
      <c r="U178" s="20">
        <f t="shared" si="19"/>
        <v>12</v>
      </c>
      <c r="V178" s="42"/>
      <c r="W178" s="42"/>
      <c r="X178" s="59"/>
    </row>
    <row r="179" spans="1:24" s="44" customFormat="1" ht="51" x14ac:dyDescent="0.25">
      <c r="A179" s="5" t="s">
        <v>293</v>
      </c>
      <c r="B179" s="5" t="s">
        <v>294</v>
      </c>
      <c r="C179" s="5" t="s">
        <v>295</v>
      </c>
      <c r="D179" s="11" t="s">
        <v>296</v>
      </c>
      <c r="E179" s="5">
        <v>2</v>
      </c>
      <c r="F179" s="5" t="s">
        <v>434</v>
      </c>
      <c r="G179" s="5" t="s">
        <v>297</v>
      </c>
      <c r="H179" s="5" t="s">
        <v>387</v>
      </c>
      <c r="I179" s="5" t="s">
        <v>8</v>
      </c>
      <c r="J179" s="5">
        <f>IF(ISBLANK(P179),"",SUBTOTAL(103, $P$10:P179))</f>
        <v>70</v>
      </c>
      <c r="K179" s="5" t="s">
        <v>294</v>
      </c>
      <c r="L179" s="60" t="s">
        <v>586</v>
      </c>
      <c r="M179" s="137" t="s">
        <v>725</v>
      </c>
      <c r="N179" s="21">
        <v>299732.95</v>
      </c>
      <c r="O179" s="12">
        <v>43462</v>
      </c>
      <c r="P179" s="59">
        <f t="shared" si="20"/>
        <v>12</v>
      </c>
      <c r="Q179" s="20" t="str">
        <f t="shared" si="16"/>
        <v>jā</v>
      </c>
      <c r="R179" s="20" t="str">
        <f t="shared" si="17"/>
        <v>nē</v>
      </c>
      <c r="S179" s="20" t="b">
        <f t="shared" si="18"/>
        <v>1</v>
      </c>
      <c r="T179" s="31">
        <v>43461</v>
      </c>
      <c r="U179" s="20">
        <f t="shared" si="19"/>
        <v>12</v>
      </c>
      <c r="V179" s="42"/>
      <c r="W179" s="42"/>
      <c r="X179" s="59"/>
    </row>
    <row r="180" spans="1:24" s="44" customFormat="1" ht="25.5" x14ac:dyDescent="0.25">
      <c r="A180" s="5" t="s">
        <v>293</v>
      </c>
      <c r="B180" s="5" t="s">
        <v>294</v>
      </c>
      <c r="C180" s="5" t="s">
        <v>295</v>
      </c>
      <c r="D180" s="11" t="s">
        <v>296</v>
      </c>
      <c r="E180" s="5">
        <v>2</v>
      </c>
      <c r="F180" s="5" t="s">
        <v>434</v>
      </c>
      <c r="G180" s="5" t="s">
        <v>297</v>
      </c>
      <c r="H180" s="5"/>
      <c r="I180" s="5" t="s">
        <v>8</v>
      </c>
      <c r="J180" s="5">
        <f>IF(ISBLANK(P180),"",SUBTOTAL(103, $P$10:P180))</f>
        <v>71</v>
      </c>
      <c r="K180" s="5" t="s">
        <v>294</v>
      </c>
      <c r="L180" s="60" t="s">
        <v>583</v>
      </c>
      <c r="M180" s="137" t="s">
        <v>728</v>
      </c>
      <c r="N180" s="21">
        <v>88753.600000000006</v>
      </c>
      <c r="O180" s="12">
        <v>43454</v>
      </c>
      <c r="P180" s="59">
        <f t="shared" si="20"/>
        <v>12</v>
      </c>
      <c r="Q180" s="20" t="str">
        <f t="shared" si="16"/>
        <v>jā</v>
      </c>
      <c r="R180" s="20" t="str">
        <f t="shared" si="17"/>
        <v>nē</v>
      </c>
      <c r="S180" s="20" t="b">
        <f t="shared" si="18"/>
        <v>1</v>
      </c>
      <c r="T180" s="31">
        <v>43461</v>
      </c>
      <c r="U180" s="20">
        <f t="shared" si="19"/>
        <v>12</v>
      </c>
      <c r="V180" s="42"/>
      <c r="W180" s="42"/>
      <c r="X180" s="59"/>
    </row>
    <row r="181" spans="1:24" s="44" customFormat="1" ht="38.25" x14ac:dyDescent="0.25">
      <c r="A181" s="5" t="s">
        <v>293</v>
      </c>
      <c r="B181" s="5" t="s">
        <v>294</v>
      </c>
      <c r="C181" s="5" t="s">
        <v>295</v>
      </c>
      <c r="D181" s="11" t="s">
        <v>296</v>
      </c>
      <c r="E181" s="5">
        <v>2</v>
      </c>
      <c r="F181" s="5" t="s">
        <v>434</v>
      </c>
      <c r="G181" s="5" t="s">
        <v>297</v>
      </c>
      <c r="H181" s="5"/>
      <c r="I181" s="5" t="s">
        <v>8</v>
      </c>
      <c r="J181" s="5">
        <f>IF(ISBLANK(P181),"",SUBTOTAL(103, $P$10:P181))</f>
        <v>72</v>
      </c>
      <c r="K181" s="5" t="s">
        <v>294</v>
      </c>
      <c r="L181" s="60" t="s">
        <v>579</v>
      </c>
      <c r="M181" s="11" t="s">
        <v>727</v>
      </c>
      <c r="N181" s="21">
        <v>72436.149999999994</v>
      </c>
      <c r="O181" s="12">
        <v>43427</v>
      </c>
      <c r="P181" s="59">
        <f t="shared" si="20"/>
        <v>11</v>
      </c>
      <c r="Q181" s="20" t="str">
        <f t="shared" si="16"/>
        <v>jā</v>
      </c>
      <c r="R181" s="20" t="str">
        <f t="shared" si="17"/>
        <v>jā</v>
      </c>
      <c r="S181" s="20" t="b">
        <f t="shared" si="18"/>
        <v>0</v>
      </c>
      <c r="T181" s="31">
        <v>43461</v>
      </c>
      <c r="U181" s="20">
        <f t="shared" si="19"/>
        <v>12</v>
      </c>
      <c r="V181" s="42"/>
      <c r="W181" s="42"/>
      <c r="X181" s="95"/>
    </row>
    <row r="182" spans="1:24" s="44" customFormat="1" ht="140.25" x14ac:dyDescent="0.25">
      <c r="A182" s="5" t="s">
        <v>64</v>
      </c>
      <c r="B182" s="6" t="s">
        <v>65</v>
      </c>
      <c r="C182" s="6" t="s">
        <v>66</v>
      </c>
      <c r="D182" s="11" t="s">
        <v>67</v>
      </c>
      <c r="E182" s="6">
        <v>2</v>
      </c>
      <c r="F182" s="6"/>
      <c r="G182" s="6" t="s">
        <v>68</v>
      </c>
      <c r="H182" s="5"/>
      <c r="I182" s="5" t="s">
        <v>8</v>
      </c>
      <c r="J182" s="5">
        <f>IF(ISBLANK(P182),"",SUBTOTAL(103, $P$10:P182))</f>
        <v>73</v>
      </c>
      <c r="K182" s="5" t="s">
        <v>66</v>
      </c>
      <c r="L182" s="137" t="s">
        <v>143</v>
      </c>
      <c r="M182" s="137" t="s">
        <v>144</v>
      </c>
      <c r="N182" s="9">
        <v>2550000</v>
      </c>
      <c r="O182" s="12">
        <v>43465</v>
      </c>
      <c r="P182" s="59">
        <f t="shared" si="20"/>
        <v>12</v>
      </c>
      <c r="Q182" s="20" t="str">
        <f t="shared" si="16"/>
        <v>jā</v>
      </c>
      <c r="R182" s="20" t="str">
        <f t="shared" si="17"/>
        <v>nē</v>
      </c>
      <c r="S182" s="20" t="b">
        <f t="shared" si="18"/>
        <v>1</v>
      </c>
      <c r="T182" s="31">
        <v>43455</v>
      </c>
      <c r="U182" s="20">
        <f t="shared" si="19"/>
        <v>12</v>
      </c>
      <c r="V182" s="42"/>
      <c r="W182" s="42"/>
      <c r="X182" s="95"/>
    </row>
    <row r="183" spans="1:24" s="44" customFormat="1" ht="39" x14ac:dyDescent="0.25">
      <c r="A183" s="5" t="s">
        <v>37</v>
      </c>
      <c r="B183" s="5" t="s">
        <v>38</v>
      </c>
      <c r="C183" s="5" t="s">
        <v>39</v>
      </c>
      <c r="D183" s="11" t="s">
        <v>40</v>
      </c>
      <c r="E183" s="5">
        <v>3</v>
      </c>
      <c r="F183" s="5" t="s">
        <v>434</v>
      </c>
      <c r="G183" s="5" t="s">
        <v>14</v>
      </c>
      <c r="H183" s="5"/>
      <c r="I183" s="5" t="s">
        <v>8</v>
      </c>
      <c r="J183" s="9">
        <f>IF(ISBLANK(P183),"",SUBTOTAL(103, $P$10:P183))</f>
        <v>74</v>
      </c>
      <c r="K183" s="9" t="s">
        <v>38</v>
      </c>
      <c r="L183" s="127" t="s">
        <v>711</v>
      </c>
      <c r="M183" s="127" t="s">
        <v>716</v>
      </c>
      <c r="N183" s="128">
        <v>1500000</v>
      </c>
      <c r="O183" s="129">
        <v>43455</v>
      </c>
      <c r="P183" s="59">
        <f t="shared" si="20"/>
        <v>12</v>
      </c>
      <c r="Q183" s="20" t="str">
        <f t="shared" si="16"/>
        <v>jā</v>
      </c>
      <c r="R183" s="20" t="str">
        <f t="shared" si="17"/>
        <v>nē</v>
      </c>
      <c r="S183" s="20" t="b">
        <f t="shared" si="18"/>
        <v>1</v>
      </c>
      <c r="T183" s="129">
        <v>43455</v>
      </c>
      <c r="U183" s="131">
        <f t="shared" si="19"/>
        <v>12</v>
      </c>
      <c r="V183" s="129"/>
      <c r="W183" s="129"/>
      <c r="X183" s="130"/>
    </row>
    <row r="184" spans="1:24" s="44" customFormat="1" ht="57.75" customHeight="1" x14ac:dyDescent="0.25">
      <c r="A184" s="5" t="s">
        <v>64</v>
      </c>
      <c r="B184" s="5" t="s">
        <v>65</v>
      </c>
      <c r="C184" s="10" t="s">
        <v>66</v>
      </c>
      <c r="D184" s="11" t="s">
        <v>67</v>
      </c>
      <c r="E184" s="5">
        <v>1</v>
      </c>
      <c r="F184" s="5"/>
      <c r="G184" s="5" t="s">
        <v>68</v>
      </c>
      <c r="H184" s="5"/>
      <c r="I184" s="5" t="s">
        <v>8</v>
      </c>
      <c r="J184" s="5">
        <f>IF(ISBLANK(P184),"",SUBTOTAL(103, $P$10:P184))</f>
        <v>75</v>
      </c>
      <c r="K184" s="5" t="s">
        <v>66</v>
      </c>
      <c r="L184" s="22" t="s">
        <v>112</v>
      </c>
      <c r="M184" s="6" t="s">
        <v>113</v>
      </c>
      <c r="N184" s="21">
        <v>927812.4</v>
      </c>
      <c r="O184" s="14">
        <v>43343</v>
      </c>
      <c r="P184" s="59">
        <f t="shared" si="20"/>
        <v>8</v>
      </c>
      <c r="Q184" s="20" t="str">
        <f t="shared" si="16"/>
        <v>jā</v>
      </c>
      <c r="R184" s="20" t="str">
        <f t="shared" si="17"/>
        <v>jā</v>
      </c>
      <c r="S184" s="20" t="b">
        <f t="shared" si="18"/>
        <v>0</v>
      </c>
      <c r="T184" s="31">
        <v>43455</v>
      </c>
      <c r="U184" s="20">
        <f t="shared" si="19"/>
        <v>12</v>
      </c>
      <c r="V184" s="42"/>
      <c r="W184" s="42"/>
      <c r="X184" s="95"/>
    </row>
    <row r="185" spans="1:24" s="44" customFormat="1" ht="25.5" x14ac:dyDescent="0.25">
      <c r="A185" s="5" t="s">
        <v>293</v>
      </c>
      <c r="B185" s="5" t="s">
        <v>294</v>
      </c>
      <c r="C185" s="5" t="s">
        <v>295</v>
      </c>
      <c r="D185" s="11" t="s">
        <v>296</v>
      </c>
      <c r="E185" s="5">
        <v>2</v>
      </c>
      <c r="F185" s="5" t="s">
        <v>434</v>
      </c>
      <c r="G185" s="5" t="s">
        <v>297</v>
      </c>
      <c r="H185" s="5" t="s">
        <v>387</v>
      </c>
      <c r="I185" s="5" t="s">
        <v>8</v>
      </c>
      <c r="J185" s="5">
        <f>IF(ISBLANK(P185),"",SUBTOTAL(103, $P$10:P185))</f>
        <v>76</v>
      </c>
      <c r="K185" s="5" t="s">
        <v>294</v>
      </c>
      <c r="L185" s="60" t="s">
        <v>242</v>
      </c>
      <c r="M185" s="11" t="s">
        <v>722</v>
      </c>
      <c r="N185" s="21">
        <v>901606.05</v>
      </c>
      <c r="O185" s="12">
        <v>43462</v>
      </c>
      <c r="P185" s="59">
        <f t="shared" si="20"/>
        <v>12</v>
      </c>
      <c r="Q185" s="20" t="str">
        <f t="shared" si="16"/>
        <v>jā</v>
      </c>
      <c r="R185" s="20" t="str">
        <f t="shared" si="17"/>
        <v>nē</v>
      </c>
      <c r="S185" s="20" t="b">
        <f t="shared" si="18"/>
        <v>1</v>
      </c>
      <c r="T185" s="31">
        <v>43455</v>
      </c>
      <c r="U185" s="20">
        <f t="shared" si="19"/>
        <v>12</v>
      </c>
      <c r="V185" s="42"/>
      <c r="W185" s="42"/>
      <c r="X185" s="59"/>
    </row>
    <row r="186" spans="1:24" s="44" customFormat="1" ht="26.25" x14ac:dyDescent="0.25">
      <c r="A186" s="5" t="s">
        <v>37</v>
      </c>
      <c r="B186" s="5" t="s">
        <v>38</v>
      </c>
      <c r="C186" s="5" t="s">
        <v>39</v>
      </c>
      <c r="D186" s="11" t="s">
        <v>40</v>
      </c>
      <c r="E186" s="5">
        <v>3</v>
      </c>
      <c r="F186" s="5" t="s">
        <v>434</v>
      </c>
      <c r="G186" s="5" t="s">
        <v>14</v>
      </c>
      <c r="H186" s="5"/>
      <c r="I186" s="5" t="s">
        <v>8</v>
      </c>
      <c r="J186" s="9">
        <f>IF(ISBLANK(P186),"",SUBTOTAL(103, $P$10:P186))</f>
        <v>77</v>
      </c>
      <c r="K186" s="9" t="s">
        <v>38</v>
      </c>
      <c r="L186" s="127" t="s">
        <v>712</v>
      </c>
      <c r="M186" s="127" t="s">
        <v>717</v>
      </c>
      <c r="N186" s="128">
        <v>408496</v>
      </c>
      <c r="O186" s="129">
        <v>43455</v>
      </c>
      <c r="P186" s="59">
        <f t="shared" si="20"/>
        <v>12</v>
      </c>
      <c r="Q186" s="20" t="str">
        <f t="shared" si="16"/>
        <v>jā</v>
      </c>
      <c r="R186" s="20" t="str">
        <f t="shared" si="17"/>
        <v>nē</v>
      </c>
      <c r="S186" s="20" t="b">
        <f t="shared" si="18"/>
        <v>1</v>
      </c>
      <c r="T186" s="129">
        <v>43455</v>
      </c>
      <c r="U186" s="131">
        <f t="shared" si="19"/>
        <v>12</v>
      </c>
      <c r="V186" s="129"/>
      <c r="W186" s="129"/>
      <c r="X186" s="130"/>
    </row>
    <row r="187" spans="1:24" s="44" customFormat="1" ht="38.25" x14ac:dyDescent="0.25">
      <c r="A187" s="5" t="s">
        <v>293</v>
      </c>
      <c r="B187" s="5" t="s">
        <v>294</v>
      </c>
      <c r="C187" s="5" t="s">
        <v>295</v>
      </c>
      <c r="D187" s="11" t="s">
        <v>296</v>
      </c>
      <c r="E187" s="5">
        <v>2</v>
      </c>
      <c r="F187" s="5" t="s">
        <v>434</v>
      </c>
      <c r="G187" s="5" t="s">
        <v>297</v>
      </c>
      <c r="H187" s="5"/>
      <c r="I187" s="5" t="s">
        <v>8</v>
      </c>
      <c r="J187" s="5">
        <f>IF(ISBLANK(P187),"",SUBTOTAL(103, $P$10:P187))</f>
        <v>78</v>
      </c>
      <c r="K187" s="5" t="s">
        <v>294</v>
      </c>
      <c r="L187" s="60" t="s">
        <v>305</v>
      </c>
      <c r="M187" s="137" t="s">
        <v>723</v>
      </c>
      <c r="N187" s="21">
        <v>348322.12</v>
      </c>
      <c r="O187" s="12">
        <v>43462</v>
      </c>
      <c r="P187" s="59">
        <f t="shared" si="20"/>
        <v>12</v>
      </c>
      <c r="Q187" s="20" t="str">
        <f t="shared" si="16"/>
        <v>jā</v>
      </c>
      <c r="R187" s="20" t="str">
        <f t="shared" si="17"/>
        <v>nē</v>
      </c>
      <c r="S187" s="20" t="b">
        <f t="shared" si="18"/>
        <v>1</v>
      </c>
      <c r="T187" s="31">
        <v>43455</v>
      </c>
      <c r="U187" s="20">
        <f t="shared" si="19"/>
        <v>12</v>
      </c>
      <c r="V187" s="42"/>
      <c r="W187" s="42"/>
      <c r="X187" s="59"/>
    </row>
    <row r="188" spans="1:24" s="44" customFormat="1" ht="77.25" x14ac:dyDescent="0.25">
      <c r="A188" s="5" t="s">
        <v>37</v>
      </c>
      <c r="B188" s="5" t="s">
        <v>38</v>
      </c>
      <c r="C188" s="5" t="s">
        <v>39</v>
      </c>
      <c r="D188" s="11" t="s">
        <v>40</v>
      </c>
      <c r="E188" s="5">
        <v>3</v>
      </c>
      <c r="F188" s="5" t="s">
        <v>434</v>
      </c>
      <c r="G188" s="5" t="s">
        <v>14</v>
      </c>
      <c r="H188" s="5"/>
      <c r="I188" s="5" t="s">
        <v>8</v>
      </c>
      <c r="J188" s="9">
        <f>IF(ISBLANK(P188),"",SUBTOTAL(103, $P$10:P188))</f>
        <v>79</v>
      </c>
      <c r="K188" s="9" t="s">
        <v>38</v>
      </c>
      <c r="L188" s="127" t="s">
        <v>710</v>
      </c>
      <c r="M188" s="127" t="s">
        <v>715</v>
      </c>
      <c r="N188" s="128">
        <v>267098.99</v>
      </c>
      <c r="O188" s="129">
        <v>43455</v>
      </c>
      <c r="P188" s="59">
        <f t="shared" si="20"/>
        <v>12</v>
      </c>
      <c r="Q188" s="20" t="str">
        <f t="shared" si="16"/>
        <v>jā</v>
      </c>
      <c r="R188" s="20" t="str">
        <f t="shared" si="17"/>
        <v>nē</v>
      </c>
      <c r="S188" s="20" t="b">
        <f t="shared" si="18"/>
        <v>1</v>
      </c>
      <c r="T188" s="129">
        <v>43455</v>
      </c>
      <c r="U188" s="131">
        <f t="shared" si="19"/>
        <v>12</v>
      </c>
      <c r="V188" s="129"/>
      <c r="W188" s="129"/>
      <c r="X188" s="130"/>
    </row>
    <row r="189" spans="1:24" s="44" customFormat="1" ht="38.25" x14ac:dyDescent="0.25">
      <c r="A189" s="5" t="s">
        <v>293</v>
      </c>
      <c r="B189" s="5" t="s">
        <v>294</v>
      </c>
      <c r="C189" s="5" t="s">
        <v>295</v>
      </c>
      <c r="D189" s="11" t="s">
        <v>296</v>
      </c>
      <c r="E189" s="5">
        <v>2</v>
      </c>
      <c r="F189" s="5" t="s">
        <v>434</v>
      </c>
      <c r="G189" s="5" t="s">
        <v>297</v>
      </c>
      <c r="H189" s="5"/>
      <c r="I189" s="5" t="s">
        <v>8</v>
      </c>
      <c r="J189" s="5">
        <f>IF(ISBLANK(P189),"",SUBTOTAL(103, $P$10:P189))</f>
        <v>80</v>
      </c>
      <c r="K189" s="5" t="s">
        <v>294</v>
      </c>
      <c r="L189" s="60" t="s">
        <v>590</v>
      </c>
      <c r="M189" s="137" t="s">
        <v>721</v>
      </c>
      <c r="N189" s="21">
        <v>212817.9</v>
      </c>
      <c r="O189" s="12">
        <v>43451</v>
      </c>
      <c r="P189" s="59">
        <f t="shared" si="20"/>
        <v>12</v>
      </c>
      <c r="Q189" s="20" t="str">
        <f t="shared" si="16"/>
        <v>jā</v>
      </c>
      <c r="R189" s="20" t="str">
        <f t="shared" si="17"/>
        <v>nē</v>
      </c>
      <c r="S189" s="20" t="b">
        <f t="shared" si="18"/>
        <v>1</v>
      </c>
      <c r="T189" s="31">
        <v>43455</v>
      </c>
      <c r="U189" s="20">
        <f t="shared" si="19"/>
        <v>12</v>
      </c>
      <c r="V189" s="42"/>
      <c r="W189" s="42"/>
      <c r="X189" s="59"/>
    </row>
    <row r="190" spans="1:24" s="44" customFormat="1" ht="25.5" x14ac:dyDescent="0.25">
      <c r="A190" s="5" t="s">
        <v>64</v>
      </c>
      <c r="B190" s="5" t="s">
        <v>65</v>
      </c>
      <c r="C190" s="10" t="s">
        <v>66</v>
      </c>
      <c r="D190" s="11" t="s">
        <v>67</v>
      </c>
      <c r="E190" s="5">
        <v>1</v>
      </c>
      <c r="F190" s="5"/>
      <c r="G190" s="5" t="s">
        <v>68</v>
      </c>
      <c r="H190" s="5"/>
      <c r="I190" s="5" t="s">
        <v>8</v>
      </c>
      <c r="J190" s="5">
        <f>IF(ISBLANK(P190),"",SUBTOTAL(103, $P$10:P190))</f>
        <v>81</v>
      </c>
      <c r="K190" s="5" t="s">
        <v>66</v>
      </c>
      <c r="L190" s="137" t="s">
        <v>128</v>
      </c>
      <c r="M190" s="6" t="s">
        <v>111</v>
      </c>
      <c r="N190" s="21">
        <v>192032</v>
      </c>
      <c r="O190" s="14">
        <v>43465</v>
      </c>
      <c r="P190" s="59">
        <f t="shared" si="20"/>
        <v>12</v>
      </c>
      <c r="Q190" s="20" t="str">
        <f t="shared" si="16"/>
        <v>jā</v>
      </c>
      <c r="R190" s="20" t="str">
        <f t="shared" si="17"/>
        <v>nē</v>
      </c>
      <c r="S190" s="20" t="b">
        <f t="shared" si="18"/>
        <v>1</v>
      </c>
      <c r="T190" s="31">
        <v>43455</v>
      </c>
      <c r="U190" s="20">
        <f t="shared" si="19"/>
        <v>12</v>
      </c>
      <c r="V190" s="42"/>
      <c r="W190" s="42"/>
      <c r="X190" s="59"/>
    </row>
    <row r="191" spans="1:24" s="44" customFormat="1" ht="25.5" x14ac:dyDescent="0.25">
      <c r="A191" s="5" t="s">
        <v>64</v>
      </c>
      <c r="B191" s="5" t="s">
        <v>65</v>
      </c>
      <c r="C191" s="5" t="s">
        <v>66</v>
      </c>
      <c r="D191" s="11" t="s">
        <v>67</v>
      </c>
      <c r="E191" s="5">
        <v>1</v>
      </c>
      <c r="F191" s="5"/>
      <c r="G191" s="5" t="s">
        <v>68</v>
      </c>
      <c r="H191" s="5"/>
      <c r="I191" s="5" t="s">
        <v>8</v>
      </c>
      <c r="J191" s="5">
        <f>IF(ISBLANK(P191),"",SUBTOTAL(103, $P$10:P191))</f>
        <v>82</v>
      </c>
      <c r="K191" s="5" t="s">
        <v>66</v>
      </c>
      <c r="L191" s="35" t="s">
        <v>385</v>
      </c>
      <c r="M191" s="35" t="s">
        <v>539</v>
      </c>
      <c r="N191" s="36">
        <v>1849703.04</v>
      </c>
      <c r="O191" s="37">
        <v>43465</v>
      </c>
      <c r="P191" s="59">
        <f t="shared" si="20"/>
        <v>12</v>
      </c>
      <c r="Q191" s="20" t="str">
        <f t="shared" si="16"/>
        <v>jā</v>
      </c>
      <c r="R191" s="20" t="str">
        <f t="shared" si="17"/>
        <v>nē</v>
      </c>
      <c r="S191" s="20" t="b">
        <f t="shared" si="18"/>
        <v>1</v>
      </c>
      <c r="T191" s="31">
        <v>43454</v>
      </c>
      <c r="U191" s="20">
        <f t="shared" si="19"/>
        <v>12</v>
      </c>
      <c r="V191" s="42"/>
      <c r="W191" s="42"/>
      <c r="X191" s="59"/>
    </row>
    <row r="192" spans="1:24" s="44" customFormat="1" ht="51.75" x14ac:dyDescent="0.25">
      <c r="A192" s="5" t="s">
        <v>37</v>
      </c>
      <c r="B192" s="5" t="s">
        <v>38</v>
      </c>
      <c r="C192" s="5" t="s">
        <v>39</v>
      </c>
      <c r="D192" s="11" t="s">
        <v>40</v>
      </c>
      <c r="E192" s="5">
        <v>3</v>
      </c>
      <c r="F192" s="5" t="s">
        <v>434</v>
      </c>
      <c r="G192" s="5" t="s">
        <v>14</v>
      </c>
      <c r="H192" s="5"/>
      <c r="I192" s="5" t="s">
        <v>8</v>
      </c>
      <c r="J192" s="9">
        <f>IF(ISBLANK(P192),"",SUBTOTAL(103, $P$10:P192))</f>
        <v>83</v>
      </c>
      <c r="K192" s="9" t="s">
        <v>38</v>
      </c>
      <c r="L192" s="127" t="s">
        <v>709</v>
      </c>
      <c r="M192" s="127" t="s">
        <v>714</v>
      </c>
      <c r="N192" s="128">
        <v>1298256</v>
      </c>
      <c r="O192" s="129">
        <v>43454</v>
      </c>
      <c r="P192" s="59">
        <f t="shared" si="20"/>
        <v>12</v>
      </c>
      <c r="Q192" s="20" t="str">
        <f t="shared" si="16"/>
        <v>jā</v>
      </c>
      <c r="R192" s="20" t="str">
        <f t="shared" si="17"/>
        <v>nē</v>
      </c>
      <c r="S192" s="20" t="b">
        <f t="shared" si="18"/>
        <v>1</v>
      </c>
      <c r="T192" s="129">
        <v>43454</v>
      </c>
      <c r="U192" s="131">
        <f t="shared" si="19"/>
        <v>12</v>
      </c>
      <c r="V192" s="129"/>
      <c r="W192" s="129"/>
      <c r="X192" s="130"/>
    </row>
    <row r="193" spans="1:24" s="44" customFormat="1" ht="51.75" x14ac:dyDescent="0.25">
      <c r="A193" s="5" t="s">
        <v>37</v>
      </c>
      <c r="B193" s="5" t="s">
        <v>38</v>
      </c>
      <c r="C193" s="5" t="s">
        <v>39</v>
      </c>
      <c r="D193" s="11" t="s">
        <v>40</v>
      </c>
      <c r="E193" s="5">
        <v>3</v>
      </c>
      <c r="F193" s="5" t="s">
        <v>434</v>
      </c>
      <c r="G193" s="5" t="s">
        <v>14</v>
      </c>
      <c r="H193" s="5"/>
      <c r="I193" s="5" t="s">
        <v>8</v>
      </c>
      <c r="J193" s="9">
        <f>IF(ISBLANK(P193),"",SUBTOTAL(103, $P$10:P193))</f>
        <v>84</v>
      </c>
      <c r="K193" s="9" t="s">
        <v>38</v>
      </c>
      <c r="L193" s="127" t="s">
        <v>708</v>
      </c>
      <c r="M193" s="127" t="s">
        <v>713</v>
      </c>
      <c r="N193" s="128">
        <v>410885</v>
      </c>
      <c r="O193" s="129">
        <v>43454</v>
      </c>
      <c r="P193" s="59">
        <f t="shared" si="20"/>
        <v>12</v>
      </c>
      <c r="Q193" s="20" t="str">
        <f t="shared" si="16"/>
        <v>jā</v>
      </c>
      <c r="R193" s="20" t="str">
        <f t="shared" si="17"/>
        <v>nē</v>
      </c>
      <c r="S193" s="20" t="b">
        <f t="shared" si="18"/>
        <v>1</v>
      </c>
      <c r="T193" s="129">
        <v>43454</v>
      </c>
      <c r="U193" s="131">
        <f t="shared" si="19"/>
        <v>12</v>
      </c>
      <c r="V193" s="129"/>
      <c r="W193" s="129"/>
      <c r="X193" s="130"/>
    </row>
    <row r="194" spans="1:24" s="44" customFormat="1" ht="38.25" x14ac:dyDescent="0.25">
      <c r="A194" s="5" t="s">
        <v>293</v>
      </c>
      <c r="B194" s="5" t="s">
        <v>294</v>
      </c>
      <c r="C194" s="5" t="s">
        <v>295</v>
      </c>
      <c r="D194" s="11" t="s">
        <v>296</v>
      </c>
      <c r="E194" s="5">
        <v>2</v>
      </c>
      <c r="F194" s="5" t="s">
        <v>434</v>
      </c>
      <c r="G194" s="5" t="s">
        <v>297</v>
      </c>
      <c r="H194" s="5"/>
      <c r="I194" s="5" t="s">
        <v>8</v>
      </c>
      <c r="J194" s="5">
        <f>IF(ISBLANK(P194),"",SUBTOTAL(103, $P$10:P194))</f>
        <v>85</v>
      </c>
      <c r="K194" s="5" t="s">
        <v>294</v>
      </c>
      <c r="L194" s="60" t="s">
        <v>577</v>
      </c>
      <c r="M194" s="11" t="s">
        <v>719</v>
      </c>
      <c r="N194" s="21">
        <v>354696.5</v>
      </c>
      <c r="O194" s="12">
        <v>43454</v>
      </c>
      <c r="P194" s="59">
        <f t="shared" si="20"/>
        <v>12</v>
      </c>
      <c r="Q194" s="20" t="str">
        <f t="shared" si="16"/>
        <v>jā</v>
      </c>
      <c r="R194" s="20" t="str">
        <f t="shared" si="17"/>
        <v>nē</v>
      </c>
      <c r="S194" s="20" t="b">
        <f t="shared" si="18"/>
        <v>1</v>
      </c>
      <c r="T194" s="31">
        <v>43454</v>
      </c>
      <c r="U194" s="20">
        <f t="shared" si="19"/>
        <v>12</v>
      </c>
      <c r="V194" s="42"/>
      <c r="W194" s="42"/>
      <c r="X194" s="59"/>
    </row>
    <row r="195" spans="1:24" s="44" customFormat="1" ht="51" x14ac:dyDescent="0.25">
      <c r="A195" s="5" t="s">
        <v>64</v>
      </c>
      <c r="B195" s="6" t="s">
        <v>65</v>
      </c>
      <c r="C195" s="6" t="s">
        <v>66</v>
      </c>
      <c r="D195" s="11" t="s">
        <v>67</v>
      </c>
      <c r="E195" s="6">
        <v>2</v>
      </c>
      <c r="F195" s="6"/>
      <c r="G195" s="6" t="s">
        <v>68</v>
      </c>
      <c r="H195" s="5"/>
      <c r="I195" s="5" t="s">
        <v>8</v>
      </c>
      <c r="J195" s="5">
        <f>IF(ISBLANK(P195),"",SUBTOTAL(103, $P$10:P195))</f>
        <v>86</v>
      </c>
      <c r="K195" s="5" t="s">
        <v>66</v>
      </c>
      <c r="L195" s="11" t="s">
        <v>141</v>
      </c>
      <c r="M195" s="11" t="s">
        <v>142</v>
      </c>
      <c r="N195" s="9">
        <v>255000</v>
      </c>
      <c r="O195" s="12">
        <v>43465</v>
      </c>
      <c r="P195" s="59">
        <f t="shared" si="20"/>
        <v>12</v>
      </c>
      <c r="Q195" s="20" t="str">
        <f t="shared" si="16"/>
        <v>jā</v>
      </c>
      <c r="R195" s="20" t="str">
        <f t="shared" si="17"/>
        <v>nē</v>
      </c>
      <c r="S195" s="20" t="b">
        <f t="shared" si="18"/>
        <v>1</v>
      </c>
      <c r="T195" s="31">
        <v>43454</v>
      </c>
      <c r="U195" s="20">
        <f t="shared" si="19"/>
        <v>12</v>
      </c>
      <c r="V195" s="42"/>
      <c r="W195" s="42"/>
      <c r="X195" s="59"/>
    </row>
    <row r="196" spans="1:24" s="44" customFormat="1" ht="25.5" x14ac:dyDescent="0.25">
      <c r="A196" s="5" t="s">
        <v>293</v>
      </c>
      <c r="B196" s="5" t="s">
        <v>294</v>
      </c>
      <c r="C196" s="5" t="s">
        <v>295</v>
      </c>
      <c r="D196" s="11" t="s">
        <v>296</v>
      </c>
      <c r="E196" s="5">
        <v>2</v>
      </c>
      <c r="F196" s="5" t="s">
        <v>434</v>
      </c>
      <c r="G196" s="5" t="s">
        <v>297</v>
      </c>
      <c r="H196" s="5"/>
      <c r="I196" s="5" t="s">
        <v>8</v>
      </c>
      <c r="J196" s="5">
        <f>IF(ISBLANK(P196),"",SUBTOTAL(103, $P$10:P196))</f>
        <v>87</v>
      </c>
      <c r="K196" s="5" t="s">
        <v>294</v>
      </c>
      <c r="L196" s="60" t="s">
        <v>593</v>
      </c>
      <c r="M196" s="11" t="s">
        <v>720</v>
      </c>
      <c r="N196" s="21">
        <v>47451.25</v>
      </c>
      <c r="O196" s="12">
        <v>43462</v>
      </c>
      <c r="P196" s="59">
        <f t="shared" si="20"/>
        <v>12</v>
      </c>
      <c r="Q196" s="20" t="str">
        <f t="shared" si="16"/>
        <v>jā</v>
      </c>
      <c r="R196" s="20" t="str">
        <f t="shared" si="17"/>
        <v>nē</v>
      </c>
      <c r="S196" s="20" t="b">
        <f t="shared" si="18"/>
        <v>1</v>
      </c>
      <c r="T196" s="31">
        <v>43454</v>
      </c>
      <c r="U196" s="20">
        <f t="shared" si="19"/>
        <v>12</v>
      </c>
      <c r="V196" s="42"/>
      <c r="W196" s="42"/>
      <c r="X196" s="59"/>
    </row>
    <row r="197" spans="1:24" s="44" customFormat="1" ht="38.25" x14ac:dyDescent="0.25">
      <c r="A197" s="5" t="s">
        <v>177</v>
      </c>
      <c r="B197" s="5" t="s">
        <v>219</v>
      </c>
      <c r="C197" s="5" t="s">
        <v>220</v>
      </c>
      <c r="D197" s="11" t="s">
        <v>221</v>
      </c>
      <c r="E197" s="5">
        <v>2</v>
      </c>
      <c r="F197" s="5" t="s">
        <v>434</v>
      </c>
      <c r="G197" s="5" t="s">
        <v>14</v>
      </c>
      <c r="H197" s="5" t="s">
        <v>387</v>
      </c>
      <c r="I197" s="5" t="s">
        <v>8</v>
      </c>
      <c r="J197" s="5">
        <f>IF(ISBLANK(P197),"",SUBTOTAL(103, $P$10:P197))</f>
        <v>88</v>
      </c>
      <c r="K197" s="5" t="s">
        <v>219</v>
      </c>
      <c r="L197" s="11" t="s">
        <v>55</v>
      </c>
      <c r="M197" s="11" t="s">
        <v>479</v>
      </c>
      <c r="N197" s="21">
        <v>1151767.79</v>
      </c>
      <c r="O197" s="42">
        <v>43463</v>
      </c>
      <c r="P197" s="59">
        <f t="shared" si="20"/>
        <v>12</v>
      </c>
      <c r="Q197" s="20" t="str">
        <f t="shared" si="16"/>
        <v>jā</v>
      </c>
      <c r="R197" s="20" t="str">
        <f t="shared" si="17"/>
        <v>nē</v>
      </c>
      <c r="S197" s="20" t="b">
        <f t="shared" si="18"/>
        <v>1</v>
      </c>
      <c r="T197" s="31">
        <v>43453</v>
      </c>
      <c r="U197" s="20">
        <f t="shared" si="19"/>
        <v>12</v>
      </c>
      <c r="V197" s="42"/>
      <c r="W197" s="42"/>
      <c r="X197" s="95"/>
    </row>
    <row r="198" spans="1:24" s="44" customFormat="1" ht="38.25" x14ac:dyDescent="0.25">
      <c r="A198" s="5" t="s">
        <v>37</v>
      </c>
      <c r="B198" s="5" t="s">
        <v>38</v>
      </c>
      <c r="C198" s="5" t="s">
        <v>39</v>
      </c>
      <c r="D198" s="11" t="s">
        <v>40</v>
      </c>
      <c r="E198" s="5">
        <v>2</v>
      </c>
      <c r="F198" s="5" t="s">
        <v>434</v>
      </c>
      <c r="G198" s="5" t="s">
        <v>14</v>
      </c>
      <c r="H198" s="5" t="s">
        <v>387</v>
      </c>
      <c r="I198" s="5" t="s">
        <v>8</v>
      </c>
      <c r="J198" s="5">
        <f>IF(ISBLANK(P198),"",SUBTOTAL(103, $P$10:P198))</f>
        <v>89</v>
      </c>
      <c r="K198" s="5" t="s">
        <v>38</v>
      </c>
      <c r="L198" s="137" t="s">
        <v>55</v>
      </c>
      <c r="M198" s="137" t="s">
        <v>56</v>
      </c>
      <c r="N198" s="21">
        <v>417055</v>
      </c>
      <c r="O198" s="12">
        <v>43448</v>
      </c>
      <c r="P198" s="59">
        <f t="shared" si="20"/>
        <v>12</v>
      </c>
      <c r="Q198" s="20" t="str">
        <f t="shared" si="16"/>
        <v>jā</v>
      </c>
      <c r="R198" s="20" t="str">
        <f t="shared" si="17"/>
        <v>nē</v>
      </c>
      <c r="S198" s="20" t="b">
        <f t="shared" si="18"/>
        <v>1</v>
      </c>
      <c r="T198" s="31">
        <v>43440</v>
      </c>
      <c r="U198" s="20">
        <f t="shared" si="19"/>
        <v>12</v>
      </c>
      <c r="V198" s="42"/>
      <c r="W198" s="42"/>
      <c r="X198" s="95"/>
    </row>
    <row r="199" spans="1:24" s="44" customFormat="1" ht="51" x14ac:dyDescent="0.25">
      <c r="A199" s="5" t="s">
        <v>177</v>
      </c>
      <c r="B199" s="5" t="s">
        <v>219</v>
      </c>
      <c r="C199" s="5" t="s">
        <v>220</v>
      </c>
      <c r="D199" s="11" t="s">
        <v>221</v>
      </c>
      <c r="E199" s="5">
        <v>2</v>
      </c>
      <c r="F199" s="5" t="s">
        <v>434</v>
      </c>
      <c r="G199" s="5" t="s">
        <v>14</v>
      </c>
      <c r="H199" s="5"/>
      <c r="I199" s="5" t="s">
        <v>8</v>
      </c>
      <c r="J199" s="5">
        <f>IF(ISBLANK(P199),"",SUBTOTAL(103, $P$10:P199))</f>
        <v>90</v>
      </c>
      <c r="K199" s="5" t="s">
        <v>219</v>
      </c>
      <c r="L199" s="137" t="s">
        <v>171</v>
      </c>
      <c r="M199" s="137" t="s">
        <v>690</v>
      </c>
      <c r="N199" s="9">
        <v>951917.02</v>
      </c>
      <c r="O199" s="12">
        <v>43455</v>
      </c>
      <c r="P199" s="59">
        <f t="shared" si="20"/>
        <v>12</v>
      </c>
      <c r="Q199" s="20" t="str">
        <f t="shared" si="16"/>
        <v>jā</v>
      </c>
      <c r="R199" s="20" t="str">
        <f t="shared" si="17"/>
        <v>nē</v>
      </c>
      <c r="S199" s="20" t="b">
        <f t="shared" si="18"/>
        <v>1</v>
      </c>
      <c r="T199" s="31">
        <v>43438</v>
      </c>
      <c r="U199" s="20">
        <f t="shared" si="19"/>
        <v>12</v>
      </c>
      <c r="V199" s="42"/>
      <c r="W199" s="42"/>
      <c r="X199" s="95"/>
    </row>
    <row r="200" spans="1:24" s="44" customFormat="1" ht="25.5" x14ac:dyDescent="0.25">
      <c r="A200" s="5" t="s">
        <v>293</v>
      </c>
      <c r="B200" s="5" t="s">
        <v>294</v>
      </c>
      <c r="C200" s="5" t="s">
        <v>295</v>
      </c>
      <c r="D200" s="11" t="s">
        <v>296</v>
      </c>
      <c r="E200" s="5">
        <v>2</v>
      </c>
      <c r="F200" s="5" t="s">
        <v>434</v>
      </c>
      <c r="G200" s="5" t="s">
        <v>297</v>
      </c>
      <c r="H200" s="5"/>
      <c r="I200" s="5" t="s">
        <v>8</v>
      </c>
      <c r="J200" s="5">
        <f>IF(ISBLANK(P200),"",SUBTOTAL(103, $P$10:P200))</f>
        <v>91</v>
      </c>
      <c r="K200" s="5" t="s">
        <v>294</v>
      </c>
      <c r="L200" s="126" t="s">
        <v>769</v>
      </c>
      <c r="M200" s="11"/>
      <c r="N200" s="21">
        <v>741075.9</v>
      </c>
      <c r="O200" s="12">
        <v>43456</v>
      </c>
      <c r="P200" s="45" t="s">
        <v>404</v>
      </c>
      <c r="Q200" s="20" t="str">
        <f t="shared" si="16"/>
        <v>nē</v>
      </c>
      <c r="R200" s="20" t="str">
        <f t="shared" si="17"/>
        <v>nē</v>
      </c>
      <c r="S200" s="20" t="b">
        <f t="shared" si="18"/>
        <v>0</v>
      </c>
      <c r="T200" s="31">
        <v>43434</v>
      </c>
      <c r="U200" s="20">
        <f t="shared" si="19"/>
        <v>11</v>
      </c>
      <c r="V200" s="42"/>
      <c r="W200" s="42"/>
      <c r="X200" s="59"/>
    </row>
    <row r="201" spans="1:24" s="44" customFormat="1" ht="38.25" x14ac:dyDescent="0.25">
      <c r="A201" s="5" t="s">
        <v>37</v>
      </c>
      <c r="B201" s="5" t="s">
        <v>38</v>
      </c>
      <c r="C201" s="5" t="s">
        <v>39</v>
      </c>
      <c r="D201" s="11" t="s">
        <v>40</v>
      </c>
      <c r="E201" s="5">
        <v>2</v>
      </c>
      <c r="F201" s="5" t="s">
        <v>434</v>
      </c>
      <c r="G201" s="5" t="s">
        <v>14</v>
      </c>
      <c r="H201" s="5" t="s">
        <v>387</v>
      </c>
      <c r="I201" s="5" t="s">
        <v>8</v>
      </c>
      <c r="J201" s="5">
        <f>IF(ISBLANK(P201),"",SUBTOTAL(103, $P$10:P201))</f>
        <v>92</v>
      </c>
      <c r="K201" s="5" t="s">
        <v>38</v>
      </c>
      <c r="L201" s="11" t="s">
        <v>51</v>
      </c>
      <c r="M201" s="11" t="s">
        <v>52</v>
      </c>
      <c r="N201" s="21">
        <v>156917</v>
      </c>
      <c r="O201" s="42">
        <v>43434</v>
      </c>
      <c r="P201" s="59">
        <f>IF(O201&lt;43466,MONTH(O201),"nakošie periodi")</f>
        <v>11</v>
      </c>
      <c r="Q201" s="20" t="str">
        <f t="shared" si="16"/>
        <v>jā</v>
      </c>
      <c r="R201" s="20" t="str">
        <f t="shared" si="17"/>
        <v>nē</v>
      </c>
      <c r="S201" s="20" t="b">
        <f t="shared" si="18"/>
        <v>1</v>
      </c>
      <c r="T201" s="31">
        <v>43434</v>
      </c>
      <c r="U201" s="20">
        <f t="shared" si="19"/>
        <v>11</v>
      </c>
      <c r="V201" s="42"/>
      <c r="W201" s="42"/>
      <c r="X201" s="95"/>
    </row>
    <row r="202" spans="1:24" s="44" customFormat="1" ht="38.25" x14ac:dyDescent="0.25">
      <c r="A202" s="5" t="s">
        <v>64</v>
      </c>
      <c r="B202" s="5" t="s">
        <v>65</v>
      </c>
      <c r="C202" s="10" t="s">
        <v>66</v>
      </c>
      <c r="D202" s="11" t="s">
        <v>67</v>
      </c>
      <c r="E202" s="5">
        <v>1</v>
      </c>
      <c r="F202" s="5"/>
      <c r="G202" s="5" t="s">
        <v>68</v>
      </c>
      <c r="H202" s="5"/>
      <c r="I202" s="5" t="s">
        <v>8</v>
      </c>
      <c r="J202" s="5">
        <f>IF(ISBLANK(P202),"",SUBTOTAL(103, $P$10:P202))</f>
        <v>93</v>
      </c>
      <c r="K202" s="5" t="s">
        <v>66</v>
      </c>
      <c r="L202" s="48" t="s">
        <v>109</v>
      </c>
      <c r="M202" s="48" t="s">
        <v>528</v>
      </c>
      <c r="N202" s="49">
        <v>273476.45</v>
      </c>
      <c r="O202" s="57">
        <v>43373</v>
      </c>
      <c r="P202" s="59">
        <f>IF(O202&lt;43466,MONTH(O202),"nakošie periodi")</f>
        <v>9</v>
      </c>
      <c r="Q202" s="20" t="str">
        <f t="shared" ref="Q202:Q265" si="21">IF(P202 &lt;=$P$4,"jā", "nē")</f>
        <v>jā</v>
      </c>
      <c r="R202" s="20" t="str">
        <f t="shared" ref="R202:R265" si="22">IF(ISNUMBER(U202), IF(P202&lt;U202, "jā", "nē"),"nē")</f>
        <v>jā</v>
      </c>
      <c r="S202" s="20" t="b">
        <f t="shared" ref="S202:S265" si="23">P202=U202</f>
        <v>0</v>
      </c>
      <c r="T202" s="31">
        <v>43431</v>
      </c>
      <c r="U202" s="45">
        <f t="shared" si="19"/>
        <v>11</v>
      </c>
      <c r="V202" s="57"/>
      <c r="W202" s="57"/>
      <c r="X202" s="95"/>
    </row>
    <row r="203" spans="1:24" s="44" customFormat="1" ht="25.5" x14ac:dyDescent="0.25">
      <c r="A203" s="137" t="s">
        <v>10</v>
      </c>
      <c r="B203" s="137" t="s">
        <v>11</v>
      </c>
      <c r="C203" s="137" t="s">
        <v>12</v>
      </c>
      <c r="D203" s="11" t="s">
        <v>13</v>
      </c>
      <c r="E203" s="137">
        <v>2</v>
      </c>
      <c r="F203" s="137"/>
      <c r="G203" s="137" t="s">
        <v>14</v>
      </c>
      <c r="H203" s="137"/>
      <c r="I203" s="137" t="s">
        <v>8</v>
      </c>
      <c r="J203" s="5">
        <f>IF(ISBLANK(P203),"",SUBTOTAL(103, $P$10:P203))</f>
        <v>94</v>
      </c>
      <c r="K203" s="5" t="s">
        <v>11</v>
      </c>
      <c r="L203" s="6" t="s">
        <v>23</v>
      </c>
      <c r="M203" s="6" t="s">
        <v>24</v>
      </c>
      <c r="N203" s="21">
        <v>841499.64692600002</v>
      </c>
      <c r="O203" s="12">
        <v>43525</v>
      </c>
      <c r="P203" s="45" t="s">
        <v>404</v>
      </c>
      <c r="Q203" s="20" t="str">
        <f t="shared" si="21"/>
        <v>nē</v>
      </c>
      <c r="R203" s="20" t="str">
        <f t="shared" si="22"/>
        <v>nē</v>
      </c>
      <c r="S203" s="20" t="b">
        <f t="shared" si="23"/>
        <v>0</v>
      </c>
      <c r="T203" s="31">
        <v>43427</v>
      </c>
      <c r="U203" s="20">
        <f t="shared" si="19"/>
        <v>11</v>
      </c>
      <c r="V203" s="42"/>
      <c r="W203" s="42"/>
      <c r="X203" s="43"/>
    </row>
    <row r="204" spans="1:24" s="44" customFormat="1" ht="38.25" x14ac:dyDescent="0.25">
      <c r="A204" s="5" t="s">
        <v>64</v>
      </c>
      <c r="B204" s="5" t="s">
        <v>154</v>
      </c>
      <c r="C204" s="5" t="s">
        <v>155</v>
      </c>
      <c r="D204" s="11" t="s">
        <v>156</v>
      </c>
      <c r="E204" s="5">
        <v>1</v>
      </c>
      <c r="F204" s="5" t="s">
        <v>434</v>
      </c>
      <c r="G204" s="5" t="s">
        <v>14</v>
      </c>
      <c r="H204" s="5"/>
      <c r="I204" s="5" t="s">
        <v>8</v>
      </c>
      <c r="J204" s="5">
        <f>IF(ISBLANK(P204),"",SUBTOTAL(103, $P$10:P204))</f>
        <v>95</v>
      </c>
      <c r="K204" s="5" t="s">
        <v>154</v>
      </c>
      <c r="L204" s="11" t="s">
        <v>163</v>
      </c>
      <c r="M204" s="11" t="s">
        <v>166</v>
      </c>
      <c r="N204" s="21">
        <v>596945.75</v>
      </c>
      <c r="O204" s="12">
        <v>43434</v>
      </c>
      <c r="P204" s="59">
        <f>IF(O204&lt;43466,MONTH(O204),"nakošie periodi")</f>
        <v>11</v>
      </c>
      <c r="Q204" s="20" t="str">
        <f t="shared" si="21"/>
        <v>jā</v>
      </c>
      <c r="R204" s="20" t="str">
        <f t="shared" si="22"/>
        <v>nē</v>
      </c>
      <c r="S204" s="20" t="b">
        <f t="shared" si="23"/>
        <v>1</v>
      </c>
      <c r="T204" s="31">
        <v>43427</v>
      </c>
      <c r="U204" s="20">
        <f t="shared" si="19"/>
        <v>11</v>
      </c>
      <c r="V204" s="42"/>
      <c r="W204" s="42"/>
      <c r="X204" s="59"/>
    </row>
    <row r="205" spans="1:24" s="44" customFormat="1" ht="25.5" x14ac:dyDescent="0.25">
      <c r="A205" s="5" t="s">
        <v>64</v>
      </c>
      <c r="B205" s="6" t="s">
        <v>65</v>
      </c>
      <c r="C205" s="6" t="s">
        <v>66</v>
      </c>
      <c r="D205" s="11" t="s">
        <v>67</v>
      </c>
      <c r="E205" s="6">
        <v>2</v>
      </c>
      <c r="F205" s="6"/>
      <c r="G205" s="6" t="s">
        <v>68</v>
      </c>
      <c r="H205" s="6"/>
      <c r="I205" s="5" t="s">
        <v>8</v>
      </c>
      <c r="J205" s="5">
        <f>IF(ISBLANK(P205),"",SUBTOTAL(103, $P$10:P205))</f>
        <v>96</v>
      </c>
      <c r="K205" s="5" t="s">
        <v>66</v>
      </c>
      <c r="L205" s="11" t="s">
        <v>118</v>
      </c>
      <c r="M205" s="11" t="s">
        <v>698</v>
      </c>
      <c r="N205" s="9">
        <v>425000</v>
      </c>
      <c r="O205" s="12">
        <v>43465</v>
      </c>
      <c r="P205" s="59" t="s">
        <v>404</v>
      </c>
      <c r="Q205" s="20" t="str">
        <f t="shared" si="21"/>
        <v>nē</v>
      </c>
      <c r="R205" s="20" t="str">
        <f t="shared" si="22"/>
        <v>nē</v>
      </c>
      <c r="S205" s="20" t="b">
        <f t="shared" si="23"/>
        <v>0</v>
      </c>
      <c r="T205" s="31">
        <v>43426</v>
      </c>
      <c r="U205" s="20">
        <f t="shared" si="19"/>
        <v>11</v>
      </c>
      <c r="V205" s="42"/>
      <c r="W205" s="42"/>
      <c r="X205" s="59"/>
    </row>
    <row r="206" spans="1:24" s="44" customFormat="1" ht="25.5" x14ac:dyDescent="0.25">
      <c r="A206" s="5" t="s">
        <v>64</v>
      </c>
      <c r="B206" s="6" t="s">
        <v>65</v>
      </c>
      <c r="C206" s="6" t="s">
        <v>66</v>
      </c>
      <c r="D206" s="11" t="s">
        <v>67</v>
      </c>
      <c r="E206" s="6">
        <v>2</v>
      </c>
      <c r="F206" s="6"/>
      <c r="G206" s="6" t="s">
        <v>68</v>
      </c>
      <c r="H206" s="5"/>
      <c r="I206" s="5" t="s">
        <v>8</v>
      </c>
      <c r="J206" s="5">
        <f>IF(ISBLANK(P206),"",SUBTOTAL(103, $P$10:P206))</f>
        <v>97</v>
      </c>
      <c r="K206" s="5" t="s">
        <v>66</v>
      </c>
      <c r="L206" s="28" t="s">
        <v>132</v>
      </c>
      <c r="M206" s="28" t="s">
        <v>134</v>
      </c>
      <c r="N206" s="9">
        <v>69062.5</v>
      </c>
      <c r="O206" s="12">
        <v>43465</v>
      </c>
      <c r="P206" s="45" t="s">
        <v>404</v>
      </c>
      <c r="Q206" s="20" t="str">
        <f t="shared" si="21"/>
        <v>nē</v>
      </c>
      <c r="R206" s="20" t="str">
        <f t="shared" si="22"/>
        <v>nē</v>
      </c>
      <c r="S206" s="20" t="b">
        <f t="shared" si="23"/>
        <v>0</v>
      </c>
      <c r="T206" s="31">
        <v>43426</v>
      </c>
      <c r="U206" s="20">
        <f t="shared" si="19"/>
        <v>11</v>
      </c>
      <c r="V206" s="42"/>
      <c r="W206" s="42"/>
      <c r="X206" s="59"/>
    </row>
    <row r="207" spans="1:24" s="44" customFormat="1" ht="38.25" x14ac:dyDescent="0.25">
      <c r="A207" s="5" t="s">
        <v>64</v>
      </c>
      <c r="B207" s="6" t="s">
        <v>65</v>
      </c>
      <c r="C207" s="6" t="s">
        <v>66</v>
      </c>
      <c r="D207" s="11" t="s">
        <v>67</v>
      </c>
      <c r="E207" s="6">
        <v>2</v>
      </c>
      <c r="F207" s="6"/>
      <c r="G207" s="6" t="s">
        <v>68</v>
      </c>
      <c r="H207" s="5"/>
      <c r="I207" s="5" t="s">
        <v>8</v>
      </c>
      <c r="J207" s="5">
        <f>IF(ISBLANK(P207),"",SUBTOTAL(103, $P$10:P207))</f>
        <v>98</v>
      </c>
      <c r="K207" s="5" t="s">
        <v>66</v>
      </c>
      <c r="L207" s="28" t="s">
        <v>132</v>
      </c>
      <c r="M207" s="28" t="s">
        <v>133</v>
      </c>
      <c r="N207" s="9">
        <v>26775</v>
      </c>
      <c r="O207" s="12">
        <v>44469</v>
      </c>
      <c r="P207" s="45" t="s">
        <v>404</v>
      </c>
      <c r="Q207" s="20" t="str">
        <f t="shared" si="21"/>
        <v>nē</v>
      </c>
      <c r="R207" s="20" t="str">
        <f t="shared" si="22"/>
        <v>nē</v>
      </c>
      <c r="S207" s="20" t="b">
        <f t="shared" si="23"/>
        <v>0</v>
      </c>
      <c r="T207" s="31">
        <v>43426</v>
      </c>
      <c r="U207" s="20">
        <f t="shared" si="19"/>
        <v>11</v>
      </c>
      <c r="V207" s="42"/>
      <c r="W207" s="42"/>
      <c r="X207" s="59"/>
    </row>
    <row r="208" spans="1:24" s="44" customFormat="1" ht="51" x14ac:dyDescent="0.25">
      <c r="A208" s="5" t="s">
        <v>64</v>
      </c>
      <c r="B208" s="6" t="s">
        <v>65</v>
      </c>
      <c r="C208" s="6" t="s">
        <v>66</v>
      </c>
      <c r="D208" s="11" t="s">
        <v>67</v>
      </c>
      <c r="E208" s="6">
        <v>2</v>
      </c>
      <c r="F208" s="6"/>
      <c r="G208" s="6" t="s">
        <v>68</v>
      </c>
      <c r="H208" s="5"/>
      <c r="I208" s="5" t="s">
        <v>8</v>
      </c>
      <c r="J208" s="5">
        <f>IF(ISBLANK(P208),"",SUBTOTAL(103, $P$10:P208))</f>
        <v>99</v>
      </c>
      <c r="K208" s="5" t="s">
        <v>66</v>
      </c>
      <c r="L208" s="11" t="s">
        <v>149</v>
      </c>
      <c r="M208" s="11" t="s">
        <v>150</v>
      </c>
      <c r="N208" s="9">
        <v>170000</v>
      </c>
      <c r="O208" s="12">
        <v>43373</v>
      </c>
      <c r="P208" s="59">
        <f>IF(O208&lt;43466,MONTH(O208),"nakošie periodi")</f>
        <v>9</v>
      </c>
      <c r="Q208" s="20" t="str">
        <f t="shared" si="21"/>
        <v>jā</v>
      </c>
      <c r="R208" s="20" t="str">
        <f t="shared" si="22"/>
        <v>jā</v>
      </c>
      <c r="S208" s="20" t="b">
        <f t="shared" si="23"/>
        <v>0</v>
      </c>
      <c r="T208" s="31">
        <v>43420</v>
      </c>
      <c r="U208" s="20">
        <f t="shared" si="19"/>
        <v>11</v>
      </c>
      <c r="V208" s="42"/>
      <c r="W208" s="42"/>
      <c r="X208" s="95"/>
    </row>
    <row r="209" spans="1:24" s="44" customFormat="1" ht="25.5" x14ac:dyDescent="0.25">
      <c r="A209" s="5" t="s">
        <v>64</v>
      </c>
      <c r="B209" s="6" t="s">
        <v>65</v>
      </c>
      <c r="C209" s="6" t="s">
        <v>66</v>
      </c>
      <c r="D209" s="11" t="s">
        <v>67</v>
      </c>
      <c r="E209" s="6">
        <v>2</v>
      </c>
      <c r="F209" s="6"/>
      <c r="G209" s="6" t="s">
        <v>68</v>
      </c>
      <c r="H209" s="5"/>
      <c r="I209" s="5" t="s">
        <v>8</v>
      </c>
      <c r="J209" s="5">
        <f>IF(ISBLANK(P209),"",SUBTOTAL(103, $P$10:P209))</f>
        <v>100</v>
      </c>
      <c r="K209" s="5" t="s">
        <v>66</v>
      </c>
      <c r="L209" s="11" t="s">
        <v>530</v>
      </c>
      <c r="M209" s="11" t="s">
        <v>542</v>
      </c>
      <c r="N209" s="61">
        <v>1844853.5999999999</v>
      </c>
      <c r="O209" s="54">
        <v>43404</v>
      </c>
      <c r="P209" s="59">
        <f>IF(O209&lt;43466,MONTH(O209),"nakošie periodi")</f>
        <v>10</v>
      </c>
      <c r="Q209" s="20" t="str">
        <f t="shared" si="21"/>
        <v>jā</v>
      </c>
      <c r="R209" s="20" t="str">
        <f t="shared" si="22"/>
        <v>jā</v>
      </c>
      <c r="S209" s="20" t="b">
        <f t="shared" si="23"/>
        <v>0</v>
      </c>
      <c r="T209" s="31">
        <v>43417</v>
      </c>
      <c r="U209" s="20">
        <f t="shared" si="19"/>
        <v>11</v>
      </c>
      <c r="V209" s="42"/>
      <c r="W209" s="42"/>
      <c r="X209" s="43"/>
    </row>
    <row r="210" spans="1:24" s="44" customFormat="1" ht="38.25" x14ac:dyDescent="0.25">
      <c r="A210" s="122" t="s">
        <v>262</v>
      </c>
      <c r="B210" s="51" t="s">
        <v>275</v>
      </c>
      <c r="C210" s="6" t="s">
        <v>276</v>
      </c>
      <c r="D210" s="11" t="s">
        <v>277</v>
      </c>
      <c r="E210" s="5" t="s">
        <v>181</v>
      </c>
      <c r="F210" s="5"/>
      <c r="G210" s="5" t="s">
        <v>266</v>
      </c>
      <c r="H210" s="5"/>
      <c r="I210" s="5" t="s">
        <v>8</v>
      </c>
      <c r="J210" s="5">
        <f>IF(ISBLANK(P210),"",SUBTOTAL(103, $P$10:P210))</f>
        <v>101</v>
      </c>
      <c r="K210" s="5" t="s">
        <v>275</v>
      </c>
      <c r="L210" s="11" t="s">
        <v>278</v>
      </c>
      <c r="M210" s="48" t="s">
        <v>697</v>
      </c>
      <c r="N210" s="49">
        <v>3311848.2</v>
      </c>
      <c r="O210" s="57">
        <v>43465</v>
      </c>
      <c r="P210" s="51" t="s">
        <v>404</v>
      </c>
      <c r="Q210" s="20" t="str">
        <f t="shared" si="21"/>
        <v>nē</v>
      </c>
      <c r="R210" s="20" t="str">
        <f t="shared" si="22"/>
        <v>nē</v>
      </c>
      <c r="S210" s="20" t="b">
        <f t="shared" si="23"/>
        <v>0</v>
      </c>
      <c r="T210" s="31">
        <v>43416</v>
      </c>
      <c r="U210" s="20">
        <f t="shared" si="19"/>
        <v>11</v>
      </c>
      <c r="V210" s="57"/>
      <c r="W210" s="57"/>
      <c r="X210" s="121"/>
    </row>
    <row r="211" spans="1:24" s="44" customFormat="1" ht="51" x14ac:dyDescent="0.25">
      <c r="A211" s="5" t="s">
        <v>64</v>
      </c>
      <c r="B211" s="5" t="s">
        <v>65</v>
      </c>
      <c r="C211" s="10" t="s">
        <v>66</v>
      </c>
      <c r="D211" s="11" t="s">
        <v>67</v>
      </c>
      <c r="E211" s="5">
        <v>1</v>
      </c>
      <c r="F211" s="5"/>
      <c r="G211" s="5" t="s">
        <v>68</v>
      </c>
      <c r="H211" s="5"/>
      <c r="I211" s="5" t="s">
        <v>8</v>
      </c>
      <c r="J211" s="5">
        <f>IF(ISBLANK(P211),"",SUBTOTAL(103, $P$10:P211))</f>
        <v>102</v>
      </c>
      <c r="K211" s="5" t="s">
        <v>66</v>
      </c>
      <c r="L211" s="48" t="s">
        <v>688</v>
      </c>
      <c r="M211" s="48" t="s">
        <v>689</v>
      </c>
      <c r="N211" s="49">
        <v>535500</v>
      </c>
      <c r="O211" s="57">
        <v>43496</v>
      </c>
      <c r="P211" s="45" t="s">
        <v>404</v>
      </c>
      <c r="Q211" s="20" t="str">
        <f t="shared" si="21"/>
        <v>nē</v>
      </c>
      <c r="R211" s="20" t="str">
        <f t="shared" si="22"/>
        <v>nē</v>
      </c>
      <c r="S211" s="20" t="b">
        <f t="shared" si="23"/>
        <v>0</v>
      </c>
      <c r="T211" s="46">
        <v>43405</v>
      </c>
      <c r="U211" s="20">
        <f t="shared" si="19"/>
        <v>11</v>
      </c>
      <c r="V211" s="57"/>
      <c r="W211" s="57"/>
      <c r="X211" s="121"/>
    </row>
    <row r="212" spans="1:24" s="44" customFormat="1" ht="38.25" x14ac:dyDescent="0.25">
      <c r="A212" s="5" t="s">
        <v>64</v>
      </c>
      <c r="B212" s="5" t="s">
        <v>154</v>
      </c>
      <c r="C212" s="5" t="s">
        <v>155</v>
      </c>
      <c r="D212" s="11" t="s">
        <v>156</v>
      </c>
      <c r="E212" s="5">
        <v>1</v>
      </c>
      <c r="F212" s="5" t="s">
        <v>434</v>
      </c>
      <c r="G212" s="5" t="s">
        <v>14</v>
      </c>
      <c r="H212" s="5"/>
      <c r="I212" s="5" t="s">
        <v>8</v>
      </c>
      <c r="J212" s="5">
        <f>IF(ISBLANK(P212),"",SUBTOTAL(103, $P$10:P212))</f>
        <v>103</v>
      </c>
      <c r="K212" s="5" t="s">
        <v>154</v>
      </c>
      <c r="L212" s="137" t="s">
        <v>167</v>
      </c>
      <c r="M212" s="137" t="s">
        <v>169</v>
      </c>
      <c r="N212" s="21">
        <v>150611.79999999999</v>
      </c>
      <c r="O212" s="14">
        <v>43405</v>
      </c>
      <c r="P212" s="59">
        <f>IF(O212&lt;43466,MONTH(O212),"nakošie periodi")</f>
        <v>11</v>
      </c>
      <c r="Q212" s="20" t="str">
        <f t="shared" si="21"/>
        <v>jā</v>
      </c>
      <c r="R212" s="20" t="str">
        <f t="shared" si="22"/>
        <v>nē</v>
      </c>
      <c r="S212" s="20" t="b">
        <f t="shared" si="23"/>
        <v>1</v>
      </c>
      <c r="T212" s="31">
        <v>43405</v>
      </c>
      <c r="U212" s="20">
        <f t="shared" si="19"/>
        <v>11</v>
      </c>
      <c r="V212" s="42"/>
      <c r="W212" s="42"/>
      <c r="X212" s="59"/>
    </row>
    <row r="213" spans="1:24" s="44" customFormat="1" ht="25.5" x14ac:dyDescent="0.25">
      <c r="A213" s="5" t="s">
        <v>177</v>
      </c>
      <c r="B213" s="5" t="s">
        <v>178</v>
      </c>
      <c r="C213" s="5" t="s">
        <v>179</v>
      </c>
      <c r="D213" s="11" t="s">
        <v>180</v>
      </c>
      <c r="E213" s="5" t="s">
        <v>181</v>
      </c>
      <c r="F213" s="5"/>
      <c r="G213" s="5" t="s">
        <v>182</v>
      </c>
      <c r="H213" s="5"/>
      <c r="I213" s="5" t="s">
        <v>8</v>
      </c>
      <c r="J213" s="5">
        <f>IF(ISBLANK(P213),"",SUBTOTAL(103, $P$10:P213))</f>
        <v>104</v>
      </c>
      <c r="K213" s="5" t="s">
        <v>178</v>
      </c>
      <c r="L213" s="137" t="s">
        <v>183</v>
      </c>
      <c r="M213" s="137" t="s">
        <v>683</v>
      </c>
      <c r="N213" s="9">
        <v>1059357.45</v>
      </c>
      <c r="O213" s="42">
        <v>43373</v>
      </c>
      <c r="P213" s="59">
        <f>IF(O213&lt;43466,MONTH(O213),"nakošie periodi")</f>
        <v>9</v>
      </c>
      <c r="Q213" s="20" t="str">
        <f t="shared" si="21"/>
        <v>jā</v>
      </c>
      <c r="R213" s="20" t="str">
        <f t="shared" si="22"/>
        <v>jā</v>
      </c>
      <c r="S213" s="20" t="b">
        <f t="shared" si="23"/>
        <v>0</v>
      </c>
      <c r="T213" s="31">
        <v>43404</v>
      </c>
      <c r="U213" s="20">
        <f t="shared" si="19"/>
        <v>10</v>
      </c>
      <c r="V213" s="42"/>
      <c r="W213" s="42"/>
      <c r="X213" s="95"/>
    </row>
    <row r="214" spans="1:24" s="44" customFormat="1" ht="63.75" x14ac:dyDescent="0.25">
      <c r="A214" s="5" t="s">
        <v>293</v>
      </c>
      <c r="B214" s="5" t="s">
        <v>294</v>
      </c>
      <c r="C214" s="5" t="s">
        <v>295</v>
      </c>
      <c r="D214" s="137" t="s">
        <v>296</v>
      </c>
      <c r="E214" s="5">
        <v>1</v>
      </c>
      <c r="F214" s="5" t="s">
        <v>435</v>
      </c>
      <c r="G214" s="5" t="s">
        <v>297</v>
      </c>
      <c r="H214" s="5"/>
      <c r="I214" s="5" t="s">
        <v>8</v>
      </c>
      <c r="J214" s="5">
        <f>IF(ISBLANK(P214),"",SUBTOTAL(103, $P$10:P214))</f>
        <v>105</v>
      </c>
      <c r="K214" s="5" t="s">
        <v>294</v>
      </c>
      <c r="L214" s="137" t="s">
        <v>163</v>
      </c>
      <c r="M214" s="137" t="s">
        <v>685</v>
      </c>
      <c r="N214" s="21">
        <v>888761.7</v>
      </c>
      <c r="O214" s="12">
        <v>43404</v>
      </c>
      <c r="P214" s="59">
        <f>IF(O214&lt;43466,MONTH(O214),"nakošie periodi")</f>
        <v>10</v>
      </c>
      <c r="Q214" s="20" t="str">
        <f t="shared" si="21"/>
        <v>jā</v>
      </c>
      <c r="R214" s="20" t="str">
        <f t="shared" si="22"/>
        <v>nē</v>
      </c>
      <c r="S214" s="20" t="b">
        <f t="shared" si="23"/>
        <v>1</v>
      </c>
      <c r="T214" s="31">
        <v>43403</v>
      </c>
      <c r="U214" s="20">
        <f t="shared" si="19"/>
        <v>10</v>
      </c>
      <c r="V214" s="42"/>
      <c r="W214" s="42"/>
      <c r="X214" s="59"/>
    </row>
    <row r="215" spans="1:24" s="44" customFormat="1" ht="25.5" x14ac:dyDescent="0.25">
      <c r="A215" s="5" t="s">
        <v>64</v>
      </c>
      <c r="B215" s="6" t="s">
        <v>65</v>
      </c>
      <c r="C215" s="6" t="s">
        <v>66</v>
      </c>
      <c r="D215" s="11" t="s">
        <v>67</v>
      </c>
      <c r="E215" s="6">
        <v>1</v>
      </c>
      <c r="F215" s="6"/>
      <c r="G215" s="6" t="s">
        <v>68</v>
      </c>
      <c r="H215" s="6"/>
      <c r="I215" s="5" t="s">
        <v>8</v>
      </c>
      <c r="J215" s="5">
        <f>IF(ISBLANK(P215),"",SUBTOTAL(103, $P$10:P215))</f>
        <v>106</v>
      </c>
      <c r="K215" s="5" t="s">
        <v>66</v>
      </c>
      <c r="L215" s="23" t="s">
        <v>75</v>
      </c>
      <c r="M215" s="23" t="s">
        <v>77</v>
      </c>
      <c r="N215" s="9">
        <v>638350</v>
      </c>
      <c r="O215" s="17">
        <v>43280</v>
      </c>
      <c r="P215" s="59">
        <f>IF(O215&lt;43466,MONTH(O215),"nakošie periodi")</f>
        <v>6</v>
      </c>
      <c r="Q215" s="20" t="str">
        <f t="shared" si="21"/>
        <v>jā</v>
      </c>
      <c r="R215" s="20" t="str">
        <f t="shared" si="22"/>
        <v>jā</v>
      </c>
      <c r="S215" s="20" t="b">
        <f t="shared" si="23"/>
        <v>0</v>
      </c>
      <c r="T215" s="31">
        <v>43403</v>
      </c>
      <c r="U215" s="20">
        <f t="shared" si="19"/>
        <v>10</v>
      </c>
      <c r="V215" s="42"/>
      <c r="W215" s="42"/>
      <c r="X215" s="95"/>
    </row>
    <row r="216" spans="1:24" s="44" customFormat="1" ht="25.5" x14ac:dyDescent="0.25">
      <c r="A216" s="5" t="s">
        <v>64</v>
      </c>
      <c r="B216" s="6" t="s">
        <v>65</v>
      </c>
      <c r="C216" s="6" t="s">
        <v>66</v>
      </c>
      <c r="D216" s="11" t="s">
        <v>67</v>
      </c>
      <c r="E216" s="6">
        <v>2</v>
      </c>
      <c r="F216" s="6"/>
      <c r="G216" s="6" t="s">
        <v>68</v>
      </c>
      <c r="H216" s="5"/>
      <c r="I216" s="5" t="s">
        <v>8</v>
      </c>
      <c r="J216" s="5">
        <f>IF(ISBLANK(P216),"",SUBTOTAL(103, $P$10:P216))</f>
        <v>107</v>
      </c>
      <c r="K216" s="5" t="s">
        <v>66</v>
      </c>
      <c r="L216" s="28" t="s">
        <v>132</v>
      </c>
      <c r="M216" s="28" t="s">
        <v>546</v>
      </c>
      <c r="N216" s="9">
        <v>447870.77</v>
      </c>
      <c r="O216" s="12">
        <v>44104</v>
      </c>
      <c r="P216" s="45" t="s">
        <v>404</v>
      </c>
      <c r="Q216" s="20" t="str">
        <f t="shared" si="21"/>
        <v>nē</v>
      </c>
      <c r="R216" s="20" t="str">
        <f t="shared" si="22"/>
        <v>nē</v>
      </c>
      <c r="S216" s="20" t="b">
        <f t="shared" si="23"/>
        <v>0</v>
      </c>
      <c r="T216" s="31">
        <v>43403</v>
      </c>
      <c r="U216" s="20">
        <f t="shared" ref="U216:U279" si="24">IFERROR(MONTH(T216),"Nav iesniegts")</f>
        <v>10</v>
      </c>
      <c r="V216" s="42"/>
      <c r="W216" s="42"/>
      <c r="X216" s="59"/>
    </row>
    <row r="217" spans="1:24" s="44" customFormat="1" ht="25.5" x14ac:dyDescent="0.25">
      <c r="A217" s="5" t="s">
        <v>64</v>
      </c>
      <c r="B217" s="6" t="s">
        <v>65</v>
      </c>
      <c r="C217" s="6" t="s">
        <v>66</v>
      </c>
      <c r="D217" s="11" t="s">
        <v>67</v>
      </c>
      <c r="E217" s="6">
        <v>2</v>
      </c>
      <c r="F217" s="6"/>
      <c r="G217" s="6" t="s">
        <v>68</v>
      </c>
      <c r="H217" s="5"/>
      <c r="I217" s="5" t="s">
        <v>8</v>
      </c>
      <c r="J217" s="5">
        <f>IF(ISBLANK(P217),"",SUBTOTAL(103, $P$10:P217))</f>
        <v>108</v>
      </c>
      <c r="K217" s="5" t="s">
        <v>66</v>
      </c>
      <c r="L217" s="28" t="s">
        <v>132</v>
      </c>
      <c r="M217" s="28" t="s">
        <v>545</v>
      </c>
      <c r="N217" s="9">
        <v>216723.71</v>
      </c>
      <c r="O217" s="12">
        <v>43738</v>
      </c>
      <c r="P217" s="45" t="s">
        <v>404</v>
      </c>
      <c r="Q217" s="20" t="str">
        <f t="shared" si="21"/>
        <v>nē</v>
      </c>
      <c r="R217" s="20" t="str">
        <f t="shared" si="22"/>
        <v>nē</v>
      </c>
      <c r="S217" s="20" t="b">
        <f t="shared" si="23"/>
        <v>0</v>
      </c>
      <c r="T217" s="31">
        <v>43403</v>
      </c>
      <c r="U217" s="20">
        <f t="shared" si="24"/>
        <v>10</v>
      </c>
      <c r="V217" s="42"/>
      <c r="W217" s="42"/>
      <c r="X217" s="59"/>
    </row>
    <row r="218" spans="1:24" s="44" customFormat="1" ht="89.25" x14ac:dyDescent="0.25">
      <c r="A218" s="5" t="s">
        <v>262</v>
      </c>
      <c r="B218" s="5" t="s">
        <v>460</v>
      </c>
      <c r="C218" s="47" t="s">
        <v>461</v>
      </c>
      <c r="D218" s="47" t="s">
        <v>462</v>
      </c>
      <c r="E218" s="47" t="s">
        <v>181</v>
      </c>
      <c r="F218" s="47"/>
      <c r="G218" s="5" t="s">
        <v>266</v>
      </c>
      <c r="H218" s="47"/>
      <c r="I218" s="5" t="s">
        <v>9</v>
      </c>
      <c r="J218" s="5">
        <f>IF(ISBLANK(P218),"",SUBTOTAL(103, $P$10:P218))</f>
        <v>109</v>
      </c>
      <c r="K218" s="47" t="s">
        <v>460</v>
      </c>
      <c r="L218" s="48" t="s">
        <v>278</v>
      </c>
      <c r="M218" s="48" t="s">
        <v>684</v>
      </c>
      <c r="N218" s="49">
        <v>8498199.5</v>
      </c>
      <c r="O218" s="48" t="s">
        <v>464</v>
      </c>
      <c r="P218" s="45" t="s">
        <v>404</v>
      </c>
      <c r="Q218" s="20" t="str">
        <f t="shared" si="21"/>
        <v>nē</v>
      </c>
      <c r="R218" s="20" t="str">
        <f t="shared" si="22"/>
        <v>nē</v>
      </c>
      <c r="S218" s="20" t="b">
        <f t="shared" si="23"/>
        <v>0</v>
      </c>
      <c r="T218" s="46">
        <v>43402</v>
      </c>
      <c r="U218" s="20">
        <f t="shared" si="24"/>
        <v>10</v>
      </c>
      <c r="V218" s="57"/>
      <c r="W218" s="57"/>
      <c r="X218" s="121"/>
    </row>
    <row r="219" spans="1:24" s="44" customFormat="1" ht="38.25" customHeight="1" x14ac:dyDescent="0.25">
      <c r="A219" s="5" t="s">
        <v>282</v>
      </c>
      <c r="B219" s="5" t="s">
        <v>283</v>
      </c>
      <c r="C219" s="5" t="s">
        <v>284</v>
      </c>
      <c r="D219" s="137" t="s">
        <v>280</v>
      </c>
      <c r="E219" s="5">
        <v>1</v>
      </c>
      <c r="F219" s="5" t="s">
        <v>434</v>
      </c>
      <c r="G219" s="5" t="s">
        <v>285</v>
      </c>
      <c r="H219" s="5"/>
      <c r="I219" s="5" t="s">
        <v>8</v>
      </c>
      <c r="J219" s="137">
        <f>IF(ISBLANK(P219),"",SUBTOTAL(103, $P$10:P219))</f>
        <v>110</v>
      </c>
      <c r="K219" s="137" t="s">
        <v>283</v>
      </c>
      <c r="L219" s="137" t="s">
        <v>213</v>
      </c>
      <c r="M219" s="137" t="s">
        <v>288</v>
      </c>
      <c r="N219" s="9">
        <v>4531976</v>
      </c>
      <c r="O219" s="13">
        <v>43454</v>
      </c>
      <c r="P219" s="45" t="s">
        <v>404</v>
      </c>
      <c r="Q219" s="20" t="str">
        <f t="shared" si="21"/>
        <v>nē</v>
      </c>
      <c r="R219" s="20" t="str">
        <f t="shared" si="22"/>
        <v>nē</v>
      </c>
      <c r="S219" s="20" t="b">
        <f t="shared" si="23"/>
        <v>0</v>
      </c>
      <c r="T219" s="13">
        <v>43402</v>
      </c>
      <c r="U219" s="20">
        <f t="shared" si="24"/>
        <v>10</v>
      </c>
      <c r="V219" s="42"/>
      <c r="W219" s="42"/>
      <c r="X219" s="43"/>
    </row>
    <row r="220" spans="1:24" s="44" customFormat="1" ht="25.5" customHeight="1" x14ac:dyDescent="0.25">
      <c r="A220" s="5" t="s">
        <v>177</v>
      </c>
      <c r="B220" s="5" t="s">
        <v>219</v>
      </c>
      <c r="C220" s="5" t="s">
        <v>220</v>
      </c>
      <c r="D220" s="137" t="s">
        <v>221</v>
      </c>
      <c r="E220" s="5">
        <v>2</v>
      </c>
      <c r="F220" s="5" t="s">
        <v>434</v>
      </c>
      <c r="G220" s="5" t="s">
        <v>14</v>
      </c>
      <c r="H220" s="5" t="s">
        <v>387</v>
      </c>
      <c r="I220" s="5" t="s">
        <v>8</v>
      </c>
      <c r="J220" s="5">
        <f>IF(ISBLANK(P220),"",SUBTOTAL(103, $P$10:P220))</f>
        <v>111</v>
      </c>
      <c r="K220" s="5" t="s">
        <v>219</v>
      </c>
      <c r="L220" s="137" t="s">
        <v>242</v>
      </c>
      <c r="M220" s="137" t="s">
        <v>243</v>
      </c>
      <c r="N220" s="21">
        <v>2059808.99</v>
      </c>
      <c r="O220" s="42">
        <v>43405</v>
      </c>
      <c r="P220" s="45" t="s">
        <v>404</v>
      </c>
      <c r="Q220" s="20" t="str">
        <f t="shared" si="21"/>
        <v>nē</v>
      </c>
      <c r="R220" s="20" t="str">
        <f t="shared" si="22"/>
        <v>nē</v>
      </c>
      <c r="S220" s="20" t="b">
        <f t="shared" si="23"/>
        <v>0</v>
      </c>
      <c r="T220" s="31">
        <v>43402</v>
      </c>
      <c r="U220" s="20">
        <f t="shared" si="24"/>
        <v>10</v>
      </c>
      <c r="V220" s="42"/>
      <c r="W220" s="42"/>
      <c r="X220" s="95"/>
    </row>
    <row r="221" spans="1:24" s="44" customFormat="1" ht="38.25" customHeight="1" x14ac:dyDescent="0.25">
      <c r="A221" s="5" t="s">
        <v>64</v>
      </c>
      <c r="B221" s="5" t="s">
        <v>65</v>
      </c>
      <c r="C221" s="10" t="s">
        <v>66</v>
      </c>
      <c r="D221" s="137" t="s">
        <v>67</v>
      </c>
      <c r="E221" s="5">
        <v>1</v>
      </c>
      <c r="F221" s="5"/>
      <c r="G221" s="5" t="s">
        <v>68</v>
      </c>
      <c r="H221" s="5"/>
      <c r="I221" s="5" t="s">
        <v>8</v>
      </c>
      <c r="J221" s="5">
        <f>IF(ISBLANK(P221),"",SUBTOTAL(103, $P$10:P221))</f>
        <v>112</v>
      </c>
      <c r="K221" s="5" t="s">
        <v>66</v>
      </c>
      <c r="L221" s="47" t="s">
        <v>541</v>
      </c>
      <c r="M221" s="47" t="s">
        <v>681</v>
      </c>
      <c r="N221" s="49">
        <v>191250</v>
      </c>
      <c r="O221" s="57">
        <v>43404</v>
      </c>
      <c r="P221" s="59">
        <f>IF(O221&lt;43466,MONTH(O221),"nakošie periodi")</f>
        <v>10</v>
      </c>
      <c r="Q221" s="20" t="str">
        <f t="shared" si="21"/>
        <v>jā</v>
      </c>
      <c r="R221" s="20" t="str">
        <f t="shared" si="22"/>
        <v>nē</v>
      </c>
      <c r="S221" s="20" t="b">
        <f t="shared" si="23"/>
        <v>1</v>
      </c>
      <c r="T221" s="31">
        <v>43398</v>
      </c>
      <c r="U221" s="45">
        <f t="shared" si="24"/>
        <v>10</v>
      </c>
      <c r="V221" s="57"/>
      <c r="W221" s="57"/>
      <c r="X221" s="45"/>
    </row>
    <row r="222" spans="1:24" s="44" customFormat="1" ht="25.5" customHeight="1" x14ac:dyDescent="0.25">
      <c r="A222" s="137" t="s">
        <v>10</v>
      </c>
      <c r="B222" s="137" t="s">
        <v>11</v>
      </c>
      <c r="C222" s="137" t="s">
        <v>12</v>
      </c>
      <c r="D222" s="137" t="s">
        <v>13</v>
      </c>
      <c r="E222" s="137">
        <v>2</v>
      </c>
      <c r="F222" s="137"/>
      <c r="G222" s="137" t="s">
        <v>14</v>
      </c>
      <c r="H222" s="137"/>
      <c r="I222" s="137" t="s">
        <v>8</v>
      </c>
      <c r="J222" s="5">
        <f>IF(ISBLANK(P222),"",SUBTOTAL(103, $P$10:P222))</f>
        <v>113</v>
      </c>
      <c r="K222" s="5" t="s">
        <v>11</v>
      </c>
      <c r="L222" s="6" t="s">
        <v>17</v>
      </c>
      <c r="M222" s="6" t="s">
        <v>18</v>
      </c>
      <c r="N222" s="21">
        <v>3850500</v>
      </c>
      <c r="O222" s="12">
        <v>43525</v>
      </c>
      <c r="P222" s="45" t="s">
        <v>404</v>
      </c>
      <c r="Q222" s="20" t="str">
        <f t="shared" si="21"/>
        <v>nē</v>
      </c>
      <c r="R222" s="20" t="str">
        <f t="shared" si="22"/>
        <v>nē</v>
      </c>
      <c r="S222" s="20" t="b">
        <f t="shared" si="23"/>
        <v>0</v>
      </c>
      <c r="T222" s="31">
        <v>43397</v>
      </c>
      <c r="U222" s="20">
        <f t="shared" si="24"/>
        <v>10</v>
      </c>
      <c r="V222" s="42"/>
      <c r="W222" s="42"/>
      <c r="X222" s="43"/>
    </row>
    <row r="223" spans="1:24" s="44" customFormat="1" ht="25.5" customHeight="1" x14ac:dyDescent="0.25">
      <c r="A223" s="51" t="s">
        <v>677</v>
      </c>
      <c r="B223" s="51" t="s">
        <v>678</v>
      </c>
      <c r="C223" s="51" t="s">
        <v>678</v>
      </c>
      <c r="D223" s="52" t="s">
        <v>614</v>
      </c>
      <c r="E223" s="51"/>
      <c r="F223" s="51"/>
      <c r="G223" s="51" t="s">
        <v>615</v>
      </c>
      <c r="H223" s="51"/>
      <c r="I223" s="51" t="s">
        <v>9</v>
      </c>
      <c r="J223" s="5">
        <f>IF(ISBLANK(P223),"",SUBTOTAL(103, $P$10:P223))</f>
        <v>114</v>
      </c>
      <c r="K223" s="120" t="str">
        <f t="shared" ref="K223:K249" si="25">B223</f>
        <v>12.1.1.</v>
      </c>
      <c r="L223" s="48" t="s">
        <v>639</v>
      </c>
      <c r="M223" s="48" t="s">
        <v>680</v>
      </c>
      <c r="N223" s="49">
        <v>11768266</v>
      </c>
      <c r="O223" s="57">
        <v>43390</v>
      </c>
      <c r="P223" s="59">
        <f t="shared" ref="P223:P262" si="26">IF(O223&lt;43466,MONTH(O223),"nakošie periodi")</f>
        <v>10</v>
      </c>
      <c r="Q223" s="20" t="str">
        <f t="shared" si="21"/>
        <v>jā</v>
      </c>
      <c r="R223" s="20" t="str">
        <f t="shared" si="22"/>
        <v>nē</v>
      </c>
      <c r="S223" s="20" t="b">
        <f t="shared" si="23"/>
        <v>1</v>
      </c>
      <c r="T223" s="31">
        <v>43390</v>
      </c>
      <c r="U223" s="20">
        <f t="shared" si="24"/>
        <v>10</v>
      </c>
      <c r="V223" s="57"/>
      <c r="W223" s="57"/>
      <c r="X223" s="121"/>
    </row>
    <row r="224" spans="1:24" s="44" customFormat="1" ht="25.5" customHeight="1" x14ac:dyDescent="0.25">
      <c r="A224" s="51" t="s">
        <v>677</v>
      </c>
      <c r="B224" s="51" t="s">
        <v>678</v>
      </c>
      <c r="C224" s="51" t="s">
        <v>678</v>
      </c>
      <c r="D224" s="52" t="s">
        <v>614</v>
      </c>
      <c r="E224" s="51"/>
      <c r="F224" s="51"/>
      <c r="G224" s="51" t="s">
        <v>615</v>
      </c>
      <c r="H224" s="51"/>
      <c r="I224" s="51" t="s">
        <v>9</v>
      </c>
      <c r="J224" s="5">
        <f>IF(ISBLANK(P224),"",SUBTOTAL(103, $P$10:P224))</f>
        <v>115</v>
      </c>
      <c r="K224" s="120" t="str">
        <f t="shared" si="25"/>
        <v>12.1.1.</v>
      </c>
      <c r="L224" s="48" t="s">
        <v>633</v>
      </c>
      <c r="M224" s="48" t="s">
        <v>679</v>
      </c>
      <c r="N224" s="49">
        <v>5967000</v>
      </c>
      <c r="O224" s="57">
        <v>43390</v>
      </c>
      <c r="P224" s="59">
        <f t="shared" si="26"/>
        <v>10</v>
      </c>
      <c r="Q224" s="20" t="str">
        <f t="shared" si="21"/>
        <v>jā</v>
      </c>
      <c r="R224" s="20" t="str">
        <f t="shared" si="22"/>
        <v>nē</v>
      </c>
      <c r="S224" s="20" t="b">
        <f t="shared" si="23"/>
        <v>1</v>
      </c>
      <c r="T224" s="31">
        <v>43390</v>
      </c>
      <c r="U224" s="20">
        <f t="shared" si="24"/>
        <v>10</v>
      </c>
      <c r="V224" s="57"/>
      <c r="W224" s="57"/>
      <c r="X224" s="121"/>
    </row>
    <row r="225" spans="1:24" s="44" customFormat="1" ht="25.5" customHeight="1" x14ac:dyDescent="0.25">
      <c r="A225" s="51" t="s">
        <v>610</v>
      </c>
      <c r="B225" s="51" t="s">
        <v>608</v>
      </c>
      <c r="C225" s="51" t="s">
        <v>613</v>
      </c>
      <c r="D225" s="52" t="s">
        <v>614</v>
      </c>
      <c r="E225" s="51"/>
      <c r="F225" s="51"/>
      <c r="G225" s="51" t="s">
        <v>615</v>
      </c>
      <c r="H225" s="51"/>
      <c r="I225" s="51" t="s">
        <v>8</v>
      </c>
      <c r="J225" s="5">
        <f>IF(ISBLANK(P225),"",SUBTOTAL(103, $P$10:P225))</f>
        <v>116</v>
      </c>
      <c r="K225" s="120" t="str">
        <f t="shared" si="25"/>
        <v>11.1.1</v>
      </c>
      <c r="L225" s="48" t="s">
        <v>639</v>
      </c>
      <c r="M225" s="48" t="s">
        <v>675</v>
      </c>
      <c r="N225" s="49">
        <v>4897034.5</v>
      </c>
      <c r="O225" s="57">
        <v>43390</v>
      </c>
      <c r="P225" s="59">
        <f t="shared" si="26"/>
        <v>10</v>
      </c>
      <c r="Q225" s="20" t="str">
        <f t="shared" si="21"/>
        <v>jā</v>
      </c>
      <c r="R225" s="20" t="str">
        <f t="shared" si="22"/>
        <v>nē</v>
      </c>
      <c r="S225" s="20" t="b">
        <f t="shared" si="23"/>
        <v>1</v>
      </c>
      <c r="T225" s="31">
        <v>43390</v>
      </c>
      <c r="U225" s="20">
        <f t="shared" si="24"/>
        <v>10</v>
      </c>
      <c r="V225" s="57"/>
      <c r="W225" s="57"/>
      <c r="X225" s="121"/>
    </row>
    <row r="226" spans="1:24" s="44" customFormat="1" ht="25.5" customHeight="1" x14ac:dyDescent="0.25">
      <c r="A226" s="51"/>
      <c r="B226" s="51" t="s">
        <v>612</v>
      </c>
      <c r="C226" s="51" t="s">
        <v>612</v>
      </c>
      <c r="D226" s="52" t="s">
        <v>614</v>
      </c>
      <c r="E226" s="51"/>
      <c r="F226" s="51"/>
      <c r="G226" s="51" t="s">
        <v>615</v>
      </c>
      <c r="H226" s="51"/>
      <c r="I226" s="51" t="s">
        <v>616</v>
      </c>
      <c r="J226" s="5">
        <f>IF(ISBLANK(P226),"",SUBTOTAL(103, $P$10:P226))</f>
        <v>117</v>
      </c>
      <c r="K226" s="120" t="str">
        <f t="shared" si="25"/>
        <v>10.1.3.</v>
      </c>
      <c r="L226" s="48" t="s">
        <v>639</v>
      </c>
      <c r="M226" s="48" t="s">
        <v>669</v>
      </c>
      <c r="N226" s="49">
        <v>3947199</v>
      </c>
      <c r="O226" s="57">
        <v>43390</v>
      </c>
      <c r="P226" s="132">
        <f t="shared" si="26"/>
        <v>10</v>
      </c>
      <c r="Q226" s="51" t="str">
        <f t="shared" si="21"/>
        <v>jā</v>
      </c>
      <c r="R226" s="20" t="str">
        <f t="shared" si="22"/>
        <v>nē</v>
      </c>
      <c r="S226" s="20" t="b">
        <f t="shared" si="23"/>
        <v>1</v>
      </c>
      <c r="T226" s="57">
        <v>43390</v>
      </c>
      <c r="U226" s="20">
        <f t="shared" si="24"/>
        <v>10</v>
      </c>
      <c r="V226" s="57"/>
      <c r="W226" s="57"/>
      <c r="X226" s="121"/>
    </row>
    <row r="227" spans="1:24" s="44" customFormat="1" ht="51" customHeight="1" x14ac:dyDescent="0.25">
      <c r="A227" s="51" t="s">
        <v>610</v>
      </c>
      <c r="B227" s="51" t="s">
        <v>608</v>
      </c>
      <c r="C227" s="51" t="s">
        <v>613</v>
      </c>
      <c r="D227" s="52" t="s">
        <v>614</v>
      </c>
      <c r="E227" s="51"/>
      <c r="F227" s="51"/>
      <c r="G227" s="51" t="s">
        <v>615</v>
      </c>
      <c r="H227" s="51"/>
      <c r="I227" s="51" t="s">
        <v>8</v>
      </c>
      <c r="J227" s="5">
        <f>IF(ISBLANK(P227),"",SUBTOTAL(103, $P$10:P227))</f>
        <v>118</v>
      </c>
      <c r="K227" s="120" t="str">
        <f t="shared" si="25"/>
        <v>11.1.1</v>
      </c>
      <c r="L227" s="48" t="s">
        <v>640</v>
      </c>
      <c r="M227" s="48" t="s">
        <v>676</v>
      </c>
      <c r="N227" s="49">
        <v>3078168.75</v>
      </c>
      <c r="O227" s="57">
        <v>43390</v>
      </c>
      <c r="P227" s="59">
        <f t="shared" si="26"/>
        <v>10</v>
      </c>
      <c r="Q227" s="20" t="str">
        <f t="shared" si="21"/>
        <v>jā</v>
      </c>
      <c r="R227" s="20" t="str">
        <f t="shared" si="22"/>
        <v>nē</v>
      </c>
      <c r="S227" s="20" t="b">
        <f t="shared" si="23"/>
        <v>1</v>
      </c>
      <c r="T227" s="31">
        <v>43390</v>
      </c>
      <c r="U227" s="20">
        <f t="shared" si="24"/>
        <v>10</v>
      </c>
      <c r="V227" s="57"/>
      <c r="W227" s="57"/>
      <c r="X227" s="121"/>
    </row>
    <row r="228" spans="1:24" s="44" customFormat="1" ht="25.5" customHeight="1" x14ac:dyDescent="0.25">
      <c r="A228" s="51" t="s">
        <v>610</v>
      </c>
      <c r="B228" s="51" t="s">
        <v>608</v>
      </c>
      <c r="C228" s="51" t="s">
        <v>613</v>
      </c>
      <c r="D228" s="52" t="s">
        <v>614</v>
      </c>
      <c r="E228" s="51"/>
      <c r="F228" s="51"/>
      <c r="G228" s="51" t="s">
        <v>615</v>
      </c>
      <c r="H228" s="51"/>
      <c r="I228" s="51" t="s">
        <v>8</v>
      </c>
      <c r="J228" s="5">
        <f>IF(ISBLANK(P228),"",SUBTOTAL(103, $P$10:P228))</f>
        <v>119</v>
      </c>
      <c r="K228" s="120" t="str">
        <f t="shared" si="25"/>
        <v>11.1.1</v>
      </c>
      <c r="L228" s="48" t="s">
        <v>635</v>
      </c>
      <c r="M228" s="48" t="s">
        <v>671</v>
      </c>
      <c r="N228" s="49">
        <v>2446769.2000000002</v>
      </c>
      <c r="O228" s="57">
        <v>43390</v>
      </c>
      <c r="P228" s="59">
        <f t="shared" si="26"/>
        <v>10</v>
      </c>
      <c r="Q228" s="20" t="str">
        <f t="shared" si="21"/>
        <v>jā</v>
      </c>
      <c r="R228" s="20" t="str">
        <f t="shared" si="22"/>
        <v>nē</v>
      </c>
      <c r="S228" s="20" t="b">
        <f t="shared" si="23"/>
        <v>1</v>
      </c>
      <c r="T228" s="31">
        <v>43390</v>
      </c>
      <c r="U228" s="20">
        <f t="shared" si="24"/>
        <v>10</v>
      </c>
      <c r="V228" s="57"/>
      <c r="W228" s="57"/>
      <c r="X228" s="121"/>
    </row>
    <row r="229" spans="1:24" s="44" customFormat="1" ht="51" customHeight="1" x14ac:dyDescent="0.25">
      <c r="A229" s="51" t="s">
        <v>609</v>
      </c>
      <c r="B229" s="51" t="s">
        <v>612</v>
      </c>
      <c r="C229" s="51" t="s">
        <v>612</v>
      </c>
      <c r="D229" s="52" t="s">
        <v>614</v>
      </c>
      <c r="E229" s="51"/>
      <c r="F229" s="51"/>
      <c r="G229" s="51" t="s">
        <v>615</v>
      </c>
      <c r="H229" s="51"/>
      <c r="I229" s="51" t="s">
        <v>616</v>
      </c>
      <c r="J229" s="5">
        <f>IF(ISBLANK(P229),"",SUBTOTAL(103, $P$10:P229))</f>
        <v>120</v>
      </c>
      <c r="K229" s="120" t="str">
        <f t="shared" si="25"/>
        <v>10.1.3.</v>
      </c>
      <c r="L229" s="48" t="s">
        <v>633</v>
      </c>
      <c r="M229" s="48" t="s">
        <v>662</v>
      </c>
      <c r="N229" s="49">
        <v>1591200</v>
      </c>
      <c r="O229" s="57">
        <v>43390</v>
      </c>
      <c r="P229" s="132">
        <f t="shared" si="26"/>
        <v>10</v>
      </c>
      <c r="Q229" s="51" t="str">
        <f t="shared" si="21"/>
        <v>jā</v>
      </c>
      <c r="R229" s="20" t="str">
        <f t="shared" si="22"/>
        <v>nē</v>
      </c>
      <c r="S229" s="20" t="b">
        <f t="shared" si="23"/>
        <v>1</v>
      </c>
      <c r="T229" s="57">
        <v>43390</v>
      </c>
      <c r="U229" s="20">
        <f t="shared" si="24"/>
        <v>10</v>
      </c>
      <c r="V229" s="57"/>
      <c r="W229" s="57"/>
      <c r="X229" s="121"/>
    </row>
    <row r="230" spans="1:24" s="44" customFormat="1" ht="38.25" customHeight="1" x14ac:dyDescent="0.25">
      <c r="A230" s="51" t="s">
        <v>610</v>
      </c>
      <c r="B230" s="51" t="s">
        <v>608</v>
      </c>
      <c r="C230" s="51" t="s">
        <v>613</v>
      </c>
      <c r="D230" s="52" t="s">
        <v>614</v>
      </c>
      <c r="E230" s="51"/>
      <c r="F230" s="51"/>
      <c r="G230" s="51" t="s">
        <v>615</v>
      </c>
      <c r="H230" s="51"/>
      <c r="I230" s="51" t="s">
        <v>8</v>
      </c>
      <c r="J230" s="5">
        <f>IF(ISBLANK(P230),"",SUBTOTAL(103, $P$10:P230))</f>
        <v>121</v>
      </c>
      <c r="K230" s="120" t="str">
        <f t="shared" si="25"/>
        <v>11.1.1</v>
      </c>
      <c r="L230" s="48" t="s">
        <v>637</v>
      </c>
      <c r="M230" s="48" t="s">
        <v>670</v>
      </c>
      <c r="N230" s="49">
        <v>1326000</v>
      </c>
      <c r="O230" s="57">
        <v>43390</v>
      </c>
      <c r="P230" s="59">
        <f t="shared" si="26"/>
        <v>10</v>
      </c>
      <c r="Q230" s="20" t="str">
        <f t="shared" si="21"/>
        <v>jā</v>
      </c>
      <c r="R230" s="20" t="str">
        <f t="shared" si="22"/>
        <v>nē</v>
      </c>
      <c r="S230" s="20" t="b">
        <f t="shared" si="23"/>
        <v>1</v>
      </c>
      <c r="T230" s="31">
        <v>43390</v>
      </c>
      <c r="U230" s="20">
        <f t="shared" si="24"/>
        <v>10</v>
      </c>
      <c r="V230" s="57"/>
      <c r="W230" s="57"/>
      <c r="X230" s="121"/>
    </row>
    <row r="231" spans="1:24" s="44" customFormat="1" ht="25.5" customHeight="1" x14ac:dyDescent="0.25">
      <c r="A231" s="51" t="s">
        <v>609</v>
      </c>
      <c r="B231" s="124" t="s">
        <v>632</v>
      </c>
      <c r="C231" s="124" t="s">
        <v>632</v>
      </c>
      <c r="D231" s="52" t="s">
        <v>614</v>
      </c>
      <c r="E231" s="51"/>
      <c r="F231" s="51"/>
      <c r="G231" s="51" t="s">
        <v>615</v>
      </c>
      <c r="H231" s="51"/>
      <c r="I231" s="51" t="s">
        <v>616</v>
      </c>
      <c r="J231" s="5">
        <f>IF(ISBLANK(P231),"",SUBTOTAL(103, $P$10:P231))</f>
        <v>122</v>
      </c>
      <c r="K231" s="120" t="str">
        <f t="shared" si="25"/>
        <v>10.1.1.</v>
      </c>
      <c r="L231" s="48" t="s">
        <v>633</v>
      </c>
      <c r="M231" s="48" t="s">
        <v>634</v>
      </c>
      <c r="N231" s="49">
        <v>1100784.68</v>
      </c>
      <c r="O231" s="57">
        <v>43390</v>
      </c>
      <c r="P231" s="132">
        <f t="shared" si="26"/>
        <v>10</v>
      </c>
      <c r="Q231" s="51" t="str">
        <f t="shared" si="21"/>
        <v>jā</v>
      </c>
      <c r="R231" s="20" t="str">
        <f t="shared" si="22"/>
        <v>nē</v>
      </c>
      <c r="S231" s="20" t="b">
        <f t="shared" si="23"/>
        <v>1</v>
      </c>
      <c r="T231" s="57">
        <v>43390</v>
      </c>
      <c r="U231" s="20">
        <f t="shared" si="24"/>
        <v>10</v>
      </c>
      <c r="V231" s="57"/>
      <c r="W231" s="57"/>
      <c r="X231" s="121"/>
    </row>
    <row r="232" spans="1:24" s="44" customFormat="1" ht="25.5" customHeight="1" x14ac:dyDescent="0.25">
      <c r="A232" s="51" t="s">
        <v>610</v>
      </c>
      <c r="B232" s="51" t="s">
        <v>608</v>
      </c>
      <c r="C232" s="51" t="s">
        <v>613</v>
      </c>
      <c r="D232" s="52" t="s">
        <v>614</v>
      </c>
      <c r="E232" s="51"/>
      <c r="F232" s="51"/>
      <c r="G232" s="51" t="s">
        <v>615</v>
      </c>
      <c r="H232" s="51"/>
      <c r="I232" s="51" t="s">
        <v>8</v>
      </c>
      <c r="J232" s="5">
        <f>IF(ISBLANK(P232),"",SUBTOTAL(103, $P$10:P232))</f>
        <v>123</v>
      </c>
      <c r="K232" s="120" t="str">
        <f t="shared" si="25"/>
        <v>11.1.1</v>
      </c>
      <c r="L232" s="48" t="s">
        <v>278</v>
      </c>
      <c r="M232" s="48" t="s">
        <v>672</v>
      </c>
      <c r="N232" s="49">
        <v>954975</v>
      </c>
      <c r="O232" s="57">
        <v>43390</v>
      </c>
      <c r="P232" s="59">
        <f t="shared" si="26"/>
        <v>10</v>
      </c>
      <c r="Q232" s="20" t="str">
        <f t="shared" si="21"/>
        <v>jā</v>
      </c>
      <c r="R232" s="20" t="str">
        <f t="shared" si="22"/>
        <v>nē</v>
      </c>
      <c r="S232" s="20" t="b">
        <f t="shared" si="23"/>
        <v>1</v>
      </c>
      <c r="T232" s="31">
        <v>43390</v>
      </c>
      <c r="U232" s="20">
        <f t="shared" si="24"/>
        <v>10</v>
      </c>
      <c r="V232" s="57"/>
      <c r="W232" s="57"/>
      <c r="X232" s="121"/>
    </row>
    <row r="233" spans="1:24" s="44" customFormat="1" ht="25.5" customHeight="1" x14ac:dyDescent="0.25">
      <c r="A233" s="51" t="s">
        <v>609</v>
      </c>
      <c r="B233" s="51" t="s">
        <v>611</v>
      </c>
      <c r="C233" s="51" t="s">
        <v>611</v>
      </c>
      <c r="D233" s="52" t="s">
        <v>614</v>
      </c>
      <c r="E233" s="51"/>
      <c r="F233" s="51"/>
      <c r="G233" s="51" t="s">
        <v>615</v>
      </c>
      <c r="H233" s="51"/>
      <c r="I233" s="51" t="s">
        <v>616</v>
      </c>
      <c r="J233" s="5">
        <f>IF(ISBLANK(P233),"",SUBTOTAL(103, $P$10:P233))</f>
        <v>124</v>
      </c>
      <c r="K233" s="120" t="str">
        <f t="shared" si="25"/>
        <v>10.1.2.</v>
      </c>
      <c r="L233" s="48" t="s">
        <v>637</v>
      </c>
      <c r="M233" s="48" t="s">
        <v>645</v>
      </c>
      <c r="N233" s="49">
        <v>850175.1</v>
      </c>
      <c r="O233" s="57">
        <v>43390</v>
      </c>
      <c r="P233" s="132">
        <f t="shared" si="26"/>
        <v>10</v>
      </c>
      <c r="Q233" s="51" t="str">
        <f t="shared" si="21"/>
        <v>jā</v>
      </c>
      <c r="R233" s="20" t="str">
        <f t="shared" si="22"/>
        <v>nē</v>
      </c>
      <c r="S233" s="20" t="b">
        <f t="shared" si="23"/>
        <v>1</v>
      </c>
      <c r="T233" s="57">
        <v>43390</v>
      </c>
      <c r="U233" s="20">
        <f t="shared" si="24"/>
        <v>10</v>
      </c>
      <c r="V233" s="57"/>
      <c r="W233" s="57"/>
      <c r="X233" s="121"/>
    </row>
    <row r="234" spans="1:24" s="44" customFormat="1" ht="25.5" customHeight="1" x14ac:dyDescent="0.25">
      <c r="A234" s="51" t="s">
        <v>609</v>
      </c>
      <c r="B234" s="51" t="s">
        <v>611</v>
      </c>
      <c r="C234" s="51" t="s">
        <v>611</v>
      </c>
      <c r="D234" s="52" t="s">
        <v>614</v>
      </c>
      <c r="E234" s="51"/>
      <c r="F234" s="51"/>
      <c r="G234" s="51" t="s">
        <v>615</v>
      </c>
      <c r="H234" s="51"/>
      <c r="I234" s="51" t="s">
        <v>616</v>
      </c>
      <c r="J234" s="5">
        <f>IF(ISBLANK(P234),"",SUBTOTAL(103, $P$10:P234))</f>
        <v>125</v>
      </c>
      <c r="K234" s="120" t="str">
        <f t="shared" si="25"/>
        <v>10.1.2.</v>
      </c>
      <c r="L234" s="48" t="s">
        <v>639</v>
      </c>
      <c r="M234" s="48" t="s">
        <v>648</v>
      </c>
      <c r="N234" s="49">
        <v>637500</v>
      </c>
      <c r="O234" s="57">
        <v>43390</v>
      </c>
      <c r="P234" s="132">
        <f t="shared" si="26"/>
        <v>10</v>
      </c>
      <c r="Q234" s="51" t="str">
        <f t="shared" si="21"/>
        <v>jā</v>
      </c>
      <c r="R234" s="20" t="str">
        <f t="shared" si="22"/>
        <v>nē</v>
      </c>
      <c r="S234" s="20" t="b">
        <f t="shared" si="23"/>
        <v>1</v>
      </c>
      <c r="T234" s="57">
        <v>43390</v>
      </c>
      <c r="U234" s="20">
        <f t="shared" si="24"/>
        <v>10</v>
      </c>
      <c r="V234" s="57"/>
      <c r="W234" s="57"/>
      <c r="X234" s="121"/>
    </row>
    <row r="235" spans="1:24" s="44" customFormat="1" ht="25.5" customHeight="1" x14ac:dyDescent="0.25">
      <c r="A235" s="51" t="s">
        <v>609</v>
      </c>
      <c r="B235" s="51" t="s">
        <v>611</v>
      </c>
      <c r="C235" s="51" t="s">
        <v>611</v>
      </c>
      <c r="D235" s="52" t="s">
        <v>614</v>
      </c>
      <c r="E235" s="51"/>
      <c r="F235" s="51"/>
      <c r="G235" s="51" t="s">
        <v>615</v>
      </c>
      <c r="H235" s="51"/>
      <c r="I235" s="51" t="s">
        <v>616</v>
      </c>
      <c r="J235" s="5">
        <f>IF(ISBLANK(P235),"",SUBTOTAL(103, $P$10:P235))</f>
        <v>126</v>
      </c>
      <c r="K235" s="120" t="str">
        <f t="shared" si="25"/>
        <v>10.1.2.</v>
      </c>
      <c r="L235" s="48" t="s">
        <v>633</v>
      </c>
      <c r="M235" s="48" t="s">
        <v>643</v>
      </c>
      <c r="N235" s="49">
        <v>599250</v>
      </c>
      <c r="O235" s="57">
        <v>43390</v>
      </c>
      <c r="P235" s="132">
        <f t="shared" si="26"/>
        <v>10</v>
      </c>
      <c r="Q235" s="51" t="str">
        <f t="shared" si="21"/>
        <v>jā</v>
      </c>
      <c r="R235" s="20" t="str">
        <f t="shared" si="22"/>
        <v>nē</v>
      </c>
      <c r="S235" s="20" t="b">
        <f t="shared" si="23"/>
        <v>1</v>
      </c>
      <c r="T235" s="57">
        <v>43390</v>
      </c>
      <c r="U235" s="20">
        <f t="shared" si="24"/>
        <v>10</v>
      </c>
      <c r="V235" s="57"/>
      <c r="W235" s="57"/>
      <c r="X235" s="121"/>
    </row>
    <row r="236" spans="1:24" s="44" customFormat="1" ht="25.5" customHeight="1" x14ac:dyDescent="0.25">
      <c r="A236" s="51" t="s">
        <v>610</v>
      </c>
      <c r="B236" s="51" t="s">
        <v>608</v>
      </c>
      <c r="C236" s="51" t="s">
        <v>613</v>
      </c>
      <c r="D236" s="52" t="s">
        <v>614</v>
      </c>
      <c r="E236" s="51"/>
      <c r="F236" s="51"/>
      <c r="G236" s="51" t="s">
        <v>615</v>
      </c>
      <c r="H236" s="51"/>
      <c r="I236" s="51" t="s">
        <v>8</v>
      </c>
      <c r="J236" s="5">
        <f>IF(ISBLANK(P236),"",SUBTOTAL(103, $P$10:P236))</f>
        <v>127</v>
      </c>
      <c r="K236" s="120" t="str">
        <f t="shared" si="25"/>
        <v>11.1.1</v>
      </c>
      <c r="L236" s="48" t="s">
        <v>636</v>
      </c>
      <c r="M236" s="48" t="s">
        <v>673</v>
      </c>
      <c r="N236" s="49">
        <v>588200</v>
      </c>
      <c r="O236" s="57">
        <v>43390</v>
      </c>
      <c r="P236" s="59">
        <f t="shared" si="26"/>
        <v>10</v>
      </c>
      <c r="Q236" s="20" t="str">
        <f t="shared" si="21"/>
        <v>jā</v>
      </c>
      <c r="R236" s="20" t="str">
        <f t="shared" si="22"/>
        <v>nē</v>
      </c>
      <c r="S236" s="20" t="b">
        <f t="shared" si="23"/>
        <v>1</v>
      </c>
      <c r="T236" s="31">
        <v>43390</v>
      </c>
      <c r="U236" s="20">
        <f t="shared" si="24"/>
        <v>10</v>
      </c>
      <c r="V236" s="57"/>
      <c r="W236" s="57"/>
      <c r="X236" s="121"/>
    </row>
    <row r="237" spans="1:24" s="44" customFormat="1" ht="25.5" customHeight="1" x14ac:dyDescent="0.25">
      <c r="A237" s="51" t="s">
        <v>609</v>
      </c>
      <c r="B237" s="51" t="s">
        <v>611</v>
      </c>
      <c r="C237" s="51" t="s">
        <v>611</v>
      </c>
      <c r="D237" s="52" t="s">
        <v>614</v>
      </c>
      <c r="E237" s="51"/>
      <c r="F237" s="51"/>
      <c r="G237" s="51" t="s">
        <v>615</v>
      </c>
      <c r="H237" s="51"/>
      <c r="I237" s="51" t="s">
        <v>616</v>
      </c>
      <c r="J237" s="5">
        <f>IF(ISBLANK(P237),"",SUBTOTAL(103, $P$10:P237))</f>
        <v>128</v>
      </c>
      <c r="K237" s="120" t="str">
        <f t="shared" si="25"/>
        <v>10.1.2.</v>
      </c>
      <c r="L237" s="48" t="s">
        <v>635</v>
      </c>
      <c r="M237" s="48" t="s">
        <v>642</v>
      </c>
      <c r="N237" s="49">
        <v>491548</v>
      </c>
      <c r="O237" s="57">
        <v>43390</v>
      </c>
      <c r="P237" s="132">
        <f t="shared" si="26"/>
        <v>10</v>
      </c>
      <c r="Q237" s="51" t="str">
        <f t="shared" si="21"/>
        <v>jā</v>
      </c>
      <c r="R237" s="20" t="str">
        <f t="shared" si="22"/>
        <v>nē</v>
      </c>
      <c r="S237" s="20" t="b">
        <f t="shared" si="23"/>
        <v>1</v>
      </c>
      <c r="T237" s="57">
        <v>43390</v>
      </c>
      <c r="U237" s="20">
        <f t="shared" si="24"/>
        <v>10</v>
      </c>
      <c r="V237" s="57"/>
      <c r="W237" s="57"/>
      <c r="X237" s="121"/>
    </row>
    <row r="238" spans="1:24" s="44" customFormat="1" ht="38.25" customHeight="1" x14ac:dyDescent="0.25">
      <c r="A238" s="51" t="s">
        <v>609</v>
      </c>
      <c r="B238" s="51" t="s">
        <v>612</v>
      </c>
      <c r="C238" s="51" t="s">
        <v>612</v>
      </c>
      <c r="D238" s="52" t="s">
        <v>614</v>
      </c>
      <c r="E238" s="51"/>
      <c r="F238" s="51"/>
      <c r="G238" s="51" t="s">
        <v>615</v>
      </c>
      <c r="H238" s="51"/>
      <c r="I238" s="51" t="s">
        <v>616</v>
      </c>
      <c r="J238" s="5">
        <f>IF(ISBLANK(P238),"",SUBTOTAL(103, $P$10:P238))</f>
        <v>129</v>
      </c>
      <c r="K238" s="120" t="str">
        <f t="shared" si="25"/>
        <v>10.1.3.</v>
      </c>
      <c r="L238" s="48" t="s">
        <v>653</v>
      </c>
      <c r="M238" s="48" t="s">
        <v>663</v>
      </c>
      <c r="N238" s="49">
        <v>457725</v>
      </c>
      <c r="O238" s="57">
        <v>43390</v>
      </c>
      <c r="P238" s="132">
        <f t="shared" si="26"/>
        <v>10</v>
      </c>
      <c r="Q238" s="51" t="str">
        <f t="shared" si="21"/>
        <v>jā</v>
      </c>
      <c r="R238" s="20" t="str">
        <f t="shared" si="22"/>
        <v>nē</v>
      </c>
      <c r="S238" s="20" t="b">
        <f t="shared" si="23"/>
        <v>1</v>
      </c>
      <c r="T238" s="57">
        <v>43390</v>
      </c>
      <c r="U238" s="20">
        <f t="shared" si="24"/>
        <v>10</v>
      </c>
      <c r="V238" s="57"/>
      <c r="W238" s="57"/>
      <c r="X238" s="121"/>
    </row>
    <row r="239" spans="1:24" s="44" customFormat="1" ht="38.25" customHeight="1" x14ac:dyDescent="0.25">
      <c r="A239" s="51" t="s">
        <v>609</v>
      </c>
      <c r="B239" s="51" t="s">
        <v>611</v>
      </c>
      <c r="C239" s="51" t="s">
        <v>611</v>
      </c>
      <c r="D239" s="52" t="s">
        <v>614</v>
      </c>
      <c r="E239" s="51"/>
      <c r="F239" s="51"/>
      <c r="G239" s="51" t="s">
        <v>615</v>
      </c>
      <c r="H239" s="51"/>
      <c r="I239" s="51" t="s">
        <v>616</v>
      </c>
      <c r="J239" s="5">
        <f>IF(ISBLANK(P239),"",SUBTOTAL(103, $P$10:P239))</f>
        <v>130</v>
      </c>
      <c r="K239" s="120" t="str">
        <f t="shared" si="25"/>
        <v>10.1.2.</v>
      </c>
      <c r="L239" s="48" t="s">
        <v>640</v>
      </c>
      <c r="M239" s="48" t="s">
        <v>649</v>
      </c>
      <c r="N239" s="49">
        <v>449811.5</v>
      </c>
      <c r="O239" s="57">
        <v>43390</v>
      </c>
      <c r="P239" s="132">
        <f t="shared" si="26"/>
        <v>10</v>
      </c>
      <c r="Q239" s="51" t="str">
        <f t="shared" si="21"/>
        <v>jā</v>
      </c>
      <c r="R239" s="20" t="str">
        <f t="shared" si="22"/>
        <v>nē</v>
      </c>
      <c r="S239" s="20" t="b">
        <f t="shared" si="23"/>
        <v>1</v>
      </c>
      <c r="T239" s="57">
        <v>43390</v>
      </c>
      <c r="U239" s="20">
        <f t="shared" si="24"/>
        <v>10</v>
      </c>
      <c r="V239" s="57"/>
      <c r="W239" s="57"/>
      <c r="X239" s="121"/>
    </row>
    <row r="240" spans="1:24" s="44" customFormat="1" ht="51" customHeight="1" x14ac:dyDescent="0.25">
      <c r="A240" s="51" t="s">
        <v>610</v>
      </c>
      <c r="B240" s="51" t="s">
        <v>608</v>
      </c>
      <c r="C240" s="51" t="s">
        <v>613</v>
      </c>
      <c r="D240" s="52" t="s">
        <v>614</v>
      </c>
      <c r="E240" s="51"/>
      <c r="F240" s="51"/>
      <c r="G240" s="51" t="s">
        <v>615</v>
      </c>
      <c r="H240" s="51"/>
      <c r="I240" s="51" t="s">
        <v>8</v>
      </c>
      <c r="J240" s="5">
        <f>IF(ISBLANK(P240),"",SUBTOTAL(103, $P$10:P240))</f>
        <v>131</v>
      </c>
      <c r="K240" s="120" t="str">
        <f t="shared" si="25"/>
        <v>11.1.1</v>
      </c>
      <c r="L240" s="48" t="s">
        <v>638</v>
      </c>
      <c r="M240" s="48" t="s">
        <v>674</v>
      </c>
      <c r="N240" s="49">
        <v>277709.46000000002</v>
      </c>
      <c r="O240" s="57">
        <v>43390</v>
      </c>
      <c r="P240" s="59">
        <f t="shared" si="26"/>
        <v>10</v>
      </c>
      <c r="Q240" s="20" t="str">
        <f t="shared" si="21"/>
        <v>jā</v>
      </c>
      <c r="R240" s="20" t="str">
        <f t="shared" si="22"/>
        <v>nē</v>
      </c>
      <c r="S240" s="20" t="b">
        <f t="shared" si="23"/>
        <v>1</v>
      </c>
      <c r="T240" s="31">
        <v>43390</v>
      </c>
      <c r="U240" s="20">
        <f t="shared" si="24"/>
        <v>10</v>
      </c>
      <c r="V240" s="57"/>
      <c r="W240" s="57"/>
      <c r="X240" s="121"/>
    </row>
    <row r="241" spans="1:24" s="44" customFormat="1" ht="51" customHeight="1" x14ac:dyDescent="0.25">
      <c r="A241" s="51" t="s">
        <v>609</v>
      </c>
      <c r="B241" s="51" t="s">
        <v>611</v>
      </c>
      <c r="C241" s="51" t="s">
        <v>611</v>
      </c>
      <c r="D241" s="52" t="s">
        <v>614</v>
      </c>
      <c r="E241" s="51"/>
      <c r="F241" s="51"/>
      <c r="G241" s="51" t="s">
        <v>615</v>
      </c>
      <c r="H241" s="51"/>
      <c r="I241" s="51" t="s">
        <v>616</v>
      </c>
      <c r="J241" s="5">
        <f>IF(ISBLANK(P241),"",SUBTOTAL(103, $P$10:P241))</f>
        <v>132</v>
      </c>
      <c r="K241" s="120" t="str">
        <f t="shared" si="25"/>
        <v>10.1.2.</v>
      </c>
      <c r="L241" s="48" t="s">
        <v>638</v>
      </c>
      <c r="M241" s="48" t="s">
        <v>647</v>
      </c>
      <c r="N241" s="49">
        <v>223550.8</v>
      </c>
      <c r="O241" s="57">
        <v>43390</v>
      </c>
      <c r="P241" s="132">
        <f t="shared" si="26"/>
        <v>10</v>
      </c>
      <c r="Q241" s="51" t="str">
        <f t="shared" si="21"/>
        <v>jā</v>
      </c>
      <c r="R241" s="20" t="str">
        <f t="shared" si="22"/>
        <v>nē</v>
      </c>
      <c r="S241" s="20" t="b">
        <f t="shared" si="23"/>
        <v>1</v>
      </c>
      <c r="T241" s="57">
        <v>43390</v>
      </c>
      <c r="U241" s="20">
        <f t="shared" si="24"/>
        <v>10</v>
      </c>
      <c r="V241" s="57"/>
      <c r="W241" s="57"/>
      <c r="X241" s="121"/>
    </row>
    <row r="242" spans="1:24" s="44" customFormat="1" ht="25.5" customHeight="1" x14ac:dyDescent="0.25">
      <c r="A242" s="51" t="s">
        <v>609</v>
      </c>
      <c r="B242" s="51" t="s">
        <v>611</v>
      </c>
      <c r="C242" s="51" t="s">
        <v>611</v>
      </c>
      <c r="D242" s="52" t="s">
        <v>614</v>
      </c>
      <c r="E242" s="51"/>
      <c r="F242" s="51"/>
      <c r="G242" s="51" t="s">
        <v>615</v>
      </c>
      <c r="H242" s="51"/>
      <c r="I242" s="51" t="s">
        <v>616</v>
      </c>
      <c r="J242" s="5">
        <f>IF(ISBLANK(P242),"",SUBTOTAL(103, $P$10:P242))</f>
        <v>133</v>
      </c>
      <c r="K242" s="120" t="str">
        <f t="shared" si="25"/>
        <v>10.1.2.</v>
      </c>
      <c r="L242" s="48" t="s">
        <v>278</v>
      </c>
      <c r="M242" s="48" t="s">
        <v>646</v>
      </c>
      <c r="N242" s="49">
        <v>185119</v>
      </c>
      <c r="O242" s="57">
        <v>43390</v>
      </c>
      <c r="P242" s="132">
        <f t="shared" si="26"/>
        <v>10</v>
      </c>
      <c r="Q242" s="51" t="str">
        <f t="shared" si="21"/>
        <v>jā</v>
      </c>
      <c r="R242" s="20" t="str">
        <f t="shared" si="22"/>
        <v>nē</v>
      </c>
      <c r="S242" s="20" t="b">
        <f t="shared" si="23"/>
        <v>1</v>
      </c>
      <c r="T242" s="57">
        <v>43390</v>
      </c>
      <c r="U242" s="20">
        <f t="shared" si="24"/>
        <v>10</v>
      </c>
      <c r="V242" s="57"/>
      <c r="W242" s="57"/>
      <c r="X242" s="121"/>
    </row>
    <row r="243" spans="1:24" s="44" customFormat="1" ht="63.75" customHeight="1" x14ac:dyDescent="0.25">
      <c r="A243" s="51" t="s">
        <v>609</v>
      </c>
      <c r="B243" s="51" t="s">
        <v>611</v>
      </c>
      <c r="C243" s="51" t="s">
        <v>611</v>
      </c>
      <c r="D243" s="52" t="s">
        <v>614</v>
      </c>
      <c r="E243" s="51"/>
      <c r="F243" s="51"/>
      <c r="G243" s="51" t="s">
        <v>615</v>
      </c>
      <c r="H243" s="51"/>
      <c r="I243" s="51" t="s">
        <v>616</v>
      </c>
      <c r="J243" s="5">
        <f>IF(ISBLANK(P243),"",SUBTOTAL(103, $P$10:P243))</f>
        <v>134</v>
      </c>
      <c r="K243" s="120" t="str">
        <f t="shared" si="25"/>
        <v>10.1.2.</v>
      </c>
      <c r="L243" s="48" t="s">
        <v>636</v>
      </c>
      <c r="M243" s="48" t="s">
        <v>644</v>
      </c>
      <c r="N243" s="49">
        <v>133348.85</v>
      </c>
      <c r="O243" s="57">
        <v>43390</v>
      </c>
      <c r="P243" s="132">
        <f t="shared" si="26"/>
        <v>10</v>
      </c>
      <c r="Q243" s="51" t="str">
        <f t="shared" si="21"/>
        <v>jā</v>
      </c>
      <c r="R243" s="20" t="str">
        <f t="shared" si="22"/>
        <v>nē</v>
      </c>
      <c r="S243" s="20" t="b">
        <f t="shared" si="23"/>
        <v>1</v>
      </c>
      <c r="T243" s="57">
        <v>43390</v>
      </c>
      <c r="U243" s="20">
        <f t="shared" si="24"/>
        <v>10</v>
      </c>
      <c r="V243" s="57"/>
      <c r="W243" s="57"/>
      <c r="X243" s="121"/>
    </row>
    <row r="244" spans="1:24" s="44" customFormat="1" ht="25.5" customHeight="1" x14ac:dyDescent="0.25">
      <c r="A244" s="51"/>
      <c r="B244" s="51" t="s">
        <v>612</v>
      </c>
      <c r="C244" s="51" t="s">
        <v>612</v>
      </c>
      <c r="D244" s="52" t="s">
        <v>614</v>
      </c>
      <c r="E244" s="51"/>
      <c r="F244" s="51"/>
      <c r="G244" s="51" t="s">
        <v>615</v>
      </c>
      <c r="H244" s="51"/>
      <c r="I244" s="51" t="s">
        <v>616</v>
      </c>
      <c r="J244" s="5">
        <f>IF(ISBLANK(P244),"",SUBTOTAL(103, $P$10:P244))</f>
        <v>135</v>
      </c>
      <c r="K244" s="120" t="str">
        <f t="shared" si="25"/>
        <v>10.1.3.</v>
      </c>
      <c r="L244" s="48" t="s">
        <v>637</v>
      </c>
      <c r="M244" s="48" t="s">
        <v>664</v>
      </c>
      <c r="N244" s="49">
        <v>86190</v>
      </c>
      <c r="O244" s="57">
        <v>43390</v>
      </c>
      <c r="P244" s="132">
        <f t="shared" si="26"/>
        <v>10</v>
      </c>
      <c r="Q244" s="51" t="str">
        <f t="shared" si="21"/>
        <v>jā</v>
      </c>
      <c r="R244" s="20" t="str">
        <f t="shared" si="22"/>
        <v>nē</v>
      </c>
      <c r="S244" s="20" t="b">
        <f t="shared" si="23"/>
        <v>1</v>
      </c>
      <c r="T244" s="57">
        <v>43390</v>
      </c>
      <c r="U244" s="20">
        <f t="shared" si="24"/>
        <v>10</v>
      </c>
      <c r="V244" s="57"/>
      <c r="W244" s="57"/>
      <c r="X244" s="121"/>
    </row>
    <row r="245" spans="1:24" s="44" customFormat="1" ht="38.25" customHeight="1" x14ac:dyDescent="0.25">
      <c r="A245" s="51" t="s">
        <v>609</v>
      </c>
      <c r="B245" s="51" t="s">
        <v>612</v>
      </c>
      <c r="C245" s="51" t="s">
        <v>612</v>
      </c>
      <c r="D245" s="52" t="s">
        <v>614</v>
      </c>
      <c r="E245" s="51"/>
      <c r="F245" s="51"/>
      <c r="G245" s="51" t="s">
        <v>615</v>
      </c>
      <c r="H245" s="51"/>
      <c r="I245" s="51" t="s">
        <v>616</v>
      </c>
      <c r="J245" s="5">
        <f>IF(ISBLANK(P245),"",SUBTOTAL(103, $P$10:P245))</f>
        <v>136</v>
      </c>
      <c r="K245" s="120" t="str">
        <f t="shared" si="25"/>
        <v>10.1.3.</v>
      </c>
      <c r="L245" s="48" t="s">
        <v>652</v>
      </c>
      <c r="M245" s="48" t="s">
        <v>661</v>
      </c>
      <c r="N245" s="49">
        <v>55250</v>
      </c>
      <c r="O245" s="57">
        <v>43390</v>
      </c>
      <c r="P245" s="132">
        <f t="shared" si="26"/>
        <v>10</v>
      </c>
      <c r="Q245" s="51" t="str">
        <f t="shared" si="21"/>
        <v>jā</v>
      </c>
      <c r="R245" s="20" t="str">
        <f t="shared" si="22"/>
        <v>nē</v>
      </c>
      <c r="S245" s="20" t="b">
        <f t="shared" si="23"/>
        <v>1</v>
      </c>
      <c r="T245" s="57">
        <v>43390</v>
      </c>
      <c r="U245" s="20">
        <f t="shared" si="24"/>
        <v>10</v>
      </c>
      <c r="V245" s="57"/>
      <c r="W245" s="57"/>
      <c r="X245" s="121"/>
    </row>
    <row r="246" spans="1:24" s="44" customFormat="1" ht="51" customHeight="1" x14ac:dyDescent="0.25">
      <c r="A246" s="51"/>
      <c r="B246" s="51" t="s">
        <v>612</v>
      </c>
      <c r="C246" s="51" t="s">
        <v>612</v>
      </c>
      <c r="D246" s="52" t="s">
        <v>614</v>
      </c>
      <c r="E246" s="51"/>
      <c r="F246" s="51"/>
      <c r="G246" s="51" t="s">
        <v>615</v>
      </c>
      <c r="H246" s="51"/>
      <c r="I246" s="51" t="s">
        <v>616</v>
      </c>
      <c r="J246" s="5">
        <f>IF(ISBLANK(P246),"",SUBTOTAL(103, $P$10:P246))</f>
        <v>137</v>
      </c>
      <c r="K246" s="120" t="str">
        <f t="shared" si="25"/>
        <v>10.1.3.</v>
      </c>
      <c r="L246" s="48" t="s">
        <v>655</v>
      </c>
      <c r="M246" s="48" t="s">
        <v>666</v>
      </c>
      <c r="N246" s="49">
        <v>55250</v>
      </c>
      <c r="O246" s="57">
        <v>43390</v>
      </c>
      <c r="P246" s="132">
        <f t="shared" si="26"/>
        <v>10</v>
      </c>
      <c r="Q246" s="51" t="str">
        <f t="shared" si="21"/>
        <v>jā</v>
      </c>
      <c r="R246" s="20" t="str">
        <f t="shared" si="22"/>
        <v>nē</v>
      </c>
      <c r="S246" s="20" t="b">
        <f t="shared" si="23"/>
        <v>1</v>
      </c>
      <c r="T246" s="57">
        <v>43390</v>
      </c>
      <c r="U246" s="20">
        <f t="shared" si="24"/>
        <v>10</v>
      </c>
      <c r="V246" s="57"/>
      <c r="W246" s="57"/>
      <c r="X246" s="121"/>
    </row>
    <row r="247" spans="1:24" s="44" customFormat="1" ht="25.5" customHeight="1" x14ac:dyDescent="0.25">
      <c r="A247" s="51"/>
      <c r="B247" s="51" t="s">
        <v>612</v>
      </c>
      <c r="C247" s="51" t="s">
        <v>612</v>
      </c>
      <c r="D247" s="52" t="s">
        <v>614</v>
      </c>
      <c r="E247" s="51"/>
      <c r="F247" s="51"/>
      <c r="G247" s="51" t="s">
        <v>615</v>
      </c>
      <c r="H247" s="51"/>
      <c r="I247" s="51" t="s">
        <v>616</v>
      </c>
      <c r="J247" s="5">
        <f>IF(ISBLANK(P247),"",SUBTOTAL(103, $P$10:P247))</f>
        <v>138</v>
      </c>
      <c r="K247" s="120" t="str">
        <f t="shared" si="25"/>
        <v>10.1.3.</v>
      </c>
      <c r="L247" s="48" t="s">
        <v>657</v>
      </c>
      <c r="M247" s="48" t="s">
        <v>668</v>
      </c>
      <c r="N247" s="49">
        <v>55250</v>
      </c>
      <c r="O247" s="57">
        <v>43390</v>
      </c>
      <c r="P247" s="132">
        <f t="shared" si="26"/>
        <v>10</v>
      </c>
      <c r="Q247" s="51" t="str">
        <f t="shared" si="21"/>
        <v>jā</v>
      </c>
      <c r="R247" s="20" t="str">
        <f t="shared" si="22"/>
        <v>nē</v>
      </c>
      <c r="S247" s="20" t="b">
        <f t="shared" si="23"/>
        <v>1</v>
      </c>
      <c r="T247" s="57">
        <v>43390</v>
      </c>
      <c r="U247" s="20">
        <f t="shared" si="24"/>
        <v>10</v>
      </c>
      <c r="V247" s="57"/>
      <c r="W247" s="57"/>
      <c r="X247" s="121"/>
    </row>
    <row r="248" spans="1:24" s="44" customFormat="1" ht="51" customHeight="1" x14ac:dyDescent="0.25">
      <c r="A248" s="51"/>
      <c r="B248" s="51" t="s">
        <v>612</v>
      </c>
      <c r="C248" s="51" t="s">
        <v>612</v>
      </c>
      <c r="D248" s="52" t="s">
        <v>614</v>
      </c>
      <c r="E248" s="51"/>
      <c r="F248" s="51"/>
      <c r="G248" s="51" t="s">
        <v>615</v>
      </c>
      <c r="H248" s="51"/>
      <c r="I248" s="51" t="s">
        <v>616</v>
      </c>
      <c r="J248" s="5">
        <f>IF(ISBLANK(P248),"",SUBTOTAL(103, $P$10:P248))</f>
        <v>139</v>
      </c>
      <c r="K248" s="120" t="str">
        <f t="shared" si="25"/>
        <v>10.1.3.</v>
      </c>
      <c r="L248" s="48" t="s">
        <v>656</v>
      </c>
      <c r="M248" s="48" t="s">
        <v>667</v>
      </c>
      <c r="N248" s="49">
        <v>51770.95</v>
      </c>
      <c r="O248" s="57">
        <v>43390</v>
      </c>
      <c r="P248" s="132">
        <f t="shared" si="26"/>
        <v>10</v>
      </c>
      <c r="Q248" s="51" t="str">
        <f t="shared" si="21"/>
        <v>jā</v>
      </c>
      <c r="R248" s="20" t="str">
        <f t="shared" si="22"/>
        <v>nē</v>
      </c>
      <c r="S248" s="20" t="b">
        <f t="shared" si="23"/>
        <v>1</v>
      </c>
      <c r="T248" s="57">
        <v>43390</v>
      </c>
      <c r="U248" s="20">
        <f t="shared" si="24"/>
        <v>10</v>
      </c>
      <c r="V248" s="57"/>
      <c r="W248" s="57"/>
      <c r="X248" s="121"/>
    </row>
    <row r="249" spans="1:24" s="44" customFormat="1" ht="51" customHeight="1" x14ac:dyDescent="0.25">
      <c r="A249" s="51"/>
      <c r="B249" s="51" t="s">
        <v>612</v>
      </c>
      <c r="C249" s="51" t="s">
        <v>612</v>
      </c>
      <c r="D249" s="52" t="s">
        <v>614</v>
      </c>
      <c r="E249" s="51"/>
      <c r="F249" s="51"/>
      <c r="G249" s="51" t="s">
        <v>615</v>
      </c>
      <c r="H249" s="51"/>
      <c r="I249" s="51" t="s">
        <v>616</v>
      </c>
      <c r="J249" s="5">
        <f>IF(ISBLANK(P249),"",SUBTOTAL(103, $P$10:P249))</f>
        <v>140</v>
      </c>
      <c r="K249" s="120" t="str">
        <f t="shared" si="25"/>
        <v>10.1.3.</v>
      </c>
      <c r="L249" s="48" t="s">
        <v>654</v>
      </c>
      <c r="M249" s="48" t="s">
        <v>665</v>
      </c>
      <c r="N249" s="49">
        <v>38384.300000000003</v>
      </c>
      <c r="O249" s="57">
        <v>43390</v>
      </c>
      <c r="P249" s="132">
        <f t="shared" si="26"/>
        <v>10</v>
      </c>
      <c r="Q249" s="51" t="str">
        <f t="shared" si="21"/>
        <v>jā</v>
      </c>
      <c r="R249" s="20" t="str">
        <f t="shared" si="22"/>
        <v>nē</v>
      </c>
      <c r="S249" s="20" t="b">
        <f t="shared" si="23"/>
        <v>1</v>
      </c>
      <c r="T249" s="57">
        <v>43390</v>
      </c>
      <c r="U249" s="20">
        <f t="shared" si="24"/>
        <v>10</v>
      </c>
      <c r="V249" s="57"/>
      <c r="W249" s="57"/>
      <c r="X249" s="121"/>
    </row>
    <row r="250" spans="1:24" s="44" customFormat="1" ht="25.5" customHeight="1" x14ac:dyDescent="0.25">
      <c r="A250" s="123" t="s">
        <v>177</v>
      </c>
      <c r="B250" s="123" t="s">
        <v>178</v>
      </c>
      <c r="C250" s="123" t="s">
        <v>179</v>
      </c>
      <c r="D250" s="125" t="s">
        <v>180</v>
      </c>
      <c r="E250" s="123" t="s">
        <v>181</v>
      </c>
      <c r="F250" s="123"/>
      <c r="G250" s="123" t="s">
        <v>182</v>
      </c>
      <c r="H250" s="123"/>
      <c r="I250" s="123" t="s">
        <v>8</v>
      </c>
      <c r="J250" s="5">
        <f>IF(ISBLANK(P250),"",SUBTOTAL(103, $P$10:P250))</f>
        <v>141</v>
      </c>
      <c r="K250" s="5" t="s">
        <v>178</v>
      </c>
      <c r="L250" s="137" t="s">
        <v>183</v>
      </c>
      <c r="M250" s="137" t="s">
        <v>682</v>
      </c>
      <c r="N250" s="119">
        <v>2882669.65</v>
      </c>
      <c r="O250" s="12">
        <v>43371</v>
      </c>
      <c r="P250" s="120">
        <f t="shared" si="26"/>
        <v>9</v>
      </c>
      <c r="Q250" s="20" t="str">
        <f t="shared" si="21"/>
        <v>jā</v>
      </c>
      <c r="R250" s="20" t="str">
        <f t="shared" si="22"/>
        <v>jā</v>
      </c>
      <c r="S250" s="20" t="b">
        <f t="shared" si="23"/>
        <v>0</v>
      </c>
      <c r="T250" s="31">
        <v>43389</v>
      </c>
      <c r="U250" s="20">
        <f t="shared" si="24"/>
        <v>10</v>
      </c>
      <c r="V250" s="42"/>
      <c r="W250" s="42"/>
      <c r="X250" s="59"/>
    </row>
    <row r="251" spans="1:24" s="44" customFormat="1" ht="38.25" customHeight="1" x14ac:dyDescent="0.25">
      <c r="A251" s="51" t="s">
        <v>609</v>
      </c>
      <c r="B251" s="51" t="s">
        <v>611</v>
      </c>
      <c r="C251" s="51" t="s">
        <v>611</v>
      </c>
      <c r="D251" s="52" t="s">
        <v>614</v>
      </c>
      <c r="E251" s="51"/>
      <c r="F251" s="51"/>
      <c r="G251" s="51" t="s">
        <v>615</v>
      </c>
      <c r="H251" s="51"/>
      <c r="I251" s="51" t="s">
        <v>616</v>
      </c>
      <c r="J251" s="5">
        <f>IF(ISBLANK(P251),"",SUBTOTAL(103, $P$10:P251))</f>
        <v>142</v>
      </c>
      <c r="K251" s="120" t="str">
        <f t="shared" ref="K251:K262" si="27">B251</f>
        <v>10.1.2.</v>
      </c>
      <c r="L251" s="48" t="s">
        <v>621</v>
      </c>
      <c r="M251" s="48" t="s">
        <v>641</v>
      </c>
      <c r="N251" s="49">
        <v>191250</v>
      </c>
      <c r="O251" s="57">
        <v>43389</v>
      </c>
      <c r="P251" s="132">
        <f t="shared" si="26"/>
        <v>10</v>
      </c>
      <c r="Q251" s="51" t="str">
        <f t="shared" si="21"/>
        <v>jā</v>
      </c>
      <c r="R251" s="20" t="str">
        <f t="shared" si="22"/>
        <v>nē</v>
      </c>
      <c r="S251" s="20" t="b">
        <f t="shared" si="23"/>
        <v>1</v>
      </c>
      <c r="T251" s="57">
        <v>43389</v>
      </c>
      <c r="U251" s="20">
        <f t="shared" si="24"/>
        <v>10</v>
      </c>
      <c r="V251" s="57"/>
      <c r="W251" s="57"/>
      <c r="X251" s="121"/>
    </row>
    <row r="252" spans="1:24" s="44" customFormat="1" ht="38.25" customHeight="1" x14ac:dyDescent="0.25">
      <c r="A252" s="51" t="s">
        <v>609</v>
      </c>
      <c r="B252" s="51" t="s">
        <v>612</v>
      </c>
      <c r="C252" s="51" t="s">
        <v>612</v>
      </c>
      <c r="D252" s="52" t="s">
        <v>614</v>
      </c>
      <c r="E252" s="51"/>
      <c r="F252" s="51"/>
      <c r="G252" s="51" t="s">
        <v>615</v>
      </c>
      <c r="H252" s="51"/>
      <c r="I252" s="51" t="s">
        <v>616</v>
      </c>
      <c r="J252" s="5">
        <f>IF(ISBLANK(P252),"",SUBTOTAL(103, $P$10:P252))</f>
        <v>143</v>
      </c>
      <c r="K252" s="120" t="str">
        <f t="shared" si="27"/>
        <v>10.1.3.</v>
      </c>
      <c r="L252" s="48" t="s">
        <v>635</v>
      </c>
      <c r="M252" s="48" t="s">
        <v>659</v>
      </c>
      <c r="N252" s="49">
        <v>125970</v>
      </c>
      <c r="O252" s="57">
        <v>43389</v>
      </c>
      <c r="P252" s="132">
        <f t="shared" si="26"/>
        <v>10</v>
      </c>
      <c r="Q252" s="51" t="str">
        <f t="shared" si="21"/>
        <v>jā</v>
      </c>
      <c r="R252" s="20" t="str">
        <f t="shared" si="22"/>
        <v>nē</v>
      </c>
      <c r="S252" s="20" t="b">
        <f t="shared" si="23"/>
        <v>1</v>
      </c>
      <c r="T252" s="57">
        <v>43389</v>
      </c>
      <c r="U252" s="20">
        <f t="shared" si="24"/>
        <v>10</v>
      </c>
      <c r="V252" s="57"/>
      <c r="W252" s="57"/>
      <c r="X252" s="121"/>
    </row>
    <row r="253" spans="1:24" s="44" customFormat="1" ht="38.25" customHeight="1" x14ac:dyDescent="0.25">
      <c r="A253" s="51" t="s">
        <v>609</v>
      </c>
      <c r="B253" s="51" t="s">
        <v>612</v>
      </c>
      <c r="C253" s="51" t="s">
        <v>612</v>
      </c>
      <c r="D253" s="52" t="s">
        <v>614</v>
      </c>
      <c r="E253" s="51"/>
      <c r="F253" s="51"/>
      <c r="G253" s="51" t="s">
        <v>615</v>
      </c>
      <c r="H253" s="51"/>
      <c r="I253" s="51" t="s">
        <v>616</v>
      </c>
      <c r="J253" s="5">
        <f>IF(ISBLANK(P253),"",SUBTOTAL(103, $P$10:P253))</f>
        <v>144</v>
      </c>
      <c r="K253" s="120" t="str">
        <f t="shared" si="27"/>
        <v>10.1.3.</v>
      </c>
      <c r="L253" s="48" t="s">
        <v>651</v>
      </c>
      <c r="M253" s="48" t="s">
        <v>660</v>
      </c>
      <c r="N253" s="49">
        <v>54825</v>
      </c>
      <c r="O253" s="57">
        <v>43389</v>
      </c>
      <c r="P253" s="132">
        <f t="shared" si="26"/>
        <v>10</v>
      </c>
      <c r="Q253" s="51" t="str">
        <f t="shared" si="21"/>
        <v>jā</v>
      </c>
      <c r="R253" s="20" t="str">
        <f t="shared" si="22"/>
        <v>nē</v>
      </c>
      <c r="S253" s="20" t="b">
        <f t="shared" si="23"/>
        <v>1</v>
      </c>
      <c r="T253" s="57">
        <v>43389</v>
      </c>
      <c r="U253" s="20">
        <f t="shared" si="24"/>
        <v>10</v>
      </c>
      <c r="V253" s="57"/>
      <c r="W253" s="57"/>
      <c r="X253" s="121"/>
    </row>
    <row r="254" spans="1:24" s="44" customFormat="1" ht="25.5" customHeight="1" x14ac:dyDescent="0.25">
      <c r="A254" s="51" t="s">
        <v>609</v>
      </c>
      <c r="B254" s="51" t="s">
        <v>612</v>
      </c>
      <c r="C254" s="51" t="s">
        <v>612</v>
      </c>
      <c r="D254" s="52" t="s">
        <v>614</v>
      </c>
      <c r="E254" s="51"/>
      <c r="F254" s="51"/>
      <c r="G254" s="51" t="s">
        <v>615</v>
      </c>
      <c r="H254" s="51"/>
      <c r="I254" s="51" t="s">
        <v>616</v>
      </c>
      <c r="J254" s="5">
        <f>IF(ISBLANK(P254),"",SUBTOTAL(103, $P$10:P254))</f>
        <v>145</v>
      </c>
      <c r="K254" s="120" t="str">
        <f t="shared" si="27"/>
        <v>10.1.3.</v>
      </c>
      <c r="L254" s="48" t="s">
        <v>650</v>
      </c>
      <c r="M254" s="48" t="s">
        <v>658</v>
      </c>
      <c r="N254" s="49">
        <v>53767</v>
      </c>
      <c r="O254" s="57">
        <v>43389</v>
      </c>
      <c r="P254" s="132">
        <f t="shared" si="26"/>
        <v>10</v>
      </c>
      <c r="Q254" s="51" t="str">
        <f t="shared" si="21"/>
        <v>jā</v>
      </c>
      <c r="R254" s="20" t="str">
        <f t="shared" si="22"/>
        <v>nē</v>
      </c>
      <c r="S254" s="20" t="b">
        <f t="shared" si="23"/>
        <v>1</v>
      </c>
      <c r="T254" s="57">
        <v>43389</v>
      </c>
      <c r="U254" s="20">
        <f t="shared" si="24"/>
        <v>10</v>
      </c>
      <c r="V254" s="57"/>
      <c r="W254" s="57"/>
      <c r="X254" s="121"/>
    </row>
    <row r="255" spans="1:24" s="44" customFormat="1" ht="38.25" customHeight="1" x14ac:dyDescent="0.25">
      <c r="A255" s="51" t="s">
        <v>610</v>
      </c>
      <c r="B255" s="51" t="s">
        <v>608</v>
      </c>
      <c r="C255" s="51" t="s">
        <v>613</v>
      </c>
      <c r="D255" s="52" t="s">
        <v>614</v>
      </c>
      <c r="E255" s="51"/>
      <c r="F255" s="51"/>
      <c r="G255" s="51" t="s">
        <v>615</v>
      </c>
      <c r="H255" s="51"/>
      <c r="I255" s="51" t="s">
        <v>8</v>
      </c>
      <c r="J255" s="5">
        <f>IF(ISBLANK(P255),"",SUBTOTAL(103, $P$10:P255))</f>
        <v>146</v>
      </c>
      <c r="K255" s="120" t="str">
        <f t="shared" si="27"/>
        <v>11.1.1</v>
      </c>
      <c r="L255" s="48" t="s">
        <v>617</v>
      </c>
      <c r="M255" s="48" t="s">
        <v>629</v>
      </c>
      <c r="N255" s="49">
        <v>1945136.6</v>
      </c>
      <c r="O255" s="57">
        <v>43388</v>
      </c>
      <c r="P255" s="59">
        <f t="shared" si="26"/>
        <v>10</v>
      </c>
      <c r="Q255" s="20" t="str">
        <f t="shared" si="21"/>
        <v>jā</v>
      </c>
      <c r="R255" s="20" t="str">
        <f t="shared" si="22"/>
        <v>nē</v>
      </c>
      <c r="S255" s="20" t="b">
        <f t="shared" si="23"/>
        <v>1</v>
      </c>
      <c r="T255" s="31">
        <v>43388</v>
      </c>
      <c r="U255" s="20">
        <f t="shared" si="24"/>
        <v>10</v>
      </c>
      <c r="V255" s="57"/>
      <c r="W255" s="57"/>
      <c r="X255" s="121"/>
    </row>
    <row r="256" spans="1:24" s="44" customFormat="1" ht="25.5" customHeight="1" x14ac:dyDescent="0.25">
      <c r="A256" s="51" t="s">
        <v>610</v>
      </c>
      <c r="B256" s="51" t="s">
        <v>608</v>
      </c>
      <c r="C256" s="51" t="s">
        <v>613</v>
      </c>
      <c r="D256" s="52" t="s">
        <v>614</v>
      </c>
      <c r="E256" s="51"/>
      <c r="F256" s="51"/>
      <c r="G256" s="51" t="s">
        <v>615</v>
      </c>
      <c r="H256" s="51"/>
      <c r="I256" s="51" t="s">
        <v>8</v>
      </c>
      <c r="J256" s="5">
        <f>IF(ISBLANK(P256),"",SUBTOTAL(103, $P$10:P256))</f>
        <v>147</v>
      </c>
      <c r="K256" s="120" t="str">
        <f t="shared" si="27"/>
        <v>11.1.1</v>
      </c>
      <c r="L256" s="48" t="s">
        <v>618</v>
      </c>
      <c r="M256" s="48" t="s">
        <v>628</v>
      </c>
      <c r="N256" s="49">
        <v>532727.30000000005</v>
      </c>
      <c r="O256" s="57">
        <v>43388</v>
      </c>
      <c r="P256" s="59">
        <f t="shared" si="26"/>
        <v>10</v>
      </c>
      <c r="Q256" s="20" t="str">
        <f t="shared" si="21"/>
        <v>jā</v>
      </c>
      <c r="R256" s="20" t="str">
        <f t="shared" si="22"/>
        <v>nē</v>
      </c>
      <c r="S256" s="20" t="b">
        <f t="shared" si="23"/>
        <v>1</v>
      </c>
      <c r="T256" s="31">
        <v>43388</v>
      </c>
      <c r="U256" s="20">
        <f t="shared" si="24"/>
        <v>10</v>
      </c>
      <c r="V256" s="57"/>
      <c r="W256" s="57"/>
      <c r="X256" s="121"/>
    </row>
    <row r="257" spans="1:24" s="44" customFormat="1" ht="25.5" customHeight="1" x14ac:dyDescent="0.25">
      <c r="A257" s="51" t="s">
        <v>609</v>
      </c>
      <c r="B257" s="51" t="s">
        <v>606</v>
      </c>
      <c r="C257" s="51" t="s">
        <v>611</v>
      </c>
      <c r="D257" s="52" t="s">
        <v>614</v>
      </c>
      <c r="E257" s="51"/>
      <c r="F257" s="51"/>
      <c r="G257" s="51" t="s">
        <v>615</v>
      </c>
      <c r="H257" s="51"/>
      <c r="I257" s="51" t="s">
        <v>616</v>
      </c>
      <c r="J257" s="5">
        <f>IF(ISBLANK(P257),"",SUBTOTAL(103, $P$10:P257))</f>
        <v>148</v>
      </c>
      <c r="K257" s="120" t="str">
        <f t="shared" si="27"/>
        <v>10.1.2</v>
      </c>
      <c r="L257" s="48" t="s">
        <v>618</v>
      </c>
      <c r="M257" s="48" t="s">
        <v>623</v>
      </c>
      <c r="N257" s="49">
        <v>130908.5</v>
      </c>
      <c r="O257" s="57">
        <v>43388</v>
      </c>
      <c r="P257" s="59">
        <f t="shared" si="26"/>
        <v>10</v>
      </c>
      <c r="Q257" s="20" t="str">
        <f t="shared" si="21"/>
        <v>jā</v>
      </c>
      <c r="R257" s="20" t="str">
        <f t="shared" si="22"/>
        <v>nē</v>
      </c>
      <c r="S257" s="20" t="b">
        <f t="shared" si="23"/>
        <v>1</v>
      </c>
      <c r="T257" s="31">
        <v>43388</v>
      </c>
      <c r="U257" s="20">
        <f t="shared" si="24"/>
        <v>10</v>
      </c>
      <c r="V257" s="57"/>
      <c r="W257" s="57"/>
      <c r="X257" s="121"/>
    </row>
    <row r="258" spans="1:24" s="44" customFormat="1" ht="25.5" customHeight="1" x14ac:dyDescent="0.25">
      <c r="A258" s="51" t="s">
        <v>609</v>
      </c>
      <c r="B258" s="51" t="s">
        <v>607</v>
      </c>
      <c r="C258" s="51" t="s">
        <v>612</v>
      </c>
      <c r="D258" s="52" t="s">
        <v>614</v>
      </c>
      <c r="E258" s="51"/>
      <c r="F258" s="51"/>
      <c r="G258" s="51" t="s">
        <v>615</v>
      </c>
      <c r="H258" s="51"/>
      <c r="I258" s="51" t="s">
        <v>616</v>
      </c>
      <c r="J258" s="5">
        <f>IF(ISBLANK(P258),"",SUBTOTAL(103, $P$10:P258))</f>
        <v>149</v>
      </c>
      <c r="K258" s="120" t="str">
        <f t="shared" si="27"/>
        <v>10.1.3</v>
      </c>
      <c r="L258" s="48" t="s">
        <v>619</v>
      </c>
      <c r="M258" s="48" t="s">
        <v>625</v>
      </c>
      <c r="N258" s="49">
        <v>84600</v>
      </c>
      <c r="O258" s="57">
        <v>43388</v>
      </c>
      <c r="P258" s="59">
        <f t="shared" si="26"/>
        <v>10</v>
      </c>
      <c r="Q258" s="20" t="str">
        <f t="shared" si="21"/>
        <v>jā</v>
      </c>
      <c r="R258" s="20" t="str">
        <f t="shared" si="22"/>
        <v>nē</v>
      </c>
      <c r="S258" s="20" t="b">
        <f t="shared" si="23"/>
        <v>1</v>
      </c>
      <c r="T258" s="31">
        <v>43388</v>
      </c>
      <c r="U258" s="20">
        <f t="shared" si="24"/>
        <v>10</v>
      </c>
      <c r="V258" s="57"/>
      <c r="W258" s="57"/>
      <c r="X258" s="121"/>
    </row>
    <row r="259" spans="1:24" s="44" customFormat="1" ht="38.25" customHeight="1" x14ac:dyDescent="0.25">
      <c r="A259" s="51" t="s">
        <v>609</v>
      </c>
      <c r="B259" s="51" t="s">
        <v>607</v>
      </c>
      <c r="C259" s="51" t="s">
        <v>612</v>
      </c>
      <c r="D259" s="52" t="s">
        <v>614</v>
      </c>
      <c r="E259" s="51"/>
      <c r="F259" s="51"/>
      <c r="G259" s="51" t="s">
        <v>615</v>
      </c>
      <c r="H259" s="51"/>
      <c r="I259" s="51" t="s">
        <v>616</v>
      </c>
      <c r="J259" s="5">
        <f>IF(ISBLANK(P259),"",SUBTOTAL(103, $P$10:P259))</f>
        <v>150</v>
      </c>
      <c r="K259" s="120" t="str">
        <f t="shared" si="27"/>
        <v>10.1.3</v>
      </c>
      <c r="L259" s="48" t="s">
        <v>620</v>
      </c>
      <c r="M259" s="48" t="s">
        <v>626</v>
      </c>
      <c r="N259" s="49">
        <v>16320</v>
      </c>
      <c r="O259" s="57">
        <v>43388</v>
      </c>
      <c r="P259" s="59">
        <f t="shared" si="26"/>
        <v>10</v>
      </c>
      <c r="Q259" s="20" t="str">
        <f t="shared" si="21"/>
        <v>jā</v>
      </c>
      <c r="R259" s="20" t="str">
        <f t="shared" si="22"/>
        <v>nē</v>
      </c>
      <c r="S259" s="20" t="b">
        <f t="shared" si="23"/>
        <v>1</v>
      </c>
      <c r="T259" s="31">
        <v>43388</v>
      </c>
      <c r="U259" s="103">
        <f t="shared" si="24"/>
        <v>10</v>
      </c>
      <c r="V259" s="57"/>
      <c r="W259" s="57"/>
      <c r="X259" s="121"/>
    </row>
    <row r="260" spans="1:24" s="44" customFormat="1" ht="51" customHeight="1" x14ac:dyDescent="0.25">
      <c r="A260" s="51" t="s">
        <v>609</v>
      </c>
      <c r="B260" s="51" t="s">
        <v>606</v>
      </c>
      <c r="C260" s="51" t="s">
        <v>611</v>
      </c>
      <c r="D260" s="52" t="s">
        <v>614</v>
      </c>
      <c r="E260" s="51"/>
      <c r="F260" s="51"/>
      <c r="G260" s="51" t="s">
        <v>615</v>
      </c>
      <c r="H260" s="51"/>
      <c r="I260" s="51" t="s">
        <v>616</v>
      </c>
      <c r="J260" s="5">
        <f>IF(ISBLANK(P260),"",SUBTOTAL(103, $P$10:P260))</f>
        <v>151</v>
      </c>
      <c r="K260" s="120" t="str">
        <f t="shared" si="27"/>
        <v>10.1.2</v>
      </c>
      <c r="L260" s="48" t="s">
        <v>617</v>
      </c>
      <c r="M260" s="48" t="s">
        <v>622</v>
      </c>
      <c r="N260" s="49">
        <v>215475</v>
      </c>
      <c r="O260" s="57">
        <v>43385</v>
      </c>
      <c r="P260" s="59">
        <f t="shared" si="26"/>
        <v>10</v>
      </c>
      <c r="Q260" s="20" t="str">
        <f t="shared" si="21"/>
        <v>jā</v>
      </c>
      <c r="R260" s="20" t="str">
        <f t="shared" si="22"/>
        <v>nē</v>
      </c>
      <c r="S260" s="20" t="b">
        <f t="shared" si="23"/>
        <v>1</v>
      </c>
      <c r="T260" s="31">
        <v>43385</v>
      </c>
      <c r="U260" s="20">
        <f t="shared" si="24"/>
        <v>10</v>
      </c>
      <c r="V260" s="57"/>
      <c r="W260" s="57"/>
      <c r="X260" s="121"/>
    </row>
    <row r="261" spans="1:24" s="44" customFormat="1" ht="25.5" customHeight="1" x14ac:dyDescent="0.25">
      <c r="A261" s="51" t="s">
        <v>609</v>
      </c>
      <c r="B261" s="51" t="s">
        <v>607</v>
      </c>
      <c r="C261" s="51" t="s">
        <v>612</v>
      </c>
      <c r="D261" s="52" t="s">
        <v>614</v>
      </c>
      <c r="E261" s="51"/>
      <c r="F261" s="51"/>
      <c r="G261" s="51" t="s">
        <v>615</v>
      </c>
      <c r="H261" s="51"/>
      <c r="I261" s="51" t="s">
        <v>616</v>
      </c>
      <c r="J261" s="5">
        <f>IF(ISBLANK(P261),"",SUBTOTAL(103, $P$10:P261))</f>
        <v>152</v>
      </c>
      <c r="K261" s="120" t="str">
        <f t="shared" si="27"/>
        <v>10.1.3</v>
      </c>
      <c r="L261" s="48" t="s">
        <v>163</v>
      </c>
      <c r="M261" s="48" t="s">
        <v>624</v>
      </c>
      <c r="N261" s="49">
        <v>55250</v>
      </c>
      <c r="O261" s="57">
        <v>43385</v>
      </c>
      <c r="P261" s="59">
        <f t="shared" si="26"/>
        <v>10</v>
      </c>
      <c r="Q261" s="20" t="str">
        <f t="shared" si="21"/>
        <v>jā</v>
      </c>
      <c r="R261" s="20" t="str">
        <f t="shared" si="22"/>
        <v>nē</v>
      </c>
      <c r="S261" s="20" t="b">
        <f t="shared" si="23"/>
        <v>1</v>
      </c>
      <c r="T261" s="31">
        <v>43385</v>
      </c>
      <c r="U261" s="20">
        <f t="shared" si="24"/>
        <v>10</v>
      </c>
      <c r="V261" s="57"/>
      <c r="W261" s="57"/>
      <c r="X261" s="121"/>
    </row>
    <row r="262" spans="1:24" s="44" customFormat="1" ht="38.25" customHeight="1" x14ac:dyDescent="0.25">
      <c r="A262" s="51" t="s">
        <v>610</v>
      </c>
      <c r="B262" s="51" t="s">
        <v>608</v>
      </c>
      <c r="C262" s="51" t="s">
        <v>613</v>
      </c>
      <c r="D262" s="52" t="s">
        <v>614</v>
      </c>
      <c r="E262" s="51"/>
      <c r="F262" s="51"/>
      <c r="G262" s="51" t="s">
        <v>615</v>
      </c>
      <c r="H262" s="51"/>
      <c r="I262" s="51" t="s">
        <v>8</v>
      </c>
      <c r="J262" s="5">
        <f>IF(ISBLANK(P262),"",SUBTOTAL(103, $P$10:P262))</f>
        <v>153</v>
      </c>
      <c r="K262" s="120" t="str">
        <f t="shared" si="27"/>
        <v>11.1.1</v>
      </c>
      <c r="L262" s="48" t="s">
        <v>621</v>
      </c>
      <c r="M262" s="48" t="s">
        <v>627</v>
      </c>
      <c r="N262" s="49">
        <v>464100</v>
      </c>
      <c r="O262" s="57">
        <v>43382</v>
      </c>
      <c r="P262" s="59">
        <f t="shared" si="26"/>
        <v>10</v>
      </c>
      <c r="Q262" s="20" t="str">
        <f t="shared" si="21"/>
        <v>jā</v>
      </c>
      <c r="R262" s="20" t="str">
        <f t="shared" si="22"/>
        <v>nē</v>
      </c>
      <c r="S262" s="20" t="b">
        <f t="shared" si="23"/>
        <v>1</v>
      </c>
      <c r="T262" s="31">
        <v>43382</v>
      </c>
      <c r="U262" s="20">
        <f t="shared" si="24"/>
        <v>10</v>
      </c>
      <c r="V262" s="57"/>
      <c r="W262" s="57"/>
      <c r="X262" s="121"/>
    </row>
    <row r="263" spans="1:24" s="44" customFormat="1" ht="25.5" customHeight="1" x14ac:dyDescent="0.25">
      <c r="A263" s="5" t="s">
        <v>64</v>
      </c>
      <c r="B263" s="5" t="s">
        <v>65</v>
      </c>
      <c r="C263" s="10" t="s">
        <v>66</v>
      </c>
      <c r="D263" s="11" t="s">
        <v>67</v>
      </c>
      <c r="E263" s="5">
        <v>1</v>
      </c>
      <c r="F263" s="5"/>
      <c r="G263" s="5" t="s">
        <v>68</v>
      </c>
      <c r="H263" s="5"/>
      <c r="I263" s="5" t="s">
        <v>8</v>
      </c>
      <c r="J263" s="5">
        <f>IF(ISBLANK(P263),"",SUBTOTAL(103, $P$10:P263))</f>
        <v>154</v>
      </c>
      <c r="K263" s="5" t="s">
        <v>66</v>
      </c>
      <c r="L263" s="47" t="s">
        <v>540</v>
      </c>
      <c r="M263" s="47" t="s">
        <v>686</v>
      </c>
      <c r="N263" s="49">
        <v>150161</v>
      </c>
      <c r="O263" s="57" t="s">
        <v>404</v>
      </c>
      <c r="P263" s="57" t="s">
        <v>404</v>
      </c>
      <c r="Q263" s="20" t="str">
        <f t="shared" si="21"/>
        <v>nē</v>
      </c>
      <c r="R263" s="20" t="str">
        <f t="shared" si="22"/>
        <v>nē</v>
      </c>
      <c r="S263" s="20" t="b">
        <f t="shared" si="23"/>
        <v>0</v>
      </c>
      <c r="T263" s="31">
        <v>43375</v>
      </c>
      <c r="U263" s="58">
        <f t="shared" si="24"/>
        <v>10</v>
      </c>
      <c r="V263" s="57"/>
      <c r="W263" s="57"/>
      <c r="X263" s="45"/>
    </row>
    <row r="264" spans="1:24" s="44" customFormat="1" ht="38.25" customHeight="1" x14ac:dyDescent="0.25">
      <c r="A264" s="5" t="s">
        <v>177</v>
      </c>
      <c r="B264" s="5" t="s">
        <v>219</v>
      </c>
      <c r="C264" s="5" t="s">
        <v>220</v>
      </c>
      <c r="D264" s="11" t="s">
        <v>221</v>
      </c>
      <c r="E264" s="5">
        <v>1</v>
      </c>
      <c r="F264" s="5" t="s">
        <v>434</v>
      </c>
      <c r="G264" s="5" t="s">
        <v>14</v>
      </c>
      <c r="H264" s="5"/>
      <c r="I264" s="5" t="s">
        <v>8</v>
      </c>
      <c r="J264" s="5">
        <f>IF(ISBLANK(P264),"",SUBTOTAL(103, $P$10:P264))</f>
        <v>155</v>
      </c>
      <c r="K264" s="5" t="s">
        <v>219</v>
      </c>
      <c r="L264" s="11" t="s">
        <v>228</v>
      </c>
      <c r="M264" s="11" t="s">
        <v>230</v>
      </c>
      <c r="N264" s="21">
        <v>4443280</v>
      </c>
      <c r="O264" s="12">
        <v>43404</v>
      </c>
      <c r="P264" s="59">
        <f>IF(O264&lt;43466,MONTH(O264),"nakošie periodi")</f>
        <v>10</v>
      </c>
      <c r="Q264" s="20" t="str">
        <f t="shared" si="21"/>
        <v>jā</v>
      </c>
      <c r="R264" s="20" t="str">
        <f t="shared" si="22"/>
        <v>nē</v>
      </c>
      <c r="S264" s="20" t="b">
        <f t="shared" si="23"/>
        <v>1</v>
      </c>
      <c r="T264" s="31">
        <v>43374</v>
      </c>
      <c r="U264" s="103">
        <f t="shared" si="24"/>
        <v>10</v>
      </c>
      <c r="V264" s="42"/>
      <c r="W264" s="42"/>
      <c r="X264" s="59"/>
    </row>
    <row r="265" spans="1:24" s="44" customFormat="1" ht="25.5" customHeight="1" x14ac:dyDescent="0.25">
      <c r="A265" s="5" t="s">
        <v>64</v>
      </c>
      <c r="B265" s="5" t="s">
        <v>154</v>
      </c>
      <c r="C265" s="5" t="s">
        <v>155</v>
      </c>
      <c r="D265" s="11" t="s">
        <v>156</v>
      </c>
      <c r="E265" s="5">
        <v>1</v>
      </c>
      <c r="F265" s="5" t="s">
        <v>434</v>
      </c>
      <c r="G265" s="5" t="s">
        <v>14</v>
      </c>
      <c r="H265" s="5"/>
      <c r="I265" s="5" t="s">
        <v>8</v>
      </c>
      <c r="J265" s="5">
        <f>IF(ISBLANK(P265),"",SUBTOTAL(103, $P$10:P265))</f>
        <v>156</v>
      </c>
      <c r="K265" s="5" t="s">
        <v>154</v>
      </c>
      <c r="L265" s="11" t="s">
        <v>171</v>
      </c>
      <c r="M265" s="11" t="s">
        <v>172</v>
      </c>
      <c r="N265" s="21">
        <v>1834540.54</v>
      </c>
      <c r="O265" s="13">
        <v>43191</v>
      </c>
      <c r="P265" s="59">
        <f>IF(O265&lt;43466,MONTH(O265),"nakošie periodi")</f>
        <v>4</v>
      </c>
      <c r="Q265" s="20" t="str">
        <f t="shared" si="21"/>
        <v>jā</v>
      </c>
      <c r="R265" s="20" t="str">
        <f t="shared" si="22"/>
        <v>jā</v>
      </c>
      <c r="S265" s="20" t="b">
        <f t="shared" si="23"/>
        <v>0</v>
      </c>
      <c r="T265" s="31">
        <v>43374</v>
      </c>
      <c r="U265" s="20">
        <f t="shared" si="24"/>
        <v>10</v>
      </c>
      <c r="V265" s="42"/>
      <c r="W265" s="42"/>
      <c r="X265" s="95"/>
    </row>
    <row r="266" spans="1:24" s="44" customFormat="1" ht="25.5" customHeight="1" x14ac:dyDescent="0.25">
      <c r="A266" s="5" t="s">
        <v>64</v>
      </c>
      <c r="B266" s="6" t="s">
        <v>65</v>
      </c>
      <c r="C266" s="6" t="s">
        <v>66</v>
      </c>
      <c r="D266" s="11" t="s">
        <v>67</v>
      </c>
      <c r="E266" s="6">
        <v>2</v>
      </c>
      <c r="F266" s="6"/>
      <c r="G266" s="6" t="s">
        <v>68</v>
      </c>
      <c r="H266" s="6"/>
      <c r="I266" s="5" t="s">
        <v>8</v>
      </c>
      <c r="J266" s="5">
        <f>IF(ISBLANK(P266),"",SUBTOTAL(103, $P$10:P266))</f>
        <v>157</v>
      </c>
      <c r="K266" s="5" t="s">
        <v>66</v>
      </c>
      <c r="L266" s="11" t="s">
        <v>116</v>
      </c>
      <c r="M266" s="137" t="s">
        <v>117</v>
      </c>
      <c r="N266" s="9">
        <v>312543.06</v>
      </c>
      <c r="O266" s="12">
        <v>43373</v>
      </c>
      <c r="P266" s="59">
        <f>IF(O266&lt;43466,MONTH(O266),"nakošie periodi")</f>
        <v>9</v>
      </c>
      <c r="Q266" s="20" t="str">
        <f t="shared" ref="Q266:Q329" si="28">IF(P266 &lt;=$P$4,"jā", "nē")</f>
        <v>jā</v>
      </c>
      <c r="R266" s="20" t="str">
        <f t="shared" ref="R266:R329" si="29">IF(ISNUMBER(U266), IF(P266&lt;U266, "jā", "nē"),"nē")</f>
        <v>jā</v>
      </c>
      <c r="S266" s="20" t="b">
        <f t="shared" ref="S266:S329" si="30">P266=U266</f>
        <v>0</v>
      </c>
      <c r="T266" s="31">
        <v>43374</v>
      </c>
      <c r="U266" s="131">
        <f t="shared" si="24"/>
        <v>10</v>
      </c>
      <c r="V266" s="42"/>
      <c r="W266" s="42"/>
      <c r="X266" s="95"/>
    </row>
    <row r="267" spans="1:24" s="44" customFormat="1" ht="25.5" customHeight="1" x14ac:dyDescent="0.25">
      <c r="A267" s="5" t="s">
        <v>64</v>
      </c>
      <c r="B267" s="6" t="s">
        <v>65</v>
      </c>
      <c r="C267" s="6" t="s">
        <v>66</v>
      </c>
      <c r="D267" s="11" t="s">
        <v>67</v>
      </c>
      <c r="E267" s="6">
        <v>2</v>
      </c>
      <c r="F267" s="6"/>
      <c r="G267" s="6" t="s">
        <v>68</v>
      </c>
      <c r="H267" s="5"/>
      <c r="I267" s="5" t="s">
        <v>8</v>
      </c>
      <c r="J267" s="5">
        <f>IF(ISBLANK(P267),"",SUBTOTAL(103, $P$10:P267))</f>
        <v>158</v>
      </c>
      <c r="K267" s="5" t="s">
        <v>66</v>
      </c>
      <c r="L267" s="137" t="s">
        <v>128</v>
      </c>
      <c r="M267" s="11" t="s">
        <v>129</v>
      </c>
      <c r="N267" s="9">
        <v>721982.35</v>
      </c>
      <c r="O267" s="12" t="s">
        <v>404</v>
      </c>
      <c r="P267" s="57" t="s">
        <v>404</v>
      </c>
      <c r="Q267" s="20" t="str">
        <f t="shared" si="28"/>
        <v>nē</v>
      </c>
      <c r="R267" s="20" t="str">
        <f t="shared" si="29"/>
        <v>nē</v>
      </c>
      <c r="S267" s="20" t="b">
        <f t="shared" si="30"/>
        <v>0</v>
      </c>
      <c r="T267" s="31">
        <v>43371</v>
      </c>
      <c r="U267" s="20">
        <f t="shared" si="24"/>
        <v>9</v>
      </c>
      <c r="V267" s="42"/>
      <c r="W267" s="42"/>
      <c r="X267" s="59"/>
    </row>
    <row r="268" spans="1:24" s="44" customFormat="1" ht="25.5" customHeight="1" x14ac:dyDescent="0.25">
      <c r="A268" s="5" t="s">
        <v>64</v>
      </c>
      <c r="B268" s="6" t="s">
        <v>65</v>
      </c>
      <c r="C268" s="6" t="s">
        <v>66</v>
      </c>
      <c r="D268" s="11" t="s">
        <v>67</v>
      </c>
      <c r="E268" s="6">
        <v>2</v>
      </c>
      <c r="F268" s="6"/>
      <c r="G268" s="6" t="s">
        <v>68</v>
      </c>
      <c r="H268" s="5"/>
      <c r="I268" s="5" t="s">
        <v>8</v>
      </c>
      <c r="J268" s="5">
        <f>IF(ISBLANK(P268),"",SUBTOTAL(103, $P$10:P268))</f>
        <v>159</v>
      </c>
      <c r="K268" s="5" t="s">
        <v>66</v>
      </c>
      <c r="L268" s="137" t="s">
        <v>128</v>
      </c>
      <c r="M268" s="137" t="s">
        <v>130</v>
      </c>
      <c r="N268" s="9">
        <v>710120.6</v>
      </c>
      <c r="O268" s="12" t="s">
        <v>404</v>
      </c>
      <c r="P268" s="57" t="s">
        <v>404</v>
      </c>
      <c r="Q268" s="20" t="str">
        <f t="shared" si="28"/>
        <v>nē</v>
      </c>
      <c r="R268" s="20" t="str">
        <f t="shared" si="29"/>
        <v>nē</v>
      </c>
      <c r="S268" s="20" t="b">
        <f t="shared" si="30"/>
        <v>0</v>
      </c>
      <c r="T268" s="31">
        <v>43371</v>
      </c>
      <c r="U268" s="20">
        <f t="shared" si="24"/>
        <v>9</v>
      </c>
      <c r="V268" s="42"/>
      <c r="W268" s="42"/>
      <c r="X268" s="59"/>
    </row>
    <row r="269" spans="1:24" s="44" customFormat="1" ht="25.5" customHeight="1" x14ac:dyDescent="0.25">
      <c r="A269" s="5" t="s">
        <v>64</v>
      </c>
      <c r="B269" s="6" t="s">
        <v>65</v>
      </c>
      <c r="C269" s="6" t="s">
        <v>66</v>
      </c>
      <c r="D269" s="11" t="s">
        <v>67</v>
      </c>
      <c r="E269" s="6">
        <v>2</v>
      </c>
      <c r="F269" s="6"/>
      <c r="G269" s="6" t="s">
        <v>68</v>
      </c>
      <c r="H269" s="5"/>
      <c r="I269" s="5" t="s">
        <v>8</v>
      </c>
      <c r="J269" s="5">
        <f>IF(ISBLANK(P269),"",SUBTOTAL(103, $P$10:P269))</f>
        <v>160</v>
      </c>
      <c r="K269" s="5" t="s">
        <v>66</v>
      </c>
      <c r="L269" s="137" t="s">
        <v>137</v>
      </c>
      <c r="M269" s="137" t="s">
        <v>138</v>
      </c>
      <c r="N269" s="9">
        <v>212500</v>
      </c>
      <c r="O269" s="12">
        <v>43373</v>
      </c>
      <c r="P269" s="59">
        <f t="shared" ref="P269:P275" si="31">IF(O269&lt;43466,MONTH(O269),"nakošie periodi")</f>
        <v>9</v>
      </c>
      <c r="Q269" s="20" t="str">
        <f t="shared" si="28"/>
        <v>jā</v>
      </c>
      <c r="R269" s="20" t="str">
        <f t="shared" si="29"/>
        <v>nē</v>
      </c>
      <c r="S269" s="20" t="b">
        <f t="shared" si="30"/>
        <v>1</v>
      </c>
      <c r="T269" s="31">
        <v>43371</v>
      </c>
      <c r="U269" s="20">
        <f t="shared" si="24"/>
        <v>9</v>
      </c>
      <c r="V269" s="42"/>
      <c r="W269" s="42"/>
      <c r="X269" s="95"/>
    </row>
    <row r="270" spans="1:24" s="44" customFormat="1" ht="25.5" customHeight="1" x14ac:dyDescent="0.25">
      <c r="A270" s="5" t="s">
        <v>64</v>
      </c>
      <c r="B270" s="6" t="s">
        <v>65</v>
      </c>
      <c r="C270" s="6" t="s">
        <v>66</v>
      </c>
      <c r="D270" s="11" t="s">
        <v>67</v>
      </c>
      <c r="E270" s="6">
        <v>2</v>
      </c>
      <c r="F270" s="6"/>
      <c r="G270" s="6" t="s">
        <v>68</v>
      </c>
      <c r="H270" s="5"/>
      <c r="I270" s="5" t="s">
        <v>8</v>
      </c>
      <c r="J270" s="5">
        <f>IF(ISBLANK(P270),"",SUBTOTAL(103, $P$10:P270))</f>
        <v>161</v>
      </c>
      <c r="K270" s="5" t="s">
        <v>66</v>
      </c>
      <c r="L270" s="137" t="s">
        <v>147</v>
      </c>
      <c r="M270" s="28" t="s">
        <v>148</v>
      </c>
      <c r="N270" s="9">
        <v>170000</v>
      </c>
      <c r="O270" s="12">
        <v>43373</v>
      </c>
      <c r="P270" s="59">
        <f t="shared" si="31"/>
        <v>9</v>
      </c>
      <c r="Q270" s="20" t="str">
        <f t="shared" si="28"/>
        <v>jā</v>
      </c>
      <c r="R270" s="20" t="str">
        <f t="shared" si="29"/>
        <v>nē</v>
      </c>
      <c r="S270" s="20" t="b">
        <f t="shared" si="30"/>
        <v>1</v>
      </c>
      <c r="T270" s="31">
        <v>43371</v>
      </c>
      <c r="U270" s="20">
        <f t="shared" si="24"/>
        <v>9</v>
      </c>
      <c r="V270" s="42"/>
      <c r="W270" s="42"/>
      <c r="X270" s="95"/>
    </row>
    <row r="271" spans="1:24" s="44" customFormat="1" ht="25.5" customHeight="1" x14ac:dyDescent="0.25">
      <c r="A271" s="5" t="s">
        <v>64</v>
      </c>
      <c r="B271" s="5" t="s">
        <v>154</v>
      </c>
      <c r="C271" s="5" t="s">
        <v>155</v>
      </c>
      <c r="D271" s="11" t="s">
        <v>156</v>
      </c>
      <c r="E271" s="5">
        <v>1</v>
      </c>
      <c r="F271" s="5" t="s">
        <v>435</v>
      </c>
      <c r="G271" s="5" t="s">
        <v>14</v>
      </c>
      <c r="H271" s="5"/>
      <c r="I271" s="5" t="s">
        <v>8</v>
      </c>
      <c r="J271" s="5">
        <f>IF(ISBLANK(P271),"",SUBTOTAL(103, $P$10:P271))</f>
        <v>162</v>
      </c>
      <c r="K271" s="5" t="s">
        <v>154</v>
      </c>
      <c r="L271" s="22" t="s">
        <v>157</v>
      </c>
      <c r="M271" s="137" t="s">
        <v>161</v>
      </c>
      <c r="N271" s="21">
        <v>388959.51</v>
      </c>
      <c r="O271" s="7">
        <v>43343</v>
      </c>
      <c r="P271" s="59">
        <f t="shared" si="31"/>
        <v>8</v>
      </c>
      <c r="Q271" s="20" t="str">
        <f t="shared" si="28"/>
        <v>jā</v>
      </c>
      <c r="R271" s="20" t="str">
        <f t="shared" si="29"/>
        <v>jā</v>
      </c>
      <c r="S271" s="20" t="b">
        <f t="shared" si="30"/>
        <v>0</v>
      </c>
      <c r="T271" s="31">
        <v>43370</v>
      </c>
      <c r="U271" s="20">
        <f t="shared" si="24"/>
        <v>9</v>
      </c>
      <c r="V271" s="42"/>
      <c r="W271" s="42"/>
      <c r="X271" s="95"/>
    </row>
    <row r="272" spans="1:24" s="44" customFormat="1" ht="25.5" customHeight="1" x14ac:dyDescent="0.25">
      <c r="A272" s="5" t="s">
        <v>64</v>
      </c>
      <c r="B272" s="5" t="s">
        <v>65</v>
      </c>
      <c r="C272" s="5" t="s">
        <v>66</v>
      </c>
      <c r="D272" s="11" t="s">
        <v>67</v>
      </c>
      <c r="E272" s="5">
        <v>1</v>
      </c>
      <c r="F272" s="5"/>
      <c r="G272" s="5" t="s">
        <v>68</v>
      </c>
      <c r="H272" s="5"/>
      <c r="I272" s="5" t="s">
        <v>8</v>
      </c>
      <c r="J272" s="5">
        <f>IF(ISBLANK(P272),"",SUBTOTAL(103, $P$10:P272))</f>
        <v>163</v>
      </c>
      <c r="K272" s="5" t="s">
        <v>66</v>
      </c>
      <c r="L272" s="10" t="s">
        <v>104</v>
      </c>
      <c r="M272" s="22" t="s">
        <v>533</v>
      </c>
      <c r="N272" s="21">
        <v>474958.75</v>
      </c>
      <c r="O272" s="15">
        <v>43251</v>
      </c>
      <c r="P272" s="59">
        <f t="shared" si="31"/>
        <v>5</v>
      </c>
      <c r="Q272" s="20" t="str">
        <f t="shared" si="28"/>
        <v>jā</v>
      </c>
      <c r="R272" s="20" t="str">
        <f t="shared" si="29"/>
        <v>jā</v>
      </c>
      <c r="S272" s="20" t="b">
        <f t="shared" si="30"/>
        <v>0</v>
      </c>
      <c r="T272" s="31">
        <v>43364</v>
      </c>
      <c r="U272" s="20">
        <f t="shared" si="24"/>
        <v>9</v>
      </c>
      <c r="V272" s="42"/>
      <c r="W272" s="42"/>
      <c r="X272" s="95"/>
    </row>
    <row r="273" spans="1:24" s="44" customFormat="1" ht="38.25" customHeight="1" x14ac:dyDescent="0.25">
      <c r="A273" s="6" t="s">
        <v>177</v>
      </c>
      <c r="B273" s="6" t="s">
        <v>219</v>
      </c>
      <c r="C273" s="6" t="s">
        <v>220</v>
      </c>
      <c r="D273" s="11" t="s">
        <v>221</v>
      </c>
      <c r="E273" s="6">
        <v>2</v>
      </c>
      <c r="F273" s="5" t="s">
        <v>434</v>
      </c>
      <c r="G273" s="6" t="s">
        <v>14</v>
      </c>
      <c r="H273" s="6" t="s">
        <v>387</v>
      </c>
      <c r="I273" s="6" t="s">
        <v>8</v>
      </c>
      <c r="J273" s="5">
        <f>IF(ISBLANK(P273),"",SUBTOTAL(103, $P$10:P273))</f>
        <v>164</v>
      </c>
      <c r="K273" s="5" t="s">
        <v>219</v>
      </c>
      <c r="L273" s="6" t="s">
        <v>236</v>
      </c>
      <c r="M273" s="6" t="s">
        <v>237</v>
      </c>
      <c r="N273" s="9">
        <v>1200000</v>
      </c>
      <c r="O273" s="12">
        <v>43343</v>
      </c>
      <c r="P273" s="59">
        <f t="shared" si="31"/>
        <v>8</v>
      </c>
      <c r="Q273" s="20" t="str">
        <f t="shared" si="28"/>
        <v>jā</v>
      </c>
      <c r="R273" s="20" t="str">
        <f t="shared" si="29"/>
        <v>jā</v>
      </c>
      <c r="S273" s="20" t="b">
        <f t="shared" si="30"/>
        <v>0</v>
      </c>
      <c r="T273" s="31">
        <v>43348</v>
      </c>
      <c r="U273" s="20">
        <f t="shared" si="24"/>
        <v>9</v>
      </c>
      <c r="V273" s="42"/>
      <c r="W273" s="42"/>
      <c r="X273" s="95"/>
    </row>
    <row r="274" spans="1:24" s="44" customFormat="1" ht="25.5" customHeight="1" x14ac:dyDescent="0.25">
      <c r="A274" s="5" t="s">
        <v>64</v>
      </c>
      <c r="B274" s="5" t="s">
        <v>65</v>
      </c>
      <c r="C274" s="10" t="s">
        <v>66</v>
      </c>
      <c r="D274" s="11" t="s">
        <v>67</v>
      </c>
      <c r="E274" s="5">
        <v>1</v>
      </c>
      <c r="F274" s="5"/>
      <c r="G274" s="5" t="s">
        <v>68</v>
      </c>
      <c r="H274" s="5"/>
      <c r="I274" s="5" t="s">
        <v>8</v>
      </c>
      <c r="J274" s="5">
        <f>IF(ISBLANK(P274),"",SUBTOTAL(103, $P$10:P274))</f>
        <v>165</v>
      </c>
      <c r="K274" s="5" t="s">
        <v>66</v>
      </c>
      <c r="L274" s="48" t="s">
        <v>599</v>
      </c>
      <c r="M274" s="48" t="s">
        <v>529</v>
      </c>
      <c r="N274" s="49">
        <v>935000</v>
      </c>
      <c r="O274" s="57">
        <v>43373</v>
      </c>
      <c r="P274" s="59">
        <f t="shared" si="31"/>
        <v>9</v>
      </c>
      <c r="Q274" s="20" t="str">
        <f t="shared" si="28"/>
        <v>jā</v>
      </c>
      <c r="R274" s="20" t="str">
        <f t="shared" si="29"/>
        <v>nē</v>
      </c>
      <c r="S274" s="20" t="b">
        <f t="shared" si="30"/>
        <v>1</v>
      </c>
      <c r="T274" s="31">
        <v>43348</v>
      </c>
      <c r="U274" s="45">
        <f t="shared" si="24"/>
        <v>9</v>
      </c>
      <c r="V274" s="57"/>
      <c r="W274" s="57"/>
      <c r="X274" s="95"/>
    </row>
    <row r="275" spans="1:24" s="44" customFormat="1" ht="51.75" customHeight="1" x14ac:dyDescent="0.25">
      <c r="A275" s="5" t="s">
        <v>177</v>
      </c>
      <c r="B275" s="5" t="s">
        <v>206</v>
      </c>
      <c r="C275" s="5" t="s">
        <v>207</v>
      </c>
      <c r="D275" s="11" t="s">
        <v>208</v>
      </c>
      <c r="E275" s="6">
        <v>3</v>
      </c>
      <c r="F275" s="5" t="s">
        <v>435</v>
      </c>
      <c r="G275" s="6" t="s">
        <v>209</v>
      </c>
      <c r="H275" s="6"/>
      <c r="I275" s="6" t="s">
        <v>8</v>
      </c>
      <c r="J275" s="5">
        <f>IF(ISBLANK(P275),"",SUBTOTAL(103, $P$10:P275))</f>
        <v>166</v>
      </c>
      <c r="K275" s="9" t="s">
        <v>206</v>
      </c>
      <c r="L275" s="9" t="s">
        <v>157</v>
      </c>
      <c r="M275" s="9" t="s">
        <v>210</v>
      </c>
      <c r="N275" s="9">
        <v>3021000</v>
      </c>
      <c r="O275" s="13">
        <v>43160</v>
      </c>
      <c r="P275" s="59">
        <f t="shared" si="31"/>
        <v>3</v>
      </c>
      <c r="Q275" s="20" t="str">
        <f t="shared" si="28"/>
        <v>jā</v>
      </c>
      <c r="R275" s="20" t="str">
        <f t="shared" si="29"/>
        <v>jā</v>
      </c>
      <c r="S275" s="20" t="b">
        <f t="shared" si="30"/>
        <v>0</v>
      </c>
      <c r="T275" s="13">
        <v>43329</v>
      </c>
      <c r="U275" s="20">
        <f t="shared" si="24"/>
        <v>8</v>
      </c>
      <c r="V275" s="42"/>
      <c r="W275" s="42"/>
      <c r="X275" s="95"/>
    </row>
    <row r="276" spans="1:24" s="44" customFormat="1" ht="51.75" customHeight="1" x14ac:dyDescent="0.25">
      <c r="A276" s="5" t="s">
        <v>177</v>
      </c>
      <c r="B276" s="5" t="s">
        <v>178</v>
      </c>
      <c r="C276" s="5" t="s">
        <v>179</v>
      </c>
      <c r="D276" s="137" t="s">
        <v>180</v>
      </c>
      <c r="E276" s="5" t="s">
        <v>181</v>
      </c>
      <c r="F276" s="5"/>
      <c r="G276" s="5" t="s">
        <v>182</v>
      </c>
      <c r="H276" s="5"/>
      <c r="I276" s="5" t="s">
        <v>8</v>
      </c>
      <c r="J276" s="5">
        <f>IF(ISBLANK(P276),"",SUBTOTAL(103, $P$10:P276))</f>
        <v>167</v>
      </c>
      <c r="K276" s="5" t="s">
        <v>178</v>
      </c>
      <c r="L276" s="137" t="s">
        <v>183</v>
      </c>
      <c r="M276" s="137" t="s">
        <v>193</v>
      </c>
      <c r="N276" s="9">
        <v>765000</v>
      </c>
      <c r="O276" s="12">
        <v>43371</v>
      </c>
      <c r="P276" s="45" t="s">
        <v>404</v>
      </c>
      <c r="Q276" s="20" t="str">
        <f t="shared" si="28"/>
        <v>nē</v>
      </c>
      <c r="R276" s="20" t="str">
        <f t="shared" si="29"/>
        <v>nē</v>
      </c>
      <c r="S276" s="20" t="b">
        <f t="shared" si="30"/>
        <v>0</v>
      </c>
      <c r="T276" s="31">
        <v>43320</v>
      </c>
      <c r="U276" s="20">
        <f t="shared" si="24"/>
        <v>8</v>
      </c>
      <c r="V276" s="42"/>
      <c r="W276" s="42"/>
      <c r="X276" s="95"/>
    </row>
    <row r="277" spans="1:24" s="44" customFormat="1" ht="51.75" customHeight="1" x14ac:dyDescent="0.25">
      <c r="A277" s="5" t="s">
        <v>64</v>
      </c>
      <c r="B277" s="6" t="s">
        <v>65</v>
      </c>
      <c r="C277" s="6" t="s">
        <v>66</v>
      </c>
      <c r="D277" s="11" t="s">
        <v>67</v>
      </c>
      <c r="E277" s="6">
        <v>2</v>
      </c>
      <c r="F277" s="6"/>
      <c r="G277" s="6" t="s">
        <v>68</v>
      </c>
      <c r="H277" s="5"/>
      <c r="I277" s="5" t="s">
        <v>8</v>
      </c>
      <c r="J277" s="5">
        <f>IF(ISBLANK(P277),"",SUBTOTAL(103, $P$10:P277))</f>
        <v>168</v>
      </c>
      <c r="K277" s="5" t="s">
        <v>66</v>
      </c>
      <c r="L277" s="137" t="s">
        <v>151</v>
      </c>
      <c r="M277" s="137" t="s">
        <v>152</v>
      </c>
      <c r="N277" s="9">
        <v>1019999.9999999999</v>
      </c>
      <c r="O277" s="12">
        <v>43312</v>
      </c>
      <c r="P277" s="59">
        <f t="shared" ref="P277:P282" si="32">IF(O277&lt;43466,MONTH(O277),"nakošie periodi")</f>
        <v>7</v>
      </c>
      <c r="Q277" s="20" t="str">
        <f t="shared" si="28"/>
        <v>jā</v>
      </c>
      <c r="R277" s="20" t="str">
        <f t="shared" si="29"/>
        <v>nē</v>
      </c>
      <c r="S277" s="20" t="b">
        <f t="shared" si="30"/>
        <v>1</v>
      </c>
      <c r="T277" s="31">
        <v>43312</v>
      </c>
      <c r="U277" s="137">
        <f t="shared" si="24"/>
        <v>7</v>
      </c>
      <c r="V277" s="42"/>
      <c r="W277" s="42"/>
      <c r="X277" s="95"/>
    </row>
    <row r="278" spans="1:24" s="44" customFormat="1" ht="51.75" customHeight="1" x14ac:dyDescent="0.25">
      <c r="A278" s="5" t="s">
        <v>64</v>
      </c>
      <c r="B278" s="5" t="s">
        <v>65</v>
      </c>
      <c r="C278" s="5" t="s">
        <v>66</v>
      </c>
      <c r="D278" s="11" t="s">
        <v>67</v>
      </c>
      <c r="E278" s="5">
        <v>1</v>
      </c>
      <c r="F278" s="5"/>
      <c r="G278" s="5" t="s">
        <v>68</v>
      </c>
      <c r="H278" s="5"/>
      <c r="I278" s="5" t="s">
        <v>8</v>
      </c>
      <c r="J278" s="5">
        <f>IF(ISBLANK(P278),"",SUBTOTAL(103, $P$10:P278))</f>
        <v>169</v>
      </c>
      <c r="K278" s="5" t="s">
        <v>66</v>
      </c>
      <c r="L278" s="6" t="s">
        <v>84</v>
      </c>
      <c r="M278" s="22" t="s">
        <v>536</v>
      </c>
      <c r="N278" s="21">
        <v>759709.74450000003</v>
      </c>
      <c r="O278" s="17">
        <v>43312</v>
      </c>
      <c r="P278" s="59">
        <f t="shared" si="32"/>
        <v>7</v>
      </c>
      <c r="Q278" s="20" t="str">
        <f t="shared" si="28"/>
        <v>jā</v>
      </c>
      <c r="R278" s="20" t="str">
        <f t="shared" si="29"/>
        <v>nē</v>
      </c>
      <c r="S278" s="20" t="b">
        <f t="shared" si="30"/>
        <v>1</v>
      </c>
      <c r="T278" s="31">
        <v>43312</v>
      </c>
      <c r="U278" s="20">
        <f t="shared" si="24"/>
        <v>7</v>
      </c>
      <c r="V278" s="42"/>
      <c r="W278" s="42"/>
      <c r="X278" s="95"/>
    </row>
    <row r="279" spans="1:24" s="44" customFormat="1" ht="51.75" customHeight="1" x14ac:dyDescent="0.25">
      <c r="A279" s="5" t="s">
        <v>64</v>
      </c>
      <c r="B279" s="5" t="s">
        <v>65</v>
      </c>
      <c r="C279" s="5" t="s">
        <v>66</v>
      </c>
      <c r="D279" s="11" t="s">
        <v>67</v>
      </c>
      <c r="E279" s="5">
        <v>1</v>
      </c>
      <c r="F279" s="5"/>
      <c r="G279" s="5" t="s">
        <v>68</v>
      </c>
      <c r="H279" s="5"/>
      <c r="I279" s="5" t="s">
        <v>8</v>
      </c>
      <c r="J279" s="5">
        <f>IF(ISBLANK(P279),"",SUBTOTAL(103, $P$10:P279))</f>
        <v>170</v>
      </c>
      <c r="K279" s="5" t="s">
        <v>66</v>
      </c>
      <c r="L279" s="10" t="s">
        <v>84</v>
      </c>
      <c r="M279" s="22" t="s">
        <v>85</v>
      </c>
      <c r="N279" s="21">
        <v>661591.17000000004</v>
      </c>
      <c r="O279" s="17">
        <v>43312</v>
      </c>
      <c r="P279" s="59">
        <f t="shared" si="32"/>
        <v>7</v>
      </c>
      <c r="Q279" s="20" t="str">
        <f t="shared" si="28"/>
        <v>jā</v>
      </c>
      <c r="R279" s="20" t="str">
        <f t="shared" si="29"/>
        <v>nē</v>
      </c>
      <c r="S279" s="20" t="b">
        <f t="shared" si="30"/>
        <v>1</v>
      </c>
      <c r="T279" s="31">
        <v>43312</v>
      </c>
      <c r="U279" s="20">
        <f t="shared" si="24"/>
        <v>7</v>
      </c>
      <c r="V279" s="42"/>
      <c r="W279" s="42"/>
      <c r="X279" s="95"/>
    </row>
    <row r="280" spans="1:24" s="44" customFormat="1" ht="51.75" customHeight="1" x14ac:dyDescent="0.25">
      <c r="A280" s="5" t="s">
        <v>64</v>
      </c>
      <c r="B280" s="5" t="s">
        <v>65</v>
      </c>
      <c r="C280" s="5" t="s">
        <v>66</v>
      </c>
      <c r="D280" s="5" t="s">
        <v>67</v>
      </c>
      <c r="E280" s="5">
        <v>1</v>
      </c>
      <c r="F280" s="5"/>
      <c r="G280" s="5" t="s">
        <v>68</v>
      </c>
      <c r="H280" s="5"/>
      <c r="I280" s="5" t="s">
        <v>8</v>
      </c>
      <c r="J280" s="5">
        <f>IF(ISBLANK(P280),"",SUBTOTAL(103, $P$10:P280))</f>
        <v>171</v>
      </c>
      <c r="K280" s="5" t="s">
        <v>66</v>
      </c>
      <c r="L280" s="10" t="s">
        <v>84</v>
      </c>
      <c r="M280" s="22" t="s">
        <v>553</v>
      </c>
      <c r="N280" s="21">
        <v>609576.36950000003</v>
      </c>
      <c r="O280" s="7">
        <v>43312</v>
      </c>
      <c r="P280" s="59">
        <f t="shared" si="32"/>
        <v>7</v>
      </c>
      <c r="Q280" s="20" t="str">
        <f t="shared" si="28"/>
        <v>jā</v>
      </c>
      <c r="R280" s="20" t="str">
        <f t="shared" si="29"/>
        <v>nē</v>
      </c>
      <c r="S280" s="20" t="b">
        <f t="shared" si="30"/>
        <v>1</v>
      </c>
      <c r="T280" s="31">
        <v>43312</v>
      </c>
      <c r="U280" s="20">
        <f t="shared" ref="U280:U343" si="33">IFERROR(MONTH(T280),"Nav iesniegts")</f>
        <v>7</v>
      </c>
      <c r="V280" s="42"/>
      <c r="W280" s="42"/>
      <c r="X280" s="95"/>
    </row>
    <row r="281" spans="1:24" s="44" customFormat="1" ht="38.25" customHeight="1" x14ac:dyDescent="0.25">
      <c r="A281" s="5" t="s">
        <v>64</v>
      </c>
      <c r="B281" s="5" t="s">
        <v>65</v>
      </c>
      <c r="C281" s="5" t="s">
        <v>66</v>
      </c>
      <c r="D281" s="137" t="s">
        <v>67</v>
      </c>
      <c r="E281" s="5">
        <v>1</v>
      </c>
      <c r="F281" s="5"/>
      <c r="G281" s="5" t="s">
        <v>68</v>
      </c>
      <c r="H281" s="5"/>
      <c r="I281" s="5" t="s">
        <v>8</v>
      </c>
      <c r="J281" s="5">
        <f>IF(ISBLANK(P281),"",SUBTOTAL(103, $P$10:P281))</f>
        <v>172</v>
      </c>
      <c r="K281" s="5" t="s">
        <v>66</v>
      </c>
      <c r="L281" s="6" t="s">
        <v>84</v>
      </c>
      <c r="M281" s="22" t="s">
        <v>537</v>
      </c>
      <c r="N281" s="21">
        <v>586007.58649999998</v>
      </c>
      <c r="O281" s="17">
        <v>43312</v>
      </c>
      <c r="P281" s="59">
        <f t="shared" si="32"/>
        <v>7</v>
      </c>
      <c r="Q281" s="20" t="str">
        <f t="shared" si="28"/>
        <v>jā</v>
      </c>
      <c r="R281" s="20" t="str">
        <f t="shared" si="29"/>
        <v>nē</v>
      </c>
      <c r="S281" s="20" t="b">
        <f t="shared" si="30"/>
        <v>1</v>
      </c>
      <c r="T281" s="31">
        <v>43312</v>
      </c>
      <c r="U281" s="20">
        <f t="shared" si="33"/>
        <v>7</v>
      </c>
      <c r="V281" s="42"/>
      <c r="W281" s="42"/>
      <c r="X281" s="95"/>
    </row>
    <row r="282" spans="1:24" s="44" customFormat="1" ht="25.5" customHeight="1" x14ac:dyDescent="0.25">
      <c r="A282" s="5" t="s">
        <v>64</v>
      </c>
      <c r="B282" s="5" t="s">
        <v>65</v>
      </c>
      <c r="C282" s="5" t="s">
        <v>66</v>
      </c>
      <c r="D282" s="11" t="s">
        <v>67</v>
      </c>
      <c r="E282" s="5">
        <v>1</v>
      </c>
      <c r="F282" s="5"/>
      <c r="G282" s="5" t="s">
        <v>68</v>
      </c>
      <c r="H282" s="5"/>
      <c r="I282" s="5" t="s">
        <v>8</v>
      </c>
      <c r="J282" s="5">
        <f>IF(ISBLANK(P282),"",SUBTOTAL(103, $P$10:P282))</f>
        <v>173</v>
      </c>
      <c r="K282" s="5" t="s">
        <v>66</v>
      </c>
      <c r="L282" s="6" t="s">
        <v>84</v>
      </c>
      <c r="M282" s="22" t="s">
        <v>538</v>
      </c>
      <c r="N282" s="21">
        <v>267856.25</v>
      </c>
      <c r="O282" s="17">
        <v>43312</v>
      </c>
      <c r="P282" s="59">
        <f t="shared" si="32"/>
        <v>7</v>
      </c>
      <c r="Q282" s="20" t="str">
        <f t="shared" si="28"/>
        <v>jā</v>
      </c>
      <c r="R282" s="20" t="str">
        <f t="shared" si="29"/>
        <v>nē</v>
      </c>
      <c r="S282" s="20" t="b">
        <f t="shared" si="30"/>
        <v>1</v>
      </c>
      <c r="T282" s="31">
        <v>43312</v>
      </c>
      <c r="U282" s="20">
        <f t="shared" si="33"/>
        <v>7</v>
      </c>
      <c r="V282" s="42"/>
      <c r="W282" s="42"/>
      <c r="X282" s="95"/>
    </row>
    <row r="283" spans="1:24" s="44" customFormat="1" ht="51" customHeight="1" x14ac:dyDescent="0.25">
      <c r="A283" s="5" t="s">
        <v>64</v>
      </c>
      <c r="B283" s="5" t="s">
        <v>65</v>
      </c>
      <c r="C283" s="10" t="s">
        <v>66</v>
      </c>
      <c r="D283" s="11" t="s">
        <v>67</v>
      </c>
      <c r="E283" s="5">
        <v>1</v>
      </c>
      <c r="F283" s="5"/>
      <c r="G283" s="5" t="s">
        <v>68</v>
      </c>
      <c r="H283" s="5"/>
      <c r="I283" s="5" t="s">
        <v>8</v>
      </c>
      <c r="J283" s="5">
        <f>IF(ISBLANK(P283),"",SUBTOTAL(103, $P$10:P283))</f>
        <v>174</v>
      </c>
      <c r="K283" s="5" t="s">
        <v>66</v>
      </c>
      <c r="L283" s="22" t="s">
        <v>73</v>
      </c>
      <c r="M283" s="22" t="s">
        <v>552</v>
      </c>
      <c r="N283" s="21">
        <v>164050</v>
      </c>
      <c r="O283" s="7">
        <v>43373</v>
      </c>
      <c r="P283" s="45" t="s">
        <v>404</v>
      </c>
      <c r="Q283" s="20" t="str">
        <f t="shared" si="28"/>
        <v>nē</v>
      </c>
      <c r="R283" s="20" t="str">
        <f t="shared" si="29"/>
        <v>nē</v>
      </c>
      <c r="S283" s="20" t="b">
        <f t="shared" si="30"/>
        <v>0</v>
      </c>
      <c r="T283" s="31">
        <v>43311</v>
      </c>
      <c r="U283" s="20">
        <f t="shared" si="33"/>
        <v>7</v>
      </c>
      <c r="V283" s="42"/>
      <c r="W283" s="42"/>
      <c r="X283" s="95"/>
    </row>
    <row r="284" spans="1:24" s="44" customFormat="1" ht="25.5" customHeight="1" x14ac:dyDescent="0.25">
      <c r="A284" s="5" t="s">
        <v>64</v>
      </c>
      <c r="B284" s="5" t="s">
        <v>65</v>
      </c>
      <c r="C284" s="10" t="s">
        <v>66</v>
      </c>
      <c r="D284" s="11" t="s">
        <v>67</v>
      </c>
      <c r="E284" s="5">
        <v>1</v>
      </c>
      <c r="F284" s="5"/>
      <c r="G284" s="5" t="s">
        <v>68</v>
      </c>
      <c r="H284" s="5"/>
      <c r="I284" s="5" t="s">
        <v>8</v>
      </c>
      <c r="J284" s="5">
        <f>IF(ISBLANK(P284),"",SUBTOTAL(103, $P$10:P284))</f>
        <v>175</v>
      </c>
      <c r="K284" s="5" t="s">
        <v>66</v>
      </c>
      <c r="L284" s="22" t="s">
        <v>73</v>
      </c>
      <c r="M284" s="22" t="s">
        <v>74</v>
      </c>
      <c r="N284" s="21">
        <v>60350</v>
      </c>
      <c r="O284" s="7">
        <v>43373</v>
      </c>
      <c r="P284" s="45" t="s">
        <v>404</v>
      </c>
      <c r="Q284" s="20" t="str">
        <f t="shared" si="28"/>
        <v>nē</v>
      </c>
      <c r="R284" s="20" t="str">
        <f t="shared" si="29"/>
        <v>nē</v>
      </c>
      <c r="S284" s="20" t="b">
        <f t="shared" si="30"/>
        <v>0</v>
      </c>
      <c r="T284" s="31">
        <v>43311</v>
      </c>
      <c r="U284" s="20">
        <f t="shared" si="33"/>
        <v>7</v>
      </c>
      <c r="V284" s="42"/>
      <c r="W284" s="42"/>
      <c r="X284" s="95"/>
    </row>
    <row r="285" spans="1:24" s="44" customFormat="1" ht="25.5" customHeight="1" x14ac:dyDescent="0.25">
      <c r="A285" s="47" t="s">
        <v>177</v>
      </c>
      <c r="B285" s="47" t="s">
        <v>555</v>
      </c>
      <c r="C285" s="47" t="s">
        <v>554</v>
      </c>
      <c r="D285" s="47"/>
      <c r="E285" s="47">
        <v>2</v>
      </c>
      <c r="F285" s="47"/>
      <c r="G285" s="137" t="s">
        <v>14</v>
      </c>
      <c r="H285" s="47"/>
      <c r="I285" s="47" t="s">
        <v>9</v>
      </c>
      <c r="J285" s="5">
        <f>IF(ISBLANK(P285),"",SUBTOTAL(103, $P$10:P285))</f>
        <v>176</v>
      </c>
      <c r="K285" s="47" t="s">
        <v>555</v>
      </c>
      <c r="L285" s="48" t="s">
        <v>556</v>
      </c>
      <c r="M285" s="48" t="s">
        <v>557</v>
      </c>
      <c r="N285" s="49">
        <v>2847500</v>
      </c>
      <c r="O285" s="57">
        <v>43296</v>
      </c>
      <c r="P285" s="120">
        <f t="shared" ref="P285:P292" si="34">IF(O285&lt;43466,MONTH(O285),"nakošie periodi")</f>
        <v>7</v>
      </c>
      <c r="Q285" s="47" t="str">
        <f t="shared" si="28"/>
        <v>jā</v>
      </c>
      <c r="R285" s="20" t="str">
        <f t="shared" si="29"/>
        <v>nē</v>
      </c>
      <c r="S285" s="20" t="b">
        <f t="shared" si="30"/>
        <v>1</v>
      </c>
      <c r="T285" s="31">
        <v>43297</v>
      </c>
      <c r="U285" s="20">
        <f t="shared" si="33"/>
        <v>7</v>
      </c>
      <c r="V285" s="57"/>
      <c r="W285" s="57"/>
      <c r="X285" s="95"/>
    </row>
    <row r="286" spans="1:24" s="44" customFormat="1" ht="25.5" customHeight="1" x14ac:dyDescent="0.25">
      <c r="A286" s="137" t="s">
        <v>10</v>
      </c>
      <c r="B286" s="137" t="s">
        <v>11</v>
      </c>
      <c r="C286" s="137" t="s">
        <v>12</v>
      </c>
      <c r="D286" s="11" t="s">
        <v>13</v>
      </c>
      <c r="E286" s="137">
        <v>1</v>
      </c>
      <c r="F286" s="137"/>
      <c r="G286" s="137" t="s">
        <v>14</v>
      </c>
      <c r="H286" s="137"/>
      <c r="I286" s="137" t="s">
        <v>8</v>
      </c>
      <c r="J286" s="5">
        <f>IF(ISBLANK(P286),"",SUBTOTAL(103, $P$10:P286))</f>
        <v>177</v>
      </c>
      <c r="K286" s="5" t="s">
        <v>11</v>
      </c>
      <c r="L286" s="48" t="s">
        <v>550</v>
      </c>
      <c r="M286" s="48" t="s">
        <v>551</v>
      </c>
      <c r="N286" s="49">
        <v>4250000</v>
      </c>
      <c r="O286" s="57">
        <v>43293</v>
      </c>
      <c r="P286" s="120">
        <f t="shared" si="34"/>
        <v>7</v>
      </c>
      <c r="Q286" s="47" t="str">
        <f t="shared" si="28"/>
        <v>jā</v>
      </c>
      <c r="R286" s="20" t="str">
        <f t="shared" si="29"/>
        <v>nē</v>
      </c>
      <c r="S286" s="20" t="b">
        <f t="shared" si="30"/>
        <v>1</v>
      </c>
      <c r="T286" s="31">
        <v>43293</v>
      </c>
      <c r="U286" s="20">
        <f t="shared" si="33"/>
        <v>7</v>
      </c>
      <c r="V286" s="57"/>
      <c r="W286" s="57"/>
      <c r="X286" s="95"/>
    </row>
    <row r="287" spans="1:24" s="44" customFormat="1" ht="39" customHeight="1" x14ac:dyDescent="0.25">
      <c r="A287" s="5" t="s">
        <v>64</v>
      </c>
      <c r="B287" s="6" t="s">
        <v>65</v>
      </c>
      <c r="C287" s="6" t="s">
        <v>66</v>
      </c>
      <c r="D287" s="11" t="s">
        <v>67</v>
      </c>
      <c r="E287" s="6">
        <v>2</v>
      </c>
      <c r="F287" s="6"/>
      <c r="G287" s="6" t="s">
        <v>68</v>
      </c>
      <c r="H287" s="6"/>
      <c r="I287" s="5" t="s">
        <v>8</v>
      </c>
      <c r="J287" s="5">
        <f>IF(ISBLANK(P287),"",SUBTOTAL(103, $P$10:P287))</f>
        <v>178</v>
      </c>
      <c r="K287" s="5" t="s">
        <v>66</v>
      </c>
      <c r="L287" s="137" t="s">
        <v>121</v>
      </c>
      <c r="M287" s="27" t="s">
        <v>122</v>
      </c>
      <c r="N287" s="9">
        <v>493000</v>
      </c>
      <c r="O287" s="12">
        <v>43281</v>
      </c>
      <c r="P287" s="59">
        <f t="shared" si="34"/>
        <v>6</v>
      </c>
      <c r="Q287" s="20" t="str">
        <f t="shared" si="28"/>
        <v>jā</v>
      </c>
      <c r="R287" s="20" t="str">
        <f t="shared" si="29"/>
        <v>nē</v>
      </c>
      <c r="S287" s="20" t="b">
        <f t="shared" si="30"/>
        <v>1</v>
      </c>
      <c r="T287" s="31">
        <v>43281</v>
      </c>
      <c r="U287" s="20">
        <f t="shared" si="33"/>
        <v>6</v>
      </c>
      <c r="V287" s="42"/>
      <c r="W287" s="42"/>
      <c r="X287" s="95"/>
    </row>
    <row r="288" spans="1:24" s="44" customFormat="1" ht="39" customHeight="1" x14ac:dyDescent="0.25">
      <c r="A288" s="5" t="s">
        <v>282</v>
      </c>
      <c r="B288" s="5" t="s">
        <v>283</v>
      </c>
      <c r="C288" s="5" t="s">
        <v>284</v>
      </c>
      <c r="D288" s="11" t="s">
        <v>280</v>
      </c>
      <c r="E288" s="5">
        <v>1</v>
      </c>
      <c r="F288" s="5" t="s">
        <v>434</v>
      </c>
      <c r="G288" s="5" t="s">
        <v>285</v>
      </c>
      <c r="H288" s="5"/>
      <c r="I288" s="5" t="s">
        <v>8</v>
      </c>
      <c r="J288" s="5">
        <f>IF(ISBLANK(P288),"",SUBTOTAL(103, $P$10:P288))</f>
        <v>179</v>
      </c>
      <c r="K288" s="5" t="s">
        <v>283</v>
      </c>
      <c r="L288" s="11" t="s">
        <v>163</v>
      </c>
      <c r="M288" s="11" t="s">
        <v>286</v>
      </c>
      <c r="N288" s="21">
        <v>5658115</v>
      </c>
      <c r="O288" s="12">
        <v>43281</v>
      </c>
      <c r="P288" s="59">
        <f t="shared" si="34"/>
        <v>6</v>
      </c>
      <c r="Q288" s="20" t="str">
        <f t="shared" si="28"/>
        <v>jā</v>
      </c>
      <c r="R288" s="20" t="str">
        <f t="shared" si="29"/>
        <v>nē</v>
      </c>
      <c r="S288" s="20" t="b">
        <f t="shared" si="30"/>
        <v>1</v>
      </c>
      <c r="T288" s="31">
        <v>43280</v>
      </c>
      <c r="U288" s="20">
        <f t="shared" si="33"/>
        <v>6</v>
      </c>
      <c r="V288" s="42"/>
      <c r="W288" s="42"/>
      <c r="X288" s="95"/>
    </row>
    <row r="289" spans="1:24" s="44" customFormat="1" ht="39" customHeight="1" x14ac:dyDescent="0.25">
      <c r="A289" s="5" t="s">
        <v>177</v>
      </c>
      <c r="B289" s="5" t="s">
        <v>219</v>
      </c>
      <c r="C289" s="5" t="s">
        <v>220</v>
      </c>
      <c r="D289" s="11" t="s">
        <v>221</v>
      </c>
      <c r="E289" s="5">
        <v>1</v>
      </c>
      <c r="F289" s="5" t="s">
        <v>435</v>
      </c>
      <c r="G289" s="5" t="s">
        <v>14</v>
      </c>
      <c r="H289" s="5"/>
      <c r="I289" s="5" t="s">
        <v>8</v>
      </c>
      <c r="J289" s="5">
        <f>IF(ISBLANK(P289),"",SUBTOTAL(103, $P$10:P289))</f>
        <v>180</v>
      </c>
      <c r="K289" s="5" t="s">
        <v>219</v>
      </c>
      <c r="L289" s="6" t="s">
        <v>41</v>
      </c>
      <c r="M289" s="137" t="s">
        <v>222</v>
      </c>
      <c r="N289" s="21">
        <v>5000217</v>
      </c>
      <c r="O289" s="13">
        <v>43280</v>
      </c>
      <c r="P289" s="59">
        <f t="shared" si="34"/>
        <v>6</v>
      </c>
      <c r="Q289" s="20" t="str">
        <f t="shared" si="28"/>
        <v>jā</v>
      </c>
      <c r="R289" s="20" t="str">
        <f t="shared" si="29"/>
        <v>nē</v>
      </c>
      <c r="S289" s="20" t="b">
        <f t="shared" si="30"/>
        <v>1</v>
      </c>
      <c r="T289" s="31">
        <v>43280</v>
      </c>
      <c r="U289" s="20">
        <f t="shared" si="33"/>
        <v>6</v>
      </c>
      <c r="V289" s="42"/>
      <c r="W289" s="42"/>
      <c r="X289" s="95"/>
    </row>
    <row r="290" spans="1:24" s="44" customFormat="1" ht="25.5" customHeight="1" x14ac:dyDescent="0.25">
      <c r="A290" s="5" t="s">
        <v>64</v>
      </c>
      <c r="B290" s="6" t="s">
        <v>65</v>
      </c>
      <c r="C290" s="6" t="s">
        <v>66</v>
      </c>
      <c r="D290" s="11" t="s">
        <v>67</v>
      </c>
      <c r="E290" s="6">
        <v>2</v>
      </c>
      <c r="F290" s="6"/>
      <c r="G290" s="6" t="s">
        <v>68</v>
      </c>
      <c r="H290" s="6"/>
      <c r="I290" s="5" t="s">
        <v>8</v>
      </c>
      <c r="J290" s="5">
        <f>IF(ISBLANK(P290),"",SUBTOTAL(103, $P$10:P290))</f>
        <v>181</v>
      </c>
      <c r="K290" s="5" t="s">
        <v>66</v>
      </c>
      <c r="L290" s="11" t="s">
        <v>119</v>
      </c>
      <c r="M290" s="11" t="s">
        <v>120</v>
      </c>
      <c r="N290" s="9">
        <v>1229950</v>
      </c>
      <c r="O290" s="12">
        <v>43281</v>
      </c>
      <c r="P290" s="59">
        <f t="shared" si="34"/>
        <v>6</v>
      </c>
      <c r="Q290" s="20" t="str">
        <f t="shared" si="28"/>
        <v>jā</v>
      </c>
      <c r="R290" s="20" t="str">
        <f t="shared" si="29"/>
        <v>nē</v>
      </c>
      <c r="S290" s="20" t="b">
        <f t="shared" si="30"/>
        <v>1</v>
      </c>
      <c r="T290" s="31">
        <v>43280</v>
      </c>
      <c r="U290" s="20">
        <f t="shared" si="33"/>
        <v>6</v>
      </c>
      <c r="V290" s="42"/>
      <c r="W290" s="42"/>
      <c r="X290" s="95"/>
    </row>
    <row r="291" spans="1:24" s="44" customFormat="1" ht="48.75" customHeight="1" x14ac:dyDescent="0.25">
      <c r="A291" s="5" t="s">
        <v>64</v>
      </c>
      <c r="B291" s="5" t="s">
        <v>65</v>
      </c>
      <c r="C291" s="5" t="s">
        <v>66</v>
      </c>
      <c r="D291" s="11" t="s">
        <v>67</v>
      </c>
      <c r="E291" s="5">
        <v>1</v>
      </c>
      <c r="F291" s="5"/>
      <c r="G291" s="5" t="s">
        <v>68</v>
      </c>
      <c r="H291" s="5"/>
      <c r="I291" s="5" t="s">
        <v>8</v>
      </c>
      <c r="J291" s="5">
        <f>IF(ISBLANK(P291),"",SUBTOTAL(103, $P$10:P291))</f>
        <v>182</v>
      </c>
      <c r="K291" s="5" t="s">
        <v>66</v>
      </c>
      <c r="L291" s="26" t="s">
        <v>107</v>
      </c>
      <c r="M291" s="23" t="s">
        <v>535</v>
      </c>
      <c r="N291" s="21">
        <v>485384</v>
      </c>
      <c r="O291" s="7">
        <v>43281</v>
      </c>
      <c r="P291" s="59">
        <f t="shared" si="34"/>
        <v>6</v>
      </c>
      <c r="Q291" s="20" t="str">
        <f t="shared" si="28"/>
        <v>jā</v>
      </c>
      <c r="R291" s="20" t="str">
        <f t="shared" si="29"/>
        <v>nē</v>
      </c>
      <c r="S291" s="20" t="b">
        <f t="shared" si="30"/>
        <v>1</v>
      </c>
      <c r="T291" s="31">
        <v>43280</v>
      </c>
      <c r="U291" s="20">
        <f t="shared" si="33"/>
        <v>6</v>
      </c>
      <c r="V291" s="42"/>
      <c r="W291" s="42"/>
      <c r="X291" s="95"/>
    </row>
    <row r="292" spans="1:24" s="44" customFormat="1" ht="39" customHeight="1" x14ac:dyDescent="0.25">
      <c r="A292" s="5" t="s">
        <v>64</v>
      </c>
      <c r="B292" s="5" t="s">
        <v>154</v>
      </c>
      <c r="C292" s="5" t="s">
        <v>155</v>
      </c>
      <c r="D292" s="11" t="s">
        <v>156</v>
      </c>
      <c r="E292" s="5">
        <v>1</v>
      </c>
      <c r="F292" s="5" t="s">
        <v>434</v>
      </c>
      <c r="G292" s="5" t="s">
        <v>14</v>
      </c>
      <c r="H292" s="5"/>
      <c r="I292" s="5" t="s">
        <v>8</v>
      </c>
      <c r="J292" s="5">
        <f>IF(ISBLANK(P292),"",SUBTOTAL(103, $P$10:P292))</f>
        <v>183</v>
      </c>
      <c r="K292" s="5" t="s">
        <v>154</v>
      </c>
      <c r="L292" s="11" t="s">
        <v>167</v>
      </c>
      <c r="M292" s="11" t="s">
        <v>168</v>
      </c>
      <c r="N292" s="21">
        <v>417756.78</v>
      </c>
      <c r="O292" s="14">
        <v>43280</v>
      </c>
      <c r="P292" s="59">
        <f t="shared" si="34"/>
        <v>6</v>
      </c>
      <c r="Q292" s="20" t="str">
        <f t="shared" si="28"/>
        <v>jā</v>
      </c>
      <c r="R292" s="20" t="str">
        <f t="shared" si="29"/>
        <v>nē</v>
      </c>
      <c r="S292" s="20" t="b">
        <f t="shared" si="30"/>
        <v>1</v>
      </c>
      <c r="T292" s="31">
        <v>43280</v>
      </c>
      <c r="U292" s="20">
        <f t="shared" si="33"/>
        <v>6</v>
      </c>
      <c r="V292" s="42"/>
      <c r="W292" s="42"/>
      <c r="X292" s="95"/>
    </row>
    <row r="293" spans="1:24" s="44" customFormat="1" ht="63.75" customHeight="1" x14ac:dyDescent="0.25">
      <c r="A293" s="5" t="s">
        <v>64</v>
      </c>
      <c r="B293" s="5" t="s">
        <v>65</v>
      </c>
      <c r="C293" s="5" t="s">
        <v>66</v>
      </c>
      <c r="D293" s="11" t="s">
        <v>67</v>
      </c>
      <c r="E293" s="5">
        <v>1</v>
      </c>
      <c r="F293" s="5"/>
      <c r="G293" s="5" t="s">
        <v>68</v>
      </c>
      <c r="H293" s="5"/>
      <c r="I293" s="5" t="s">
        <v>8</v>
      </c>
      <c r="J293" s="5">
        <f>IF(ISBLANK(P293),"",SUBTOTAL(103, $P$10:P293))</f>
        <v>184</v>
      </c>
      <c r="K293" s="5" t="s">
        <v>66</v>
      </c>
      <c r="L293" s="28" t="s">
        <v>502</v>
      </c>
      <c r="M293" s="28" t="s">
        <v>503</v>
      </c>
      <c r="N293" s="9">
        <v>411188.35</v>
      </c>
      <c r="O293" s="45" t="s">
        <v>404</v>
      </c>
      <c r="P293" s="45" t="s">
        <v>404</v>
      </c>
      <c r="Q293" s="20" t="str">
        <f t="shared" si="28"/>
        <v>nē</v>
      </c>
      <c r="R293" s="20" t="str">
        <f t="shared" si="29"/>
        <v>nē</v>
      </c>
      <c r="S293" s="20" t="b">
        <f t="shared" si="30"/>
        <v>0</v>
      </c>
      <c r="T293" s="31">
        <v>43278</v>
      </c>
      <c r="U293" s="20">
        <f t="shared" si="33"/>
        <v>6</v>
      </c>
      <c r="V293" s="42"/>
      <c r="W293" s="42"/>
      <c r="X293" s="95"/>
    </row>
    <row r="294" spans="1:24" s="44" customFormat="1" ht="25.5" customHeight="1" x14ac:dyDescent="0.25">
      <c r="A294" s="6" t="s">
        <v>262</v>
      </c>
      <c r="B294" s="6" t="s">
        <v>275</v>
      </c>
      <c r="C294" s="6" t="s">
        <v>276</v>
      </c>
      <c r="D294" s="11" t="s">
        <v>277</v>
      </c>
      <c r="E294" s="5" t="s">
        <v>181</v>
      </c>
      <c r="F294" s="5"/>
      <c r="G294" s="5" t="s">
        <v>266</v>
      </c>
      <c r="H294" s="5"/>
      <c r="I294" s="5" t="s">
        <v>8</v>
      </c>
      <c r="J294" s="5">
        <f>IF(ISBLANK(P294),"",SUBTOTAL(103, $P$10:P294))</f>
        <v>185</v>
      </c>
      <c r="K294" s="5" t="s">
        <v>275</v>
      </c>
      <c r="L294" s="11" t="s">
        <v>278</v>
      </c>
      <c r="M294" s="11" t="s">
        <v>505</v>
      </c>
      <c r="N294" s="21">
        <v>7182475.6900000004</v>
      </c>
      <c r="O294" s="12">
        <v>43555</v>
      </c>
      <c r="P294" s="45" t="s">
        <v>404</v>
      </c>
      <c r="Q294" s="20" t="str">
        <f t="shared" si="28"/>
        <v>nē</v>
      </c>
      <c r="R294" s="20" t="str">
        <f t="shared" si="29"/>
        <v>nē</v>
      </c>
      <c r="S294" s="20" t="b">
        <f t="shared" si="30"/>
        <v>0</v>
      </c>
      <c r="T294" s="31">
        <v>43272</v>
      </c>
      <c r="U294" s="20">
        <f t="shared" si="33"/>
        <v>6</v>
      </c>
      <c r="V294" s="42"/>
      <c r="W294" s="42"/>
      <c r="X294" s="95"/>
    </row>
    <row r="295" spans="1:24" s="44" customFormat="1" ht="25.5" customHeight="1" x14ac:dyDescent="0.25">
      <c r="A295" s="5" t="s">
        <v>177</v>
      </c>
      <c r="B295" s="5" t="s">
        <v>178</v>
      </c>
      <c r="C295" s="5" t="s">
        <v>179</v>
      </c>
      <c r="D295" s="11" t="s">
        <v>180</v>
      </c>
      <c r="E295" s="5" t="s">
        <v>181</v>
      </c>
      <c r="F295" s="5"/>
      <c r="G295" s="5" t="s">
        <v>182</v>
      </c>
      <c r="H295" s="5"/>
      <c r="I295" s="5" t="s">
        <v>8</v>
      </c>
      <c r="J295" s="5">
        <f>IF(ISBLANK(P295),"",SUBTOTAL(103, $P$10:P295))</f>
        <v>186</v>
      </c>
      <c r="K295" s="5" t="s">
        <v>178</v>
      </c>
      <c r="L295" s="11" t="s">
        <v>183</v>
      </c>
      <c r="M295" s="11" t="s">
        <v>504</v>
      </c>
      <c r="N295" s="9">
        <v>3462441.73</v>
      </c>
      <c r="O295" s="12">
        <v>43371</v>
      </c>
      <c r="P295" s="45" t="s">
        <v>404</v>
      </c>
      <c r="Q295" s="20" t="str">
        <f t="shared" si="28"/>
        <v>nē</v>
      </c>
      <c r="R295" s="20" t="str">
        <f t="shared" si="29"/>
        <v>nē</v>
      </c>
      <c r="S295" s="20" t="b">
        <f t="shared" si="30"/>
        <v>0</v>
      </c>
      <c r="T295" s="31">
        <v>43272</v>
      </c>
      <c r="U295" s="20">
        <f t="shared" si="33"/>
        <v>6</v>
      </c>
      <c r="V295" s="42"/>
      <c r="W295" s="42"/>
      <c r="X295" s="95"/>
    </row>
    <row r="296" spans="1:24" s="44" customFormat="1" ht="38.25" customHeight="1" x14ac:dyDescent="0.25">
      <c r="A296" s="5" t="s">
        <v>293</v>
      </c>
      <c r="B296" s="5" t="s">
        <v>405</v>
      </c>
      <c r="C296" s="5" t="s">
        <v>406</v>
      </c>
      <c r="D296" s="11" t="s">
        <v>430</v>
      </c>
      <c r="E296" s="5" t="s">
        <v>292</v>
      </c>
      <c r="F296" s="5"/>
      <c r="G296" s="5" t="s">
        <v>407</v>
      </c>
      <c r="H296" s="5"/>
      <c r="I296" s="5" t="s">
        <v>8</v>
      </c>
      <c r="J296" s="5">
        <f>IF(ISBLANK(P296),"",SUBTOTAL(103, $P$10:P296))</f>
        <v>187</v>
      </c>
      <c r="K296" s="5" t="s">
        <v>405</v>
      </c>
      <c r="L296" s="11" t="s">
        <v>409</v>
      </c>
      <c r="M296" s="11" t="s">
        <v>506</v>
      </c>
      <c r="N296" s="21">
        <v>1184941.6499999999</v>
      </c>
      <c r="O296" s="12">
        <v>43271</v>
      </c>
      <c r="P296" s="59">
        <f t="shared" ref="P296:P321" si="35">IF(O296&lt;43466,MONTH(O296),"nakošie periodi")</f>
        <v>6</v>
      </c>
      <c r="Q296" s="20" t="str">
        <f t="shared" si="28"/>
        <v>jā</v>
      </c>
      <c r="R296" s="20" t="str">
        <f t="shared" si="29"/>
        <v>nē</v>
      </c>
      <c r="S296" s="20" t="b">
        <f t="shared" si="30"/>
        <v>1</v>
      </c>
      <c r="T296" s="31">
        <v>43271</v>
      </c>
      <c r="U296" s="20">
        <f t="shared" si="33"/>
        <v>6</v>
      </c>
      <c r="V296" s="42"/>
      <c r="W296" s="42"/>
      <c r="X296" s="95"/>
    </row>
    <row r="297" spans="1:24" s="44" customFormat="1" ht="76.5" customHeight="1" x14ac:dyDescent="0.25">
      <c r="A297" s="5" t="s">
        <v>293</v>
      </c>
      <c r="B297" s="5" t="s">
        <v>405</v>
      </c>
      <c r="C297" s="5" t="s">
        <v>406</v>
      </c>
      <c r="D297" s="11" t="s">
        <v>430</v>
      </c>
      <c r="E297" s="5" t="s">
        <v>292</v>
      </c>
      <c r="F297" s="5"/>
      <c r="G297" s="5" t="s">
        <v>407</v>
      </c>
      <c r="H297" s="5"/>
      <c r="I297" s="5" t="s">
        <v>8</v>
      </c>
      <c r="J297" s="5">
        <f>IF(ISBLANK(P297),"",SUBTOTAL(103, $P$10:P297))</f>
        <v>188</v>
      </c>
      <c r="K297" s="5" t="s">
        <v>405</v>
      </c>
      <c r="L297" s="11" t="s">
        <v>410</v>
      </c>
      <c r="M297" s="11" t="s">
        <v>508</v>
      </c>
      <c r="N297" s="21">
        <v>1184941.6499999999</v>
      </c>
      <c r="O297" s="12">
        <v>43271</v>
      </c>
      <c r="P297" s="59">
        <f t="shared" si="35"/>
        <v>6</v>
      </c>
      <c r="Q297" s="20" t="str">
        <f t="shared" si="28"/>
        <v>jā</v>
      </c>
      <c r="R297" s="20" t="str">
        <f t="shared" si="29"/>
        <v>nē</v>
      </c>
      <c r="S297" s="20" t="b">
        <f t="shared" si="30"/>
        <v>1</v>
      </c>
      <c r="T297" s="31">
        <v>43271</v>
      </c>
      <c r="U297" s="20">
        <f t="shared" si="33"/>
        <v>6</v>
      </c>
      <c r="V297" s="42"/>
      <c r="W297" s="42"/>
      <c r="X297" s="95"/>
    </row>
    <row r="298" spans="1:24" s="44" customFormat="1" ht="25.5" customHeight="1" x14ac:dyDescent="0.25">
      <c r="A298" s="5" t="s">
        <v>293</v>
      </c>
      <c r="B298" s="5" t="s">
        <v>405</v>
      </c>
      <c r="C298" s="5" t="s">
        <v>406</v>
      </c>
      <c r="D298" s="11" t="s">
        <v>430</v>
      </c>
      <c r="E298" s="5" t="s">
        <v>292</v>
      </c>
      <c r="F298" s="5"/>
      <c r="G298" s="5" t="s">
        <v>407</v>
      </c>
      <c r="H298" s="5"/>
      <c r="I298" s="5" t="s">
        <v>8</v>
      </c>
      <c r="J298" s="5">
        <f>IF(ISBLANK(P298),"",SUBTOTAL(103, $P$10:P298))</f>
        <v>189</v>
      </c>
      <c r="K298" s="5" t="s">
        <v>405</v>
      </c>
      <c r="L298" s="11" t="s">
        <v>408</v>
      </c>
      <c r="M298" s="11" t="s">
        <v>507</v>
      </c>
      <c r="N298" s="21">
        <v>935789.64</v>
      </c>
      <c r="O298" s="12">
        <v>43271</v>
      </c>
      <c r="P298" s="59">
        <f t="shared" si="35"/>
        <v>6</v>
      </c>
      <c r="Q298" s="20" t="str">
        <f t="shared" si="28"/>
        <v>jā</v>
      </c>
      <c r="R298" s="20" t="str">
        <f t="shared" si="29"/>
        <v>nē</v>
      </c>
      <c r="S298" s="20" t="b">
        <f t="shared" si="30"/>
        <v>1</v>
      </c>
      <c r="T298" s="31">
        <v>43271</v>
      </c>
      <c r="U298" s="20">
        <f t="shared" si="33"/>
        <v>6</v>
      </c>
      <c r="V298" s="42"/>
      <c r="W298" s="42"/>
      <c r="X298" s="95"/>
    </row>
    <row r="299" spans="1:24" s="44" customFormat="1" ht="25.5" customHeight="1" x14ac:dyDescent="0.25">
      <c r="A299" s="5" t="s">
        <v>293</v>
      </c>
      <c r="B299" s="5" t="s">
        <v>405</v>
      </c>
      <c r="C299" s="5" t="s">
        <v>406</v>
      </c>
      <c r="D299" s="11" t="s">
        <v>430</v>
      </c>
      <c r="E299" s="5" t="s">
        <v>292</v>
      </c>
      <c r="F299" s="5"/>
      <c r="G299" s="5" t="s">
        <v>407</v>
      </c>
      <c r="H299" s="5"/>
      <c r="I299" s="5" t="s">
        <v>8</v>
      </c>
      <c r="J299" s="5">
        <f>IF(ISBLANK(P299),"",SUBTOTAL(103, $P$10:P299))</f>
        <v>190</v>
      </c>
      <c r="K299" s="5" t="s">
        <v>405</v>
      </c>
      <c r="L299" s="11" t="s">
        <v>415</v>
      </c>
      <c r="M299" s="11" t="s">
        <v>510</v>
      </c>
      <c r="N299" s="21">
        <v>829458.9</v>
      </c>
      <c r="O299" s="12">
        <v>43271</v>
      </c>
      <c r="P299" s="59">
        <f t="shared" si="35"/>
        <v>6</v>
      </c>
      <c r="Q299" s="20" t="str">
        <f t="shared" si="28"/>
        <v>jā</v>
      </c>
      <c r="R299" s="20" t="str">
        <f t="shared" si="29"/>
        <v>nē</v>
      </c>
      <c r="S299" s="20" t="b">
        <f t="shared" si="30"/>
        <v>1</v>
      </c>
      <c r="T299" s="31">
        <v>43271</v>
      </c>
      <c r="U299" s="20">
        <f t="shared" si="33"/>
        <v>6</v>
      </c>
      <c r="V299" s="42"/>
      <c r="W299" s="42"/>
      <c r="X299" s="95"/>
    </row>
    <row r="300" spans="1:24" s="44" customFormat="1" ht="51" customHeight="1" x14ac:dyDescent="0.25">
      <c r="A300" s="5" t="s">
        <v>293</v>
      </c>
      <c r="B300" s="5" t="s">
        <v>405</v>
      </c>
      <c r="C300" s="5" t="s">
        <v>406</v>
      </c>
      <c r="D300" s="11" t="s">
        <v>430</v>
      </c>
      <c r="E300" s="5" t="s">
        <v>292</v>
      </c>
      <c r="F300" s="5"/>
      <c r="G300" s="5" t="s">
        <v>407</v>
      </c>
      <c r="H300" s="5"/>
      <c r="I300" s="5" t="s">
        <v>8</v>
      </c>
      <c r="J300" s="5">
        <f>IF(ISBLANK(P300),"",SUBTOTAL(103, $P$10:P300))</f>
        <v>191</v>
      </c>
      <c r="K300" s="5" t="s">
        <v>405</v>
      </c>
      <c r="L300" s="11" t="s">
        <v>417</v>
      </c>
      <c r="M300" s="11" t="s">
        <v>511</v>
      </c>
      <c r="N300" s="21">
        <v>829458.9</v>
      </c>
      <c r="O300" s="12">
        <v>43271</v>
      </c>
      <c r="P300" s="59">
        <f t="shared" si="35"/>
        <v>6</v>
      </c>
      <c r="Q300" s="20" t="str">
        <f t="shared" si="28"/>
        <v>jā</v>
      </c>
      <c r="R300" s="20" t="str">
        <f t="shared" si="29"/>
        <v>nē</v>
      </c>
      <c r="S300" s="20" t="b">
        <f t="shared" si="30"/>
        <v>1</v>
      </c>
      <c r="T300" s="31">
        <v>43271</v>
      </c>
      <c r="U300" s="20">
        <f t="shared" si="33"/>
        <v>6</v>
      </c>
      <c r="V300" s="42"/>
      <c r="W300" s="42"/>
      <c r="X300" s="95"/>
    </row>
    <row r="301" spans="1:24" s="44" customFormat="1" ht="25.5" customHeight="1" x14ac:dyDescent="0.25">
      <c r="A301" s="5" t="s">
        <v>293</v>
      </c>
      <c r="B301" s="5" t="s">
        <v>405</v>
      </c>
      <c r="C301" s="5" t="s">
        <v>406</v>
      </c>
      <c r="D301" s="11" t="s">
        <v>430</v>
      </c>
      <c r="E301" s="5" t="s">
        <v>292</v>
      </c>
      <c r="F301" s="5"/>
      <c r="G301" s="5" t="s">
        <v>407</v>
      </c>
      <c r="H301" s="5"/>
      <c r="I301" s="5" t="s">
        <v>8</v>
      </c>
      <c r="J301" s="5">
        <f>IF(ISBLANK(P301),"",SUBTOTAL(103, $P$10:P301))</f>
        <v>192</v>
      </c>
      <c r="K301" s="5" t="s">
        <v>405</v>
      </c>
      <c r="L301" s="11" t="s">
        <v>419</v>
      </c>
      <c r="M301" s="11" t="s">
        <v>512</v>
      </c>
      <c r="N301" s="21">
        <v>655052.5</v>
      </c>
      <c r="O301" s="12">
        <v>43271</v>
      </c>
      <c r="P301" s="59">
        <f t="shared" si="35"/>
        <v>6</v>
      </c>
      <c r="Q301" s="20" t="str">
        <f t="shared" si="28"/>
        <v>jā</v>
      </c>
      <c r="R301" s="20" t="str">
        <f t="shared" si="29"/>
        <v>nē</v>
      </c>
      <c r="S301" s="20" t="b">
        <f t="shared" si="30"/>
        <v>1</v>
      </c>
      <c r="T301" s="31">
        <v>43271</v>
      </c>
      <c r="U301" s="20">
        <f t="shared" si="33"/>
        <v>6</v>
      </c>
      <c r="V301" s="42"/>
      <c r="W301" s="42"/>
      <c r="X301" s="95"/>
    </row>
    <row r="302" spans="1:24" s="44" customFormat="1" ht="25.5" customHeight="1" x14ac:dyDescent="0.25">
      <c r="A302" s="5" t="s">
        <v>293</v>
      </c>
      <c r="B302" s="5" t="s">
        <v>405</v>
      </c>
      <c r="C302" s="5" t="s">
        <v>406</v>
      </c>
      <c r="D302" s="11" t="s">
        <v>430</v>
      </c>
      <c r="E302" s="5" t="s">
        <v>292</v>
      </c>
      <c r="F302" s="5"/>
      <c r="G302" s="5" t="s">
        <v>407</v>
      </c>
      <c r="H302" s="5"/>
      <c r="I302" s="5" t="s">
        <v>8</v>
      </c>
      <c r="J302" s="5">
        <f>IF(ISBLANK(P302),"",SUBTOTAL(103, $P$10:P302))</f>
        <v>193</v>
      </c>
      <c r="K302" s="5" t="s">
        <v>405</v>
      </c>
      <c r="L302" s="11" t="s">
        <v>423</v>
      </c>
      <c r="M302" s="11" t="s">
        <v>515</v>
      </c>
      <c r="N302" s="21">
        <v>355482.75</v>
      </c>
      <c r="O302" s="12">
        <v>43271</v>
      </c>
      <c r="P302" s="59">
        <f t="shared" si="35"/>
        <v>6</v>
      </c>
      <c r="Q302" s="20" t="str">
        <f t="shared" si="28"/>
        <v>jā</v>
      </c>
      <c r="R302" s="20" t="str">
        <f t="shared" si="29"/>
        <v>nē</v>
      </c>
      <c r="S302" s="20" t="b">
        <f t="shared" si="30"/>
        <v>1</v>
      </c>
      <c r="T302" s="31">
        <v>43271</v>
      </c>
      <c r="U302" s="20">
        <f t="shared" si="33"/>
        <v>6</v>
      </c>
      <c r="V302" s="42"/>
      <c r="W302" s="42"/>
      <c r="X302" s="95"/>
    </row>
    <row r="303" spans="1:24" s="44" customFormat="1" ht="25.5" customHeight="1" x14ac:dyDescent="0.25">
      <c r="A303" s="5" t="s">
        <v>293</v>
      </c>
      <c r="B303" s="5" t="s">
        <v>405</v>
      </c>
      <c r="C303" s="5" t="s">
        <v>406</v>
      </c>
      <c r="D303" s="11" t="s">
        <v>430</v>
      </c>
      <c r="E303" s="5" t="s">
        <v>292</v>
      </c>
      <c r="F303" s="5"/>
      <c r="G303" s="5" t="s">
        <v>407</v>
      </c>
      <c r="H303" s="5"/>
      <c r="I303" s="5" t="s">
        <v>8</v>
      </c>
      <c r="J303" s="5">
        <f>IF(ISBLANK(P303),"",SUBTOTAL(103, $P$10:P303))</f>
        <v>194</v>
      </c>
      <c r="K303" s="5" t="s">
        <v>405</v>
      </c>
      <c r="L303" s="11" t="s">
        <v>426</v>
      </c>
      <c r="M303" s="11" t="s">
        <v>518</v>
      </c>
      <c r="N303" s="21">
        <v>118494.25</v>
      </c>
      <c r="O303" s="12">
        <v>43271</v>
      </c>
      <c r="P303" s="59">
        <f t="shared" si="35"/>
        <v>6</v>
      </c>
      <c r="Q303" s="20" t="str">
        <f t="shared" si="28"/>
        <v>jā</v>
      </c>
      <c r="R303" s="20" t="str">
        <f t="shared" si="29"/>
        <v>nē</v>
      </c>
      <c r="S303" s="20" t="b">
        <f t="shared" si="30"/>
        <v>1</v>
      </c>
      <c r="T303" s="31">
        <v>43271</v>
      </c>
      <c r="U303" s="20">
        <f t="shared" si="33"/>
        <v>6</v>
      </c>
      <c r="V303" s="42"/>
      <c r="W303" s="42"/>
      <c r="X303" s="95"/>
    </row>
    <row r="304" spans="1:24" s="44" customFormat="1" ht="38.25" customHeight="1" x14ac:dyDescent="0.25">
      <c r="A304" s="5" t="s">
        <v>293</v>
      </c>
      <c r="B304" s="5" t="s">
        <v>405</v>
      </c>
      <c r="C304" s="5" t="s">
        <v>406</v>
      </c>
      <c r="D304" s="11" t="s">
        <v>430</v>
      </c>
      <c r="E304" s="5" t="s">
        <v>292</v>
      </c>
      <c r="F304" s="5"/>
      <c r="G304" s="5" t="s">
        <v>407</v>
      </c>
      <c r="H304" s="5"/>
      <c r="I304" s="5" t="s">
        <v>8</v>
      </c>
      <c r="J304" s="5">
        <f>IF(ISBLANK(P304),"",SUBTOTAL(103, $P$10:P304))</f>
        <v>195</v>
      </c>
      <c r="K304" s="5" t="s">
        <v>405</v>
      </c>
      <c r="L304" s="11" t="s">
        <v>429</v>
      </c>
      <c r="M304" s="11" t="s">
        <v>521</v>
      </c>
      <c r="N304" s="21">
        <v>95019.54</v>
      </c>
      <c r="O304" s="12">
        <v>43271</v>
      </c>
      <c r="P304" s="59">
        <f t="shared" si="35"/>
        <v>6</v>
      </c>
      <c r="Q304" s="20" t="str">
        <f t="shared" si="28"/>
        <v>jā</v>
      </c>
      <c r="R304" s="20" t="str">
        <f t="shared" si="29"/>
        <v>nē</v>
      </c>
      <c r="S304" s="20" t="b">
        <f t="shared" si="30"/>
        <v>1</v>
      </c>
      <c r="T304" s="31">
        <v>43271</v>
      </c>
      <c r="U304" s="20">
        <f t="shared" si="33"/>
        <v>6</v>
      </c>
      <c r="V304" s="42"/>
      <c r="W304" s="42"/>
      <c r="X304" s="95"/>
    </row>
    <row r="305" spans="1:24" s="44" customFormat="1" ht="25.5" customHeight="1" x14ac:dyDescent="0.25">
      <c r="A305" s="5" t="s">
        <v>293</v>
      </c>
      <c r="B305" s="5" t="s">
        <v>405</v>
      </c>
      <c r="C305" s="5" t="s">
        <v>406</v>
      </c>
      <c r="D305" s="11" t="s">
        <v>430</v>
      </c>
      <c r="E305" s="5" t="s">
        <v>292</v>
      </c>
      <c r="F305" s="5"/>
      <c r="G305" s="5" t="s">
        <v>407</v>
      </c>
      <c r="H305" s="5"/>
      <c r="I305" s="5" t="s">
        <v>8</v>
      </c>
      <c r="J305" s="5">
        <f>IF(ISBLANK(P305),"",SUBTOTAL(103, $P$10:P305))</f>
        <v>196</v>
      </c>
      <c r="K305" s="5" t="s">
        <v>405</v>
      </c>
      <c r="L305" s="11" t="s">
        <v>413</v>
      </c>
      <c r="M305" s="11" t="s">
        <v>509</v>
      </c>
      <c r="N305" s="21">
        <v>1184942.5</v>
      </c>
      <c r="O305" s="12">
        <v>43271</v>
      </c>
      <c r="P305" s="59">
        <f t="shared" si="35"/>
        <v>6</v>
      </c>
      <c r="Q305" s="20" t="str">
        <f t="shared" si="28"/>
        <v>jā</v>
      </c>
      <c r="R305" s="20" t="str">
        <f t="shared" si="29"/>
        <v>nē</v>
      </c>
      <c r="S305" s="20" t="b">
        <f t="shared" si="30"/>
        <v>1</v>
      </c>
      <c r="T305" s="31">
        <v>43270</v>
      </c>
      <c r="U305" s="20">
        <f t="shared" si="33"/>
        <v>6</v>
      </c>
      <c r="V305" s="42"/>
      <c r="W305" s="42"/>
      <c r="X305" s="95"/>
    </row>
    <row r="306" spans="1:24" s="44" customFormat="1" ht="51" customHeight="1" x14ac:dyDescent="0.25">
      <c r="A306" s="5" t="s">
        <v>293</v>
      </c>
      <c r="B306" s="5" t="s">
        <v>405</v>
      </c>
      <c r="C306" s="5" t="s">
        <v>406</v>
      </c>
      <c r="D306" s="11" t="s">
        <v>430</v>
      </c>
      <c r="E306" s="5" t="s">
        <v>292</v>
      </c>
      <c r="F306" s="5"/>
      <c r="G306" s="5" t="s">
        <v>407</v>
      </c>
      <c r="H306" s="5"/>
      <c r="I306" s="5" t="s">
        <v>8</v>
      </c>
      <c r="J306" s="5">
        <f>IF(ISBLANK(P306),"",SUBTOTAL(103, $P$10:P306))</f>
        <v>197</v>
      </c>
      <c r="K306" s="5" t="s">
        <v>405</v>
      </c>
      <c r="L306" s="11" t="s">
        <v>425</v>
      </c>
      <c r="M306" s="11" t="s">
        <v>517</v>
      </c>
      <c r="N306" s="21">
        <v>355482.75</v>
      </c>
      <c r="O306" s="12">
        <v>43271</v>
      </c>
      <c r="P306" s="59">
        <f t="shared" si="35"/>
        <v>6</v>
      </c>
      <c r="Q306" s="20" t="str">
        <f t="shared" si="28"/>
        <v>jā</v>
      </c>
      <c r="R306" s="20" t="str">
        <f t="shared" si="29"/>
        <v>nē</v>
      </c>
      <c r="S306" s="20" t="b">
        <f t="shared" si="30"/>
        <v>1</v>
      </c>
      <c r="T306" s="31">
        <v>43270</v>
      </c>
      <c r="U306" s="20">
        <f t="shared" si="33"/>
        <v>6</v>
      </c>
      <c r="V306" s="42"/>
      <c r="W306" s="42"/>
      <c r="X306" s="95"/>
    </row>
    <row r="307" spans="1:24" s="44" customFormat="1" ht="51" customHeight="1" x14ac:dyDescent="0.25">
      <c r="A307" s="5" t="s">
        <v>293</v>
      </c>
      <c r="B307" s="5" t="s">
        <v>405</v>
      </c>
      <c r="C307" s="5" t="s">
        <v>406</v>
      </c>
      <c r="D307" s="11" t="s">
        <v>430</v>
      </c>
      <c r="E307" s="5" t="s">
        <v>292</v>
      </c>
      <c r="F307" s="5"/>
      <c r="G307" s="5" t="s">
        <v>407</v>
      </c>
      <c r="H307" s="5"/>
      <c r="I307" s="5" t="s">
        <v>8</v>
      </c>
      <c r="J307" s="5">
        <f>IF(ISBLANK(P307),"",SUBTOTAL(103, $P$10:P307))</f>
        <v>198</v>
      </c>
      <c r="K307" s="5" t="s">
        <v>405</v>
      </c>
      <c r="L307" s="11" t="s">
        <v>422</v>
      </c>
      <c r="M307" s="11" t="s">
        <v>514</v>
      </c>
      <c r="N307" s="21">
        <v>280737.15000000002</v>
      </c>
      <c r="O307" s="12">
        <v>43271</v>
      </c>
      <c r="P307" s="59">
        <f t="shared" si="35"/>
        <v>6</v>
      </c>
      <c r="Q307" s="20" t="str">
        <f t="shared" si="28"/>
        <v>jā</v>
      </c>
      <c r="R307" s="20" t="str">
        <f t="shared" si="29"/>
        <v>nē</v>
      </c>
      <c r="S307" s="20" t="b">
        <f t="shared" si="30"/>
        <v>1</v>
      </c>
      <c r="T307" s="31">
        <v>43270</v>
      </c>
      <c r="U307" s="20">
        <f t="shared" si="33"/>
        <v>6</v>
      </c>
      <c r="V307" s="42"/>
      <c r="W307" s="42"/>
      <c r="X307" s="95"/>
    </row>
    <row r="308" spans="1:24" s="44" customFormat="1" ht="25.5" customHeight="1" x14ac:dyDescent="0.25">
      <c r="A308" s="5" t="s">
        <v>293</v>
      </c>
      <c r="B308" s="5" t="s">
        <v>405</v>
      </c>
      <c r="C308" s="5" t="s">
        <v>406</v>
      </c>
      <c r="D308" s="11" t="s">
        <v>430</v>
      </c>
      <c r="E308" s="5" t="s">
        <v>292</v>
      </c>
      <c r="F308" s="5"/>
      <c r="G308" s="5" t="s">
        <v>407</v>
      </c>
      <c r="H308" s="5"/>
      <c r="I308" s="5" t="s">
        <v>8</v>
      </c>
      <c r="J308" s="5">
        <f>IF(ISBLANK(P308),"",SUBTOTAL(103, $P$10:P308))</f>
        <v>199</v>
      </c>
      <c r="K308" s="5" t="s">
        <v>405</v>
      </c>
      <c r="L308" s="11" t="s">
        <v>424</v>
      </c>
      <c r="M308" s="11" t="s">
        <v>516</v>
      </c>
      <c r="N308" s="21">
        <v>280737.15000000002</v>
      </c>
      <c r="O308" s="12">
        <v>43271</v>
      </c>
      <c r="P308" s="59">
        <f t="shared" si="35"/>
        <v>6</v>
      </c>
      <c r="Q308" s="20" t="str">
        <f t="shared" si="28"/>
        <v>jā</v>
      </c>
      <c r="R308" s="20" t="str">
        <f t="shared" si="29"/>
        <v>nē</v>
      </c>
      <c r="S308" s="20" t="b">
        <f t="shared" si="30"/>
        <v>1</v>
      </c>
      <c r="T308" s="31">
        <v>43270</v>
      </c>
      <c r="U308" s="20">
        <f t="shared" si="33"/>
        <v>6</v>
      </c>
      <c r="V308" s="42"/>
      <c r="W308" s="42"/>
      <c r="X308" s="95"/>
    </row>
    <row r="309" spans="1:24" s="44" customFormat="1" ht="25.5" customHeight="1" x14ac:dyDescent="0.25">
      <c r="A309" s="5" t="s">
        <v>293</v>
      </c>
      <c r="B309" s="5" t="s">
        <v>405</v>
      </c>
      <c r="C309" s="5" t="s">
        <v>406</v>
      </c>
      <c r="D309" s="11" t="s">
        <v>430</v>
      </c>
      <c r="E309" s="5" t="s">
        <v>292</v>
      </c>
      <c r="F309" s="5"/>
      <c r="G309" s="5" t="s">
        <v>407</v>
      </c>
      <c r="H309" s="5"/>
      <c r="I309" s="5" t="s">
        <v>8</v>
      </c>
      <c r="J309" s="5">
        <f>IF(ISBLANK(P309),"",SUBTOTAL(103, $P$10:P309))</f>
        <v>200</v>
      </c>
      <c r="K309" s="5" t="s">
        <v>405</v>
      </c>
      <c r="L309" s="137" t="s">
        <v>420</v>
      </c>
      <c r="M309" s="137" t="s">
        <v>513</v>
      </c>
      <c r="N309" s="21">
        <v>355481.07</v>
      </c>
      <c r="O309" s="12">
        <v>43271</v>
      </c>
      <c r="P309" s="59">
        <f t="shared" si="35"/>
        <v>6</v>
      </c>
      <c r="Q309" s="20" t="str">
        <f t="shared" si="28"/>
        <v>jā</v>
      </c>
      <c r="R309" s="20" t="str">
        <f t="shared" si="29"/>
        <v>nē</v>
      </c>
      <c r="S309" s="20" t="b">
        <f t="shared" si="30"/>
        <v>1</v>
      </c>
      <c r="T309" s="31">
        <v>43269</v>
      </c>
      <c r="U309" s="20">
        <f t="shared" si="33"/>
        <v>6</v>
      </c>
      <c r="V309" s="42"/>
      <c r="W309" s="42"/>
      <c r="X309" s="95"/>
    </row>
    <row r="310" spans="1:24" s="44" customFormat="1" ht="25.5" customHeight="1" x14ac:dyDescent="0.25">
      <c r="A310" s="5" t="s">
        <v>293</v>
      </c>
      <c r="B310" s="5" t="s">
        <v>405</v>
      </c>
      <c r="C310" s="5" t="s">
        <v>406</v>
      </c>
      <c r="D310" s="11" t="s">
        <v>430</v>
      </c>
      <c r="E310" s="5" t="s">
        <v>292</v>
      </c>
      <c r="F310" s="5"/>
      <c r="G310" s="5" t="s">
        <v>407</v>
      </c>
      <c r="H310" s="5"/>
      <c r="I310" s="5" t="s">
        <v>8</v>
      </c>
      <c r="J310" s="5">
        <f>IF(ISBLANK(P310),"",SUBTOTAL(103, $P$10:P310))</f>
        <v>201</v>
      </c>
      <c r="K310" s="5" t="s">
        <v>405</v>
      </c>
      <c r="L310" s="137" t="s">
        <v>427</v>
      </c>
      <c r="M310" s="137" t="s">
        <v>519</v>
      </c>
      <c r="N310" s="21">
        <v>118494.25</v>
      </c>
      <c r="O310" s="12">
        <v>43271</v>
      </c>
      <c r="P310" s="59">
        <f t="shared" si="35"/>
        <v>6</v>
      </c>
      <c r="Q310" s="20" t="str">
        <f t="shared" si="28"/>
        <v>jā</v>
      </c>
      <c r="R310" s="20" t="str">
        <f t="shared" si="29"/>
        <v>nē</v>
      </c>
      <c r="S310" s="20" t="b">
        <f t="shared" si="30"/>
        <v>1</v>
      </c>
      <c r="T310" s="31">
        <v>43269</v>
      </c>
      <c r="U310" s="20">
        <f t="shared" si="33"/>
        <v>6</v>
      </c>
      <c r="V310" s="42"/>
      <c r="W310" s="42"/>
      <c r="X310" s="95"/>
    </row>
    <row r="311" spans="1:24" s="44" customFormat="1" ht="25.5" customHeight="1" x14ac:dyDescent="0.25">
      <c r="A311" s="5" t="s">
        <v>293</v>
      </c>
      <c r="B311" s="5" t="s">
        <v>405</v>
      </c>
      <c r="C311" s="5" t="s">
        <v>406</v>
      </c>
      <c r="D311" s="11" t="s">
        <v>430</v>
      </c>
      <c r="E311" s="5" t="s">
        <v>292</v>
      </c>
      <c r="F311" s="5"/>
      <c r="G311" s="5" t="s">
        <v>407</v>
      </c>
      <c r="H311" s="5"/>
      <c r="I311" s="5" t="s">
        <v>8</v>
      </c>
      <c r="J311" s="5">
        <f>IF(ISBLANK(P311),"",SUBTOTAL(103, $P$10:P311))</f>
        <v>202</v>
      </c>
      <c r="K311" s="5" t="s">
        <v>405</v>
      </c>
      <c r="L311" s="11" t="s">
        <v>428</v>
      </c>
      <c r="M311" s="11" t="s">
        <v>520</v>
      </c>
      <c r="N311" s="21">
        <v>93579.04</v>
      </c>
      <c r="O311" s="12">
        <v>43271</v>
      </c>
      <c r="P311" s="59">
        <f t="shared" si="35"/>
        <v>6</v>
      </c>
      <c r="Q311" s="20" t="str">
        <f t="shared" si="28"/>
        <v>jā</v>
      </c>
      <c r="R311" s="20" t="str">
        <f t="shared" si="29"/>
        <v>nē</v>
      </c>
      <c r="S311" s="20" t="b">
        <f t="shared" si="30"/>
        <v>1</v>
      </c>
      <c r="T311" s="31">
        <v>43269</v>
      </c>
      <c r="U311" s="20">
        <f t="shared" si="33"/>
        <v>6</v>
      </c>
      <c r="V311" s="42"/>
      <c r="W311" s="42"/>
      <c r="X311" s="95"/>
    </row>
    <row r="312" spans="1:24" s="44" customFormat="1" ht="25.5" customHeight="1" x14ac:dyDescent="0.25">
      <c r="A312" s="5" t="s">
        <v>293</v>
      </c>
      <c r="B312" s="5" t="s">
        <v>405</v>
      </c>
      <c r="C312" s="5" t="s">
        <v>406</v>
      </c>
      <c r="D312" s="11" t="s">
        <v>430</v>
      </c>
      <c r="E312" s="5" t="s">
        <v>292</v>
      </c>
      <c r="F312" s="5"/>
      <c r="G312" s="5" t="s">
        <v>407</v>
      </c>
      <c r="H312" s="5"/>
      <c r="I312" s="5" t="s">
        <v>8</v>
      </c>
      <c r="J312" s="5">
        <f>IF(ISBLANK(P312),"",SUBTOTAL(103, $P$10:P312))</f>
        <v>203</v>
      </c>
      <c r="K312" s="5" t="s">
        <v>405</v>
      </c>
      <c r="L312" s="11" t="s">
        <v>412</v>
      </c>
      <c r="M312" s="11" t="s">
        <v>500</v>
      </c>
      <c r="N312" s="21">
        <v>935789.65</v>
      </c>
      <c r="O312" s="12">
        <v>43271</v>
      </c>
      <c r="P312" s="59">
        <f t="shared" si="35"/>
        <v>6</v>
      </c>
      <c r="Q312" s="20" t="str">
        <f t="shared" si="28"/>
        <v>jā</v>
      </c>
      <c r="R312" s="20" t="str">
        <f t="shared" si="29"/>
        <v>nē</v>
      </c>
      <c r="S312" s="20" t="b">
        <f t="shared" si="30"/>
        <v>1</v>
      </c>
      <c r="T312" s="31">
        <v>43265</v>
      </c>
      <c r="U312" s="20">
        <f t="shared" si="33"/>
        <v>6</v>
      </c>
      <c r="V312" s="42"/>
      <c r="W312" s="42"/>
      <c r="X312" s="95"/>
    </row>
    <row r="313" spans="1:24" s="44" customFormat="1" ht="25.5" customHeight="1" x14ac:dyDescent="0.25">
      <c r="A313" s="5" t="s">
        <v>64</v>
      </c>
      <c r="B313" s="5" t="s">
        <v>65</v>
      </c>
      <c r="C313" s="10" t="s">
        <v>66</v>
      </c>
      <c r="D313" s="11" t="s">
        <v>67</v>
      </c>
      <c r="E313" s="5">
        <v>1</v>
      </c>
      <c r="F313" s="5"/>
      <c r="G313" s="5" t="s">
        <v>68</v>
      </c>
      <c r="H313" s="5"/>
      <c r="I313" s="5" t="s">
        <v>8</v>
      </c>
      <c r="J313" s="5">
        <f>IF(ISBLANK(P313),"",SUBTOTAL(103, $P$10:P313))</f>
        <v>204</v>
      </c>
      <c r="K313" s="5" t="s">
        <v>66</v>
      </c>
      <c r="L313" s="22" t="s">
        <v>80</v>
      </c>
      <c r="M313" s="22" t="s">
        <v>81</v>
      </c>
      <c r="N313" s="21">
        <v>106080</v>
      </c>
      <c r="O313" s="7">
        <v>43281</v>
      </c>
      <c r="P313" s="59">
        <f t="shared" si="35"/>
        <v>6</v>
      </c>
      <c r="Q313" s="20" t="str">
        <f t="shared" si="28"/>
        <v>jā</v>
      </c>
      <c r="R313" s="20" t="str">
        <f t="shared" si="29"/>
        <v>nē</v>
      </c>
      <c r="S313" s="20" t="b">
        <f t="shared" si="30"/>
        <v>1</v>
      </c>
      <c r="T313" s="31">
        <v>43264</v>
      </c>
      <c r="U313" s="20">
        <f t="shared" si="33"/>
        <v>6</v>
      </c>
      <c r="V313" s="42"/>
      <c r="W313" s="42"/>
      <c r="X313" s="95"/>
    </row>
    <row r="314" spans="1:24" s="44" customFormat="1" ht="38.25" customHeight="1" x14ac:dyDescent="0.25">
      <c r="A314" s="5" t="s">
        <v>64</v>
      </c>
      <c r="B314" s="5" t="s">
        <v>65</v>
      </c>
      <c r="C314" s="10" t="s">
        <v>66</v>
      </c>
      <c r="D314" s="11" t="s">
        <v>67</v>
      </c>
      <c r="E314" s="5">
        <v>1</v>
      </c>
      <c r="F314" s="5"/>
      <c r="G314" s="5" t="s">
        <v>68</v>
      </c>
      <c r="H314" s="5"/>
      <c r="I314" s="5" t="s">
        <v>8</v>
      </c>
      <c r="J314" s="5">
        <f>IF(ISBLANK(P314),"",SUBTOTAL(103, $P$10:P314))</f>
        <v>205</v>
      </c>
      <c r="K314" s="5" t="s">
        <v>66</v>
      </c>
      <c r="L314" s="22" t="s">
        <v>80</v>
      </c>
      <c r="M314" s="22" t="s">
        <v>531</v>
      </c>
      <c r="N314" s="21">
        <v>82003.75</v>
      </c>
      <c r="O314" s="7">
        <v>43281</v>
      </c>
      <c r="P314" s="59">
        <f t="shared" si="35"/>
        <v>6</v>
      </c>
      <c r="Q314" s="20" t="str">
        <f t="shared" si="28"/>
        <v>jā</v>
      </c>
      <c r="R314" s="20" t="str">
        <f t="shared" si="29"/>
        <v>nē</v>
      </c>
      <c r="S314" s="20" t="b">
        <f t="shared" si="30"/>
        <v>1</v>
      </c>
      <c r="T314" s="31">
        <v>43264</v>
      </c>
      <c r="U314" s="20">
        <f t="shared" si="33"/>
        <v>6</v>
      </c>
      <c r="V314" s="42"/>
      <c r="W314" s="42"/>
      <c r="X314" s="95"/>
    </row>
    <row r="315" spans="1:24" s="44" customFormat="1" ht="25.5" customHeight="1" x14ac:dyDescent="0.25">
      <c r="A315" s="5" t="s">
        <v>293</v>
      </c>
      <c r="B315" s="5" t="s">
        <v>405</v>
      </c>
      <c r="C315" s="5" t="s">
        <v>406</v>
      </c>
      <c r="D315" s="11" t="s">
        <v>430</v>
      </c>
      <c r="E315" s="5" t="s">
        <v>292</v>
      </c>
      <c r="F315" s="5"/>
      <c r="G315" s="5" t="s">
        <v>407</v>
      </c>
      <c r="H315" s="5"/>
      <c r="I315" s="5" t="s">
        <v>8</v>
      </c>
      <c r="J315" s="5">
        <f>IF(ISBLANK(P315),"",SUBTOTAL(103, $P$10:P315))</f>
        <v>206</v>
      </c>
      <c r="K315" s="5" t="s">
        <v>405</v>
      </c>
      <c r="L315" s="11" t="s">
        <v>421</v>
      </c>
      <c r="M315" s="11" t="s">
        <v>499</v>
      </c>
      <c r="N315" s="21">
        <v>280737.15000000002</v>
      </c>
      <c r="O315" s="12">
        <v>43271</v>
      </c>
      <c r="P315" s="59">
        <f t="shared" si="35"/>
        <v>6</v>
      </c>
      <c r="Q315" s="20" t="str">
        <f t="shared" si="28"/>
        <v>jā</v>
      </c>
      <c r="R315" s="20" t="str">
        <f t="shared" si="29"/>
        <v>nē</v>
      </c>
      <c r="S315" s="20" t="b">
        <f t="shared" si="30"/>
        <v>1</v>
      </c>
      <c r="T315" s="31">
        <v>43263</v>
      </c>
      <c r="U315" s="20">
        <f t="shared" si="33"/>
        <v>6</v>
      </c>
      <c r="V315" s="42"/>
      <c r="W315" s="42"/>
      <c r="X315" s="95"/>
    </row>
    <row r="316" spans="1:24" s="44" customFormat="1" ht="38.25" customHeight="1" x14ac:dyDescent="0.25">
      <c r="A316" s="5" t="s">
        <v>293</v>
      </c>
      <c r="B316" s="5" t="s">
        <v>405</v>
      </c>
      <c r="C316" s="5" t="s">
        <v>406</v>
      </c>
      <c r="D316" s="11" t="s">
        <v>430</v>
      </c>
      <c r="E316" s="5" t="s">
        <v>292</v>
      </c>
      <c r="F316" s="5"/>
      <c r="G316" s="5" t="s">
        <v>407</v>
      </c>
      <c r="H316" s="5"/>
      <c r="I316" s="5" t="s">
        <v>8</v>
      </c>
      <c r="J316" s="5">
        <f>IF(ISBLANK(P316),"",SUBTOTAL(103, $P$10:P316))</f>
        <v>207</v>
      </c>
      <c r="K316" s="5" t="s">
        <v>405</v>
      </c>
      <c r="L316" s="11" t="s">
        <v>411</v>
      </c>
      <c r="M316" s="11" t="s">
        <v>498</v>
      </c>
      <c r="N316" s="21">
        <v>935789.65</v>
      </c>
      <c r="O316" s="12">
        <v>43271</v>
      </c>
      <c r="P316" s="59">
        <f t="shared" si="35"/>
        <v>6</v>
      </c>
      <c r="Q316" s="20" t="str">
        <f t="shared" si="28"/>
        <v>jā</v>
      </c>
      <c r="R316" s="20" t="str">
        <f t="shared" si="29"/>
        <v>nē</v>
      </c>
      <c r="S316" s="20" t="b">
        <f t="shared" si="30"/>
        <v>1</v>
      </c>
      <c r="T316" s="31">
        <v>43259</v>
      </c>
      <c r="U316" s="20">
        <f t="shared" si="33"/>
        <v>6</v>
      </c>
      <c r="V316" s="42"/>
      <c r="W316" s="42"/>
      <c r="X316" s="95"/>
    </row>
    <row r="317" spans="1:24" s="44" customFormat="1" ht="38.25" customHeight="1" x14ac:dyDescent="0.25">
      <c r="A317" s="6" t="s">
        <v>177</v>
      </c>
      <c r="B317" s="6" t="s">
        <v>206</v>
      </c>
      <c r="C317" s="6" t="s">
        <v>207</v>
      </c>
      <c r="D317" s="11" t="s">
        <v>208</v>
      </c>
      <c r="E317" s="6">
        <v>3</v>
      </c>
      <c r="F317" s="5" t="s">
        <v>434</v>
      </c>
      <c r="G317" s="6" t="s">
        <v>209</v>
      </c>
      <c r="H317" s="6"/>
      <c r="I317" s="6" t="s">
        <v>8</v>
      </c>
      <c r="J317" s="5">
        <f>IF(ISBLANK(P317),"",SUBTOTAL(103, $P$10:P317))</f>
        <v>208</v>
      </c>
      <c r="K317" s="5" t="s">
        <v>206</v>
      </c>
      <c r="L317" s="6" t="s">
        <v>213</v>
      </c>
      <c r="M317" s="6" t="s">
        <v>214</v>
      </c>
      <c r="N317" s="9">
        <v>2419222</v>
      </c>
      <c r="O317" s="7">
        <v>43220</v>
      </c>
      <c r="P317" s="59">
        <f t="shared" si="35"/>
        <v>4</v>
      </c>
      <c r="Q317" s="20" t="str">
        <f t="shared" si="28"/>
        <v>jā</v>
      </c>
      <c r="R317" s="20" t="str">
        <f t="shared" si="29"/>
        <v>jā</v>
      </c>
      <c r="S317" s="20" t="b">
        <f t="shared" si="30"/>
        <v>0</v>
      </c>
      <c r="T317" s="31">
        <v>43258</v>
      </c>
      <c r="U317" s="20">
        <f t="shared" si="33"/>
        <v>6</v>
      </c>
      <c r="V317" s="42"/>
      <c r="W317" s="42"/>
      <c r="X317" s="95"/>
    </row>
    <row r="318" spans="1:24" s="44" customFormat="1" ht="38.25" customHeight="1" x14ac:dyDescent="0.25">
      <c r="A318" s="5" t="s">
        <v>293</v>
      </c>
      <c r="B318" s="5" t="s">
        <v>405</v>
      </c>
      <c r="C318" s="5" t="s">
        <v>406</v>
      </c>
      <c r="D318" s="11" t="s">
        <v>430</v>
      </c>
      <c r="E318" s="5" t="s">
        <v>292</v>
      </c>
      <c r="F318" s="5"/>
      <c r="G318" s="5" t="s">
        <v>407</v>
      </c>
      <c r="H318" s="5"/>
      <c r="I318" s="5" t="s">
        <v>8</v>
      </c>
      <c r="J318" s="5">
        <f>IF(ISBLANK(P318),"",SUBTOTAL(103, $P$10:P318))</f>
        <v>209</v>
      </c>
      <c r="K318" s="5" t="s">
        <v>405</v>
      </c>
      <c r="L318" s="11" t="s">
        <v>416</v>
      </c>
      <c r="M318" s="11" t="s">
        <v>496</v>
      </c>
      <c r="N318" s="21">
        <v>829458.9</v>
      </c>
      <c r="O318" s="12">
        <v>43271</v>
      </c>
      <c r="P318" s="59">
        <f t="shared" si="35"/>
        <v>6</v>
      </c>
      <c r="Q318" s="20" t="str">
        <f t="shared" si="28"/>
        <v>jā</v>
      </c>
      <c r="R318" s="20" t="str">
        <f t="shared" si="29"/>
        <v>nē</v>
      </c>
      <c r="S318" s="20" t="b">
        <f t="shared" si="30"/>
        <v>1</v>
      </c>
      <c r="T318" s="31">
        <v>43258</v>
      </c>
      <c r="U318" s="20">
        <f t="shared" si="33"/>
        <v>6</v>
      </c>
      <c r="V318" s="42"/>
      <c r="W318" s="42"/>
      <c r="X318" s="95"/>
    </row>
    <row r="319" spans="1:24" s="44" customFormat="1" ht="38.25" customHeight="1" x14ac:dyDescent="0.25">
      <c r="A319" s="5" t="s">
        <v>293</v>
      </c>
      <c r="B319" s="5" t="s">
        <v>405</v>
      </c>
      <c r="C319" s="5" t="s">
        <v>406</v>
      </c>
      <c r="D319" s="11" t="s">
        <v>430</v>
      </c>
      <c r="E319" s="5" t="s">
        <v>292</v>
      </c>
      <c r="F319" s="5"/>
      <c r="G319" s="5" t="s">
        <v>407</v>
      </c>
      <c r="H319" s="5"/>
      <c r="I319" s="5" t="s">
        <v>8</v>
      </c>
      <c r="J319" s="5">
        <f>IF(ISBLANK(P319),"",SUBTOTAL(103, $P$10:P319))</f>
        <v>210</v>
      </c>
      <c r="K319" s="5" t="s">
        <v>405</v>
      </c>
      <c r="L319" s="11" t="s">
        <v>414</v>
      </c>
      <c r="M319" s="11" t="s">
        <v>495</v>
      </c>
      <c r="N319" s="21">
        <v>935790</v>
      </c>
      <c r="O319" s="12">
        <v>43271</v>
      </c>
      <c r="P319" s="59">
        <f t="shared" si="35"/>
        <v>6</v>
      </c>
      <c r="Q319" s="20" t="str">
        <f t="shared" si="28"/>
        <v>jā</v>
      </c>
      <c r="R319" s="20" t="str">
        <f t="shared" si="29"/>
        <v>nē</v>
      </c>
      <c r="S319" s="20" t="b">
        <f t="shared" si="30"/>
        <v>1</v>
      </c>
      <c r="T319" s="31">
        <v>43255</v>
      </c>
      <c r="U319" s="20">
        <f t="shared" si="33"/>
        <v>6</v>
      </c>
      <c r="V319" s="42"/>
      <c r="W319" s="42"/>
      <c r="X319" s="95"/>
    </row>
    <row r="320" spans="1:24" s="44" customFormat="1" ht="38.25" customHeight="1" x14ac:dyDescent="0.25">
      <c r="A320" s="5" t="s">
        <v>262</v>
      </c>
      <c r="B320" s="5" t="s">
        <v>263</v>
      </c>
      <c r="C320" s="5" t="s">
        <v>264</v>
      </c>
      <c r="D320" s="11" t="s">
        <v>265</v>
      </c>
      <c r="E320" s="5" t="s">
        <v>181</v>
      </c>
      <c r="F320" s="5" t="s">
        <v>434</v>
      </c>
      <c r="G320" s="5" t="s">
        <v>266</v>
      </c>
      <c r="H320" s="5"/>
      <c r="I320" s="5" t="s">
        <v>9</v>
      </c>
      <c r="J320" s="5">
        <f>IF(ISBLANK(P320),"",SUBTOTAL(103, $P$10:P320))</f>
        <v>211</v>
      </c>
      <c r="K320" s="137" t="s">
        <v>263</v>
      </c>
      <c r="L320" s="11" t="s">
        <v>213</v>
      </c>
      <c r="M320" s="11" t="s">
        <v>267</v>
      </c>
      <c r="N320" s="9">
        <v>27156514.93</v>
      </c>
      <c r="O320" s="13">
        <v>43132</v>
      </c>
      <c r="P320" s="59">
        <f t="shared" si="35"/>
        <v>2</v>
      </c>
      <c r="Q320" s="20" t="str">
        <f t="shared" si="28"/>
        <v>jā</v>
      </c>
      <c r="R320" s="20" t="str">
        <f t="shared" si="29"/>
        <v>jā</v>
      </c>
      <c r="S320" s="20" t="b">
        <f t="shared" si="30"/>
        <v>0</v>
      </c>
      <c r="T320" s="13">
        <v>43252</v>
      </c>
      <c r="U320" s="137">
        <f t="shared" si="33"/>
        <v>6</v>
      </c>
      <c r="V320" s="42"/>
      <c r="W320" s="42"/>
      <c r="X320" s="95"/>
    </row>
    <row r="321" spans="1:24" s="44" customFormat="1" ht="25.5" customHeight="1" x14ac:dyDescent="0.25">
      <c r="A321" s="5" t="s">
        <v>64</v>
      </c>
      <c r="B321" s="6" t="s">
        <v>65</v>
      </c>
      <c r="C321" s="6" t="s">
        <v>66</v>
      </c>
      <c r="D321" s="11" t="s">
        <v>67</v>
      </c>
      <c r="E321" s="6">
        <v>1</v>
      </c>
      <c r="F321" s="6"/>
      <c r="G321" s="6" t="s">
        <v>68</v>
      </c>
      <c r="H321" s="6"/>
      <c r="I321" s="5" t="s">
        <v>8</v>
      </c>
      <c r="J321" s="5">
        <f>IF(ISBLANK(P321),"",SUBTOTAL(103, $P$10:P321))</f>
        <v>212</v>
      </c>
      <c r="K321" s="5" t="s">
        <v>66</v>
      </c>
      <c r="L321" s="23" t="s">
        <v>75</v>
      </c>
      <c r="M321" s="23" t="s">
        <v>76</v>
      </c>
      <c r="N321" s="9">
        <v>458150</v>
      </c>
      <c r="O321" s="17">
        <v>43251</v>
      </c>
      <c r="P321" s="59">
        <f t="shared" si="35"/>
        <v>5</v>
      </c>
      <c r="Q321" s="20" t="str">
        <f t="shared" si="28"/>
        <v>jā</v>
      </c>
      <c r="R321" s="20" t="str">
        <f t="shared" si="29"/>
        <v>jā</v>
      </c>
      <c r="S321" s="20" t="b">
        <f t="shared" si="30"/>
        <v>0</v>
      </c>
      <c r="T321" s="31">
        <v>43252</v>
      </c>
      <c r="U321" s="20">
        <f t="shared" si="33"/>
        <v>6</v>
      </c>
      <c r="V321" s="42"/>
      <c r="W321" s="42"/>
      <c r="X321" s="95"/>
    </row>
    <row r="322" spans="1:24" s="44" customFormat="1" ht="63.75" customHeight="1" x14ac:dyDescent="0.25">
      <c r="A322" s="5" t="s">
        <v>177</v>
      </c>
      <c r="B322" s="5" t="s">
        <v>219</v>
      </c>
      <c r="C322" s="5" t="s">
        <v>220</v>
      </c>
      <c r="D322" s="11" t="s">
        <v>221</v>
      </c>
      <c r="E322" s="5">
        <v>2</v>
      </c>
      <c r="F322" s="5" t="s">
        <v>434</v>
      </c>
      <c r="G322" s="5" t="s">
        <v>14</v>
      </c>
      <c r="H322" s="5" t="s">
        <v>387</v>
      </c>
      <c r="I322" s="5" t="s">
        <v>8</v>
      </c>
      <c r="J322" s="5">
        <f>IF(ISBLANK(P322),"",SUBTOTAL(103, $P$10:P322))</f>
        <v>213</v>
      </c>
      <c r="K322" s="137" t="s">
        <v>219</v>
      </c>
      <c r="L322" s="137" t="s">
        <v>49</v>
      </c>
      <c r="M322" s="137" t="s">
        <v>251</v>
      </c>
      <c r="N322" s="9">
        <v>935559.79</v>
      </c>
      <c r="O322" s="13">
        <v>44196</v>
      </c>
      <c r="P322" s="45" t="s">
        <v>404</v>
      </c>
      <c r="Q322" s="20" t="str">
        <f t="shared" si="28"/>
        <v>nē</v>
      </c>
      <c r="R322" s="20" t="str">
        <f t="shared" si="29"/>
        <v>nē</v>
      </c>
      <c r="S322" s="20" t="b">
        <f t="shared" si="30"/>
        <v>0</v>
      </c>
      <c r="T322" s="13">
        <v>43251</v>
      </c>
      <c r="U322" s="20">
        <f t="shared" si="33"/>
        <v>5</v>
      </c>
      <c r="V322" s="42"/>
      <c r="W322" s="42"/>
      <c r="X322" s="95"/>
    </row>
    <row r="323" spans="1:24" s="44" customFormat="1" ht="15.75" customHeight="1" x14ac:dyDescent="0.25">
      <c r="A323" s="5" t="s">
        <v>177</v>
      </c>
      <c r="B323" s="5" t="s">
        <v>178</v>
      </c>
      <c r="C323" s="5" t="s">
        <v>179</v>
      </c>
      <c r="D323" s="11" t="s">
        <v>180</v>
      </c>
      <c r="E323" s="5" t="s">
        <v>181</v>
      </c>
      <c r="F323" s="5"/>
      <c r="G323" s="5" t="s">
        <v>182</v>
      </c>
      <c r="H323" s="5"/>
      <c r="I323" s="5" t="s">
        <v>8</v>
      </c>
      <c r="J323" s="5">
        <f>IF(ISBLANK(P323),"",SUBTOTAL(103, $P$10:P323))</f>
        <v>214</v>
      </c>
      <c r="K323" s="5" t="s">
        <v>178</v>
      </c>
      <c r="L323" s="11" t="s">
        <v>183</v>
      </c>
      <c r="M323" s="11" t="s">
        <v>197</v>
      </c>
      <c r="N323" s="9">
        <v>510000</v>
      </c>
      <c r="O323" s="12">
        <v>43371</v>
      </c>
      <c r="P323" s="45" t="s">
        <v>404</v>
      </c>
      <c r="Q323" s="20" t="str">
        <f t="shared" si="28"/>
        <v>nē</v>
      </c>
      <c r="R323" s="20" t="str">
        <f t="shared" si="29"/>
        <v>nē</v>
      </c>
      <c r="S323" s="20" t="b">
        <f t="shared" si="30"/>
        <v>0</v>
      </c>
      <c r="T323" s="31">
        <v>43251</v>
      </c>
      <c r="U323" s="20">
        <f t="shared" si="33"/>
        <v>5</v>
      </c>
      <c r="V323" s="42"/>
      <c r="W323" s="42"/>
      <c r="X323" s="95"/>
    </row>
    <row r="324" spans="1:24" s="44" customFormat="1" ht="25.5" customHeight="1" x14ac:dyDescent="0.25">
      <c r="A324" s="5" t="s">
        <v>64</v>
      </c>
      <c r="B324" s="5" t="s">
        <v>65</v>
      </c>
      <c r="C324" s="10" t="s">
        <v>66</v>
      </c>
      <c r="D324" s="11" t="s">
        <v>67</v>
      </c>
      <c r="E324" s="5">
        <v>2</v>
      </c>
      <c r="F324" s="5"/>
      <c r="G324" s="6" t="s">
        <v>68</v>
      </c>
      <c r="H324" s="5"/>
      <c r="I324" s="5" t="s">
        <v>8</v>
      </c>
      <c r="J324" s="5">
        <f>IF(ISBLANK(P324),"",SUBTOTAL(103, $P$10:P324))</f>
        <v>215</v>
      </c>
      <c r="K324" s="5" t="s">
        <v>66</v>
      </c>
      <c r="L324" s="11" t="s">
        <v>109</v>
      </c>
      <c r="M324" s="11" t="s">
        <v>485</v>
      </c>
      <c r="N324" s="49">
        <v>3214084</v>
      </c>
      <c r="O324" s="57">
        <v>43555</v>
      </c>
      <c r="P324" s="45" t="s">
        <v>404</v>
      </c>
      <c r="Q324" s="20" t="str">
        <f t="shared" si="28"/>
        <v>nē</v>
      </c>
      <c r="R324" s="20" t="str">
        <f t="shared" si="29"/>
        <v>nē</v>
      </c>
      <c r="S324" s="20" t="b">
        <f t="shared" si="30"/>
        <v>0</v>
      </c>
      <c r="T324" s="31">
        <v>43250</v>
      </c>
      <c r="U324" s="45">
        <f t="shared" si="33"/>
        <v>5</v>
      </c>
      <c r="V324" s="57"/>
      <c r="W324" s="57"/>
      <c r="X324" s="95"/>
    </row>
    <row r="325" spans="1:24" s="44" customFormat="1" ht="25.5" customHeight="1" x14ac:dyDescent="0.25">
      <c r="A325" s="5" t="s">
        <v>64</v>
      </c>
      <c r="B325" s="5" t="s">
        <v>65</v>
      </c>
      <c r="C325" s="10" t="s">
        <v>66</v>
      </c>
      <c r="D325" s="11" t="s">
        <v>67</v>
      </c>
      <c r="E325" s="5">
        <v>2</v>
      </c>
      <c r="F325" s="5"/>
      <c r="G325" s="6" t="s">
        <v>68</v>
      </c>
      <c r="H325" s="5"/>
      <c r="I325" s="5" t="s">
        <v>8</v>
      </c>
      <c r="J325" s="5">
        <f>IF(ISBLANK(P325),"",SUBTOTAL(103, $P$10:P325))</f>
        <v>216</v>
      </c>
      <c r="K325" s="5" t="s">
        <v>66</v>
      </c>
      <c r="L325" s="11" t="s">
        <v>109</v>
      </c>
      <c r="M325" s="11" t="s">
        <v>483</v>
      </c>
      <c r="N325" s="49">
        <v>1456900</v>
      </c>
      <c r="O325" s="57">
        <v>43646</v>
      </c>
      <c r="P325" s="45" t="s">
        <v>404</v>
      </c>
      <c r="Q325" s="20" t="str">
        <f t="shared" si="28"/>
        <v>nē</v>
      </c>
      <c r="R325" s="20" t="str">
        <f t="shared" si="29"/>
        <v>nē</v>
      </c>
      <c r="S325" s="20" t="b">
        <f t="shared" si="30"/>
        <v>0</v>
      </c>
      <c r="T325" s="31">
        <v>43250</v>
      </c>
      <c r="U325" s="45">
        <f t="shared" si="33"/>
        <v>5</v>
      </c>
      <c r="V325" s="57"/>
      <c r="W325" s="57"/>
      <c r="X325" s="95"/>
    </row>
    <row r="326" spans="1:24" s="41" customFormat="1" ht="25.5" customHeight="1" x14ac:dyDescent="0.2">
      <c r="A326" s="5" t="s">
        <v>64</v>
      </c>
      <c r="B326" s="5" t="s">
        <v>65</v>
      </c>
      <c r="C326" s="5" t="s">
        <v>66</v>
      </c>
      <c r="D326" s="11" t="s">
        <v>67</v>
      </c>
      <c r="E326" s="5">
        <v>1</v>
      </c>
      <c r="F326" s="5"/>
      <c r="G326" s="5" t="s">
        <v>68</v>
      </c>
      <c r="H326" s="5"/>
      <c r="I326" s="5" t="s">
        <v>8</v>
      </c>
      <c r="J326" s="5">
        <f>IF(ISBLANK(P326),"",SUBTOTAL(103, $P$10:P326))</f>
        <v>217</v>
      </c>
      <c r="K326" s="5" t="s">
        <v>66</v>
      </c>
      <c r="L326" s="22" t="s">
        <v>89</v>
      </c>
      <c r="M326" s="22" t="s">
        <v>90</v>
      </c>
      <c r="N326" s="21">
        <v>986000</v>
      </c>
      <c r="O326" s="17">
        <v>43251</v>
      </c>
      <c r="P326" s="59">
        <f>IF(O326&lt;43466,MONTH(O326),"nakošie periodi")</f>
        <v>5</v>
      </c>
      <c r="Q326" s="20" t="str">
        <f t="shared" si="28"/>
        <v>jā</v>
      </c>
      <c r="R326" s="20" t="str">
        <f t="shared" si="29"/>
        <v>nē</v>
      </c>
      <c r="S326" s="20" t="b">
        <f t="shared" si="30"/>
        <v>1</v>
      </c>
      <c r="T326" s="31">
        <v>43250</v>
      </c>
      <c r="U326" s="20">
        <f t="shared" si="33"/>
        <v>5</v>
      </c>
      <c r="V326" s="42"/>
      <c r="W326" s="42"/>
      <c r="X326" s="95"/>
    </row>
    <row r="327" spans="1:24" ht="25.5" customHeight="1" x14ac:dyDescent="0.25">
      <c r="A327" s="5" t="s">
        <v>64</v>
      </c>
      <c r="B327" s="5" t="s">
        <v>65</v>
      </c>
      <c r="C327" s="10" t="s">
        <v>66</v>
      </c>
      <c r="D327" s="137" t="s">
        <v>67</v>
      </c>
      <c r="E327" s="5">
        <v>2</v>
      </c>
      <c r="F327" s="5"/>
      <c r="G327" s="6" t="s">
        <v>68</v>
      </c>
      <c r="H327" s="5"/>
      <c r="I327" s="5" t="s">
        <v>8</v>
      </c>
      <c r="J327" s="5">
        <f>IF(ISBLANK(P327),"",SUBTOTAL(103, $P$10:P327))</f>
        <v>218</v>
      </c>
      <c r="K327" s="5" t="s">
        <v>66</v>
      </c>
      <c r="L327" s="137" t="s">
        <v>109</v>
      </c>
      <c r="M327" s="137" t="s">
        <v>484</v>
      </c>
      <c r="N327" s="49">
        <v>714509.6</v>
      </c>
      <c r="O327" s="57">
        <v>43646</v>
      </c>
      <c r="P327" s="45" t="s">
        <v>404</v>
      </c>
      <c r="Q327" s="20" t="str">
        <f t="shared" si="28"/>
        <v>nē</v>
      </c>
      <c r="R327" s="20" t="str">
        <f t="shared" si="29"/>
        <v>nē</v>
      </c>
      <c r="S327" s="20" t="b">
        <f t="shared" si="30"/>
        <v>0</v>
      </c>
      <c r="T327" s="31">
        <v>43250</v>
      </c>
      <c r="U327" s="45">
        <f t="shared" si="33"/>
        <v>5</v>
      </c>
      <c r="V327" s="57"/>
      <c r="W327" s="57"/>
      <c r="X327" s="95"/>
    </row>
    <row r="328" spans="1:24" ht="38.25" customHeight="1" x14ac:dyDescent="0.25">
      <c r="A328" s="5" t="s">
        <v>293</v>
      </c>
      <c r="B328" s="5" t="s">
        <v>405</v>
      </c>
      <c r="C328" s="5" t="s">
        <v>406</v>
      </c>
      <c r="D328" s="137" t="s">
        <v>430</v>
      </c>
      <c r="E328" s="5" t="s">
        <v>292</v>
      </c>
      <c r="F328" s="5"/>
      <c r="G328" s="5" t="s">
        <v>407</v>
      </c>
      <c r="H328" s="5"/>
      <c r="I328" s="5" t="s">
        <v>8</v>
      </c>
      <c r="J328" s="5">
        <f>IF(ISBLANK(P328),"",SUBTOTAL(103, $P$10:P328))</f>
        <v>219</v>
      </c>
      <c r="K328" s="5" t="s">
        <v>405</v>
      </c>
      <c r="L328" s="137" t="s">
        <v>418</v>
      </c>
      <c r="M328" s="137" t="s">
        <v>494</v>
      </c>
      <c r="N328" s="21">
        <v>655052.5</v>
      </c>
      <c r="O328" s="12">
        <v>43251</v>
      </c>
      <c r="P328" s="59">
        <f>IF(O328&lt;43466,MONTH(O328),"nakošie periodi")</f>
        <v>5</v>
      </c>
      <c r="Q328" s="20" t="str">
        <f t="shared" si="28"/>
        <v>jā</v>
      </c>
      <c r="R328" s="20" t="str">
        <f t="shared" si="29"/>
        <v>nē</v>
      </c>
      <c r="S328" s="20" t="b">
        <f t="shared" si="30"/>
        <v>1</v>
      </c>
      <c r="T328" s="31">
        <v>43250</v>
      </c>
      <c r="U328" s="20">
        <f t="shared" si="33"/>
        <v>5</v>
      </c>
      <c r="V328" s="42"/>
      <c r="W328" s="42"/>
      <c r="X328" s="95"/>
    </row>
    <row r="329" spans="1:24" ht="51" customHeight="1" x14ac:dyDescent="0.25">
      <c r="A329" s="5" t="s">
        <v>64</v>
      </c>
      <c r="B329" s="6" t="s">
        <v>65</v>
      </c>
      <c r="C329" s="6" t="s">
        <v>66</v>
      </c>
      <c r="D329" s="137" t="s">
        <v>67</v>
      </c>
      <c r="E329" s="6">
        <v>2</v>
      </c>
      <c r="F329" s="6"/>
      <c r="G329" s="6" t="s">
        <v>68</v>
      </c>
      <c r="H329" s="5"/>
      <c r="I329" s="5" t="s">
        <v>8</v>
      </c>
      <c r="J329" s="5">
        <f>IF(ISBLANK(P329),"",SUBTOTAL(103, $P$10:P329))</f>
        <v>220</v>
      </c>
      <c r="K329" s="5" t="s">
        <v>66</v>
      </c>
      <c r="L329" s="137" t="s">
        <v>145</v>
      </c>
      <c r="M329" s="137" t="s">
        <v>146</v>
      </c>
      <c r="N329" s="9">
        <v>189691.3</v>
      </c>
      <c r="O329" s="12">
        <v>43281</v>
      </c>
      <c r="P329" s="45" t="s">
        <v>404</v>
      </c>
      <c r="Q329" s="20" t="str">
        <f t="shared" si="28"/>
        <v>nē</v>
      </c>
      <c r="R329" s="20" t="str">
        <f t="shared" si="29"/>
        <v>nē</v>
      </c>
      <c r="S329" s="20" t="b">
        <f t="shared" si="30"/>
        <v>0</v>
      </c>
      <c r="T329" s="31">
        <v>43244</v>
      </c>
      <c r="U329" s="20">
        <f t="shared" si="33"/>
        <v>5</v>
      </c>
      <c r="V329" s="42"/>
      <c r="W329" s="42"/>
      <c r="X329" s="95"/>
    </row>
    <row r="330" spans="1:24" ht="38.25" customHeight="1" x14ac:dyDescent="0.25">
      <c r="A330" s="5" t="s">
        <v>177</v>
      </c>
      <c r="B330" s="5" t="s">
        <v>178</v>
      </c>
      <c r="C330" s="5" t="s">
        <v>179</v>
      </c>
      <c r="D330" s="137" t="s">
        <v>180</v>
      </c>
      <c r="E330" s="5" t="s">
        <v>181</v>
      </c>
      <c r="F330" s="5"/>
      <c r="G330" s="5" t="s">
        <v>182</v>
      </c>
      <c r="H330" s="5"/>
      <c r="I330" s="5" t="s">
        <v>8</v>
      </c>
      <c r="J330" s="5">
        <f>IF(ISBLANK(P330),"",SUBTOTAL(103, $P$10:P330))</f>
        <v>221</v>
      </c>
      <c r="K330" s="5" t="s">
        <v>178</v>
      </c>
      <c r="L330" s="137" t="s">
        <v>183</v>
      </c>
      <c r="M330" s="137" t="s">
        <v>191</v>
      </c>
      <c r="N330" s="9">
        <v>1377000</v>
      </c>
      <c r="O330" s="12">
        <v>43280</v>
      </c>
      <c r="P330" s="45" t="s">
        <v>404</v>
      </c>
      <c r="Q330" s="20" t="str">
        <f t="shared" ref="Q330:Q393" si="36">IF(P330 &lt;=$P$4,"jā", "nē")</f>
        <v>nē</v>
      </c>
      <c r="R330" s="20" t="str">
        <f t="shared" ref="R330:R393" si="37">IF(ISNUMBER(U330), IF(P330&lt;U330, "jā", "nē"),"nē")</f>
        <v>nē</v>
      </c>
      <c r="S330" s="20" t="b">
        <f t="shared" ref="S330:S393" si="38">P330=U330</f>
        <v>0</v>
      </c>
      <c r="T330" s="31">
        <v>43241</v>
      </c>
      <c r="U330" s="137">
        <f t="shared" si="33"/>
        <v>5</v>
      </c>
      <c r="V330" s="42"/>
      <c r="W330" s="42"/>
      <c r="X330" s="95"/>
    </row>
    <row r="331" spans="1:24" ht="25.5" customHeight="1" x14ac:dyDescent="0.25">
      <c r="A331" s="47" t="s">
        <v>282</v>
      </c>
      <c r="B331" s="47" t="s">
        <v>486</v>
      </c>
      <c r="C331" s="47" t="s">
        <v>486</v>
      </c>
      <c r="D331" s="48" t="s">
        <v>487</v>
      </c>
      <c r="E331" s="47">
        <v>2</v>
      </c>
      <c r="F331" s="47"/>
      <c r="G331" s="47"/>
      <c r="H331" s="47"/>
      <c r="I331" s="47" t="s">
        <v>285</v>
      </c>
      <c r="J331" s="5">
        <f>IF(ISBLANK(P331),"",SUBTOTAL(103, $P$10:P331))</f>
        <v>222</v>
      </c>
      <c r="K331" s="47" t="s">
        <v>486</v>
      </c>
      <c r="L331" s="48" t="s">
        <v>468</v>
      </c>
      <c r="M331" s="48" t="s">
        <v>491</v>
      </c>
      <c r="N331" s="49">
        <v>1407504.8</v>
      </c>
      <c r="O331" s="57">
        <v>43238</v>
      </c>
      <c r="P331" s="59">
        <f t="shared" ref="P331:P338" si="39">IF(O331&lt;43466,MONTH(O331),"nakošie periodi")</f>
        <v>5</v>
      </c>
      <c r="Q331" s="20" t="str">
        <f t="shared" si="36"/>
        <v>jā</v>
      </c>
      <c r="R331" s="20" t="str">
        <f t="shared" si="37"/>
        <v>nē</v>
      </c>
      <c r="S331" s="20" t="b">
        <f t="shared" si="38"/>
        <v>1</v>
      </c>
      <c r="T331" s="46">
        <v>43238</v>
      </c>
      <c r="U331" s="20">
        <f t="shared" si="33"/>
        <v>5</v>
      </c>
      <c r="V331" s="57"/>
      <c r="W331" s="57"/>
      <c r="X331" s="95"/>
    </row>
    <row r="332" spans="1:24" ht="38.25" customHeight="1" x14ac:dyDescent="0.25">
      <c r="A332" s="47" t="s">
        <v>282</v>
      </c>
      <c r="B332" s="47" t="s">
        <v>486</v>
      </c>
      <c r="C332" s="47" t="s">
        <v>486</v>
      </c>
      <c r="D332" s="48" t="s">
        <v>487</v>
      </c>
      <c r="E332" s="47">
        <v>2</v>
      </c>
      <c r="F332" s="47"/>
      <c r="G332" s="47"/>
      <c r="H332" s="47"/>
      <c r="I332" s="47" t="s">
        <v>285</v>
      </c>
      <c r="J332" s="5">
        <f>IF(ISBLANK(P332),"",SUBTOTAL(103, $P$10:P332))</f>
        <v>223</v>
      </c>
      <c r="K332" s="47" t="s">
        <v>486</v>
      </c>
      <c r="L332" s="48" t="s">
        <v>470</v>
      </c>
      <c r="M332" s="48" t="s">
        <v>493</v>
      </c>
      <c r="N332" s="49">
        <v>546210.85</v>
      </c>
      <c r="O332" s="57">
        <v>43238</v>
      </c>
      <c r="P332" s="59">
        <f t="shared" si="39"/>
        <v>5</v>
      </c>
      <c r="Q332" s="20" t="str">
        <f t="shared" si="36"/>
        <v>jā</v>
      </c>
      <c r="R332" s="20" t="str">
        <f t="shared" si="37"/>
        <v>nē</v>
      </c>
      <c r="S332" s="20" t="b">
        <f t="shared" si="38"/>
        <v>1</v>
      </c>
      <c r="T332" s="46">
        <v>43238</v>
      </c>
      <c r="U332" s="20">
        <f t="shared" si="33"/>
        <v>5</v>
      </c>
      <c r="V332" s="57"/>
      <c r="W332" s="57"/>
      <c r="X332" s="95"/>
    </row>
    <row r="333" spans="1:24" ht="38.25" customHeight="1" x14ac:dyDescent="0.25">
      <c r="A333" s="47" t="s">
        <v>282</v>
      </c>
      <c r="B333" s="47" t="s">
        <v>486</v>
      </c>
      <c r="C333" s="47" t="s">
        <v>486</v>
      </c>
      <c r="D333" s="48" t="s">
        <v>487</v>
      </c>
      <c r="E333" s="47">
        <v>2</v>
      </c>
      <c r="F333" s="47"/>
      <c r="G333" s="47"/>
      <c r="H333" s="47"/>
      <c r="I333" s="47" t="s">
        <v>285</v>
      </c>
      <c r="J333" s="5">
        <f>IF(ISBLANK(P333),"",SUBTOTAL(103, $P$10:P333))</f>
        <v>224</v>
      </c>
      <c r="K333" s="47" t="s">
        <v>486</v>
      </c>
      <c r="L333" s="48" t="s">
        <v>469</v>
      </c>
      <c r="M333" s="48" t="s">
        <v>492</v>
      </c>
      <c r="N333" s="49">
        <v>414443</v>
      </c>
      <c r="O333" s="57">
        <v>43238</v>
      </c>
      <c r="P333" s="59">
        <f t="shared" si="39"/>
        <v>5</v>
      </c>
      <c r="Q333" s="20" t="str">
        <f t="shared" si="36"/>
        <v>jā</v>
      </c>
      <c r="R333" s="20" t="str">
        <f t="shared" si="37"/>
        <v>nē</v>
      </c>
      <c r="S333" s="20" t="b">
        <f t="shared" si="38"/>
        <v>1</v>
      </c>
      <c r="T333" s="46">
        <v>43238</v>
      </c>
      <c r="U333" s="20">
        <f t="shared" si="33"/>
        <v>5</v>
      </c>
      <c r="V333" s="57"/>
      <c r="W333" s="57"/>
      <c r="X333" s="95"/>
    </row>
    <row r="334" spans="1:24" ht="25.5" customHeight="1" x14ac:dyDescent="0.25">
      <c r="A334" s="47" t="s">
        <v>282</v>
      </c>
      <c r="B334" s="47" t="s">
        <v>486</v>
      </c>
      <c r="C334" s="47" t="s">
        <v>486</v>
      </c>
      <c r="D334" s="48" t="s">
        <v>487</v>
      </c>
      <c r="E334" s="47">
        <v>2</v>
      </c>
      <c r="F334" s="47"/>
      <c r="G334" s="47"/>
      <c r="H334" s="47"/>
      <c r="I334" s="47" t="s">
        <v>285</v>
      </c>
      <c r="J334" s="5">
        <f>IF(ISBLANK(P334),"",SUBTOTAL(103, $P$10:P334))</f>
        <v>225</v>
      </c>
      <c r="K334" s="47" t="s">
        <v>486</v>
      </c>
      <c r="L334" s="48" t="s">
        <v>467</v>
      </c>
      <c r="M334" s="48" t="s">
        <v>490</v>
      </c>
      <c r="N334" s="49">
        <v>403011.36</v>
      </c>
      <c r="O334" s="57">
        <v>43238</v>
      </c>
      <c r="P334" s="59">
        <f t="shared" si="39"/>
        <v>5</v>
      </c>
      <c r="Q334" s="20" t="str">
        <f t="shared" si="36"/>
        <v>jā</v>
      </c>
      <c r="R334" s="20" t="str">
        <f t="shared" si="37"/>
        <v>nē</v>
      </c>
      <c r="S334" s="20" t="b">
        <f t="shared" si="38"/>
        <v>1</v>
      </c>
      <c r="T334" s="46">
        <v>43238</v>
      </c>
      <c r="U334" s="20">
        <f t="shared" si="33"/>
        <v>5</v>
      </c>
      <c r="V334" s="57"/>
      <c r="W334" s="57"/>
      <c r="X334" s="95"/>
    </row>
    <row r="335" spans="1:24" ht="25.5" customHeight="1" x14ac:dyDescent="0.25">
      <c r="A335" s="47" t="s">
        <v>282</v>
      </c>
      <c r="B335" s="47" t="s">
        <v>486</v>
      </c>
      <c r="C335" s="47" t="s">
        <v>486</v>
      </c>
      <c r="D335" s="48" t="s">
        <v>487</v>
      </c>
      <c r="E335" s="47">
        <v>2</v>
      </c>
      <c r="F335" s="47"/>
      <c r="G335" s="47"/>
      <c r="H335" s="47"/>
      <c r="I335" s="47" t="s">
        <v>285</v>
      </c>
      <c r="J335" s="5">
        <f>IF(ISBLANK(P335),"",SUBTOTAL(103, $P$10:P335))</f>
        <v>226</v>
      </c>
      <c r="K335" s="47" t="s">
        <v>486</v>
      </c>
      <c r="L335" s="48" t="s">
        <v>353</v>
      </c>
      <c r="M335" s="48" t="s">
        <v>489</v>
      </c>
      <c r="N335" s="49">
        <v>351569</v>
      </c>
      <c r="O335" s="57">
        <v>43238</v>
      </c>
      <c r="P335" s="59">
        <f t="shared" si="39"/>
        <v>5</v>
      </c>
      <c r="Q335" s="20" t="str">
        <f t="shared" si="36"/>
        <v>jā</v>
      </c>
      <c r="R335" s="20" t="str">
        <f t="shared" si="37"/>
        <v>nē</v>
      </c>
      <c r="S335" s="20" t="b">
        <f t="shared" si="38"/>
        <v>1</v>
      </c>
      <c r="T335" s="46">
        <v>43238</v>
      </c>
      <c r="U335" s="20">
        <f t="shared" si="33"/>
        <v>5</v>
      </c>
      <c r="V335" s="57"/>
      <c r="W335" s="57"/>
      <c r="X335" s="95"/>
    </row>
    <row r="336" spans="1:24" ht="25.5" customHeight="1" x14ac:dyDescent="0.25">
      <c r="A336" s="47" t="s">
        <v>282</v>
      </c>
      <c r="B336" s="47" t="s">
        <v>486</v>
      </c>
      <c r="C336" s="47" t="s">
        <v>486</v>
      </c>
      <c r="D336" s="48" t="s">
        <v>487</v>
      </c>
      <c r="E336" s="47">
        <v>2</v>
      </c>
      <c r="F336" s="47"/>
      <c r="G336" s="47"/>
      <c r="H336" s="47"/>
      <c r="I336" s="47" t="s">
        <v>285</v>
      </c>
      <c r="J336" s="5">
        <f>IF(ISBLANK(P336),"",SUBTOTAL(103, $P$10:P336))</f>
        <v>227</v>
      </c>
      <c r="K336" s="47" t="s">
        <v>486</v>
      </c>
      <c r="L336" s="48" t="s">
        <v>355</v>
      </c>
      <c r="M336" s="48" t="s">
        <v>488</v>
      </c>
      <c r="N336" s="49">
        <v>277264.90000000002</v>
      </c>
      <c r="O336" s="57">
        <v>43238</v>
      </c>
      <c r="P336" s="59">
        <f t="shared" si="39"/>
        <v>5</v>
      </c>
      <c r="Q336" s="20" t="str">
        <f t="shared" si="36"/>
        <v>jā</v>
      </c>
      <c r="R336" s="20" t="str">
        <f t="shared" si="37"/>
        <v>nē</v>
      </c>
      <c r="S336" s="20" t="b">
        <f t="shared" si="38"/>
        <v>1</v>
      </c>
      <c r="T336" s="46">
        <v>43238</v>
      </c>
      <c r="U336" s="20">
        <f t="shared" si="33"/>
        <v>5</v>
      </c>
      <c r="V336" s="57"/>
      <c r="W336" s="57"/>
      <c r="X336" s="95"/>
    </row>
    <row r="337" spans="1:24" ht="25.5" customHeight="1" x14ac:dyDescent="0.25">
      <c r="A337" s="5" t="s">
        <v>177</v>
      </c>
      <c r="B337" s="5" t="s">
        <v>178</v>
      </c>
      <c r="C337" s="5" t="s">
        <v>179</v>
      </c>
      <c r="D337" s="11" t="s">
        <v>180</v>
      </c>
      <c r="E337" s="5" t="s">
        <v>181</v>
      </c>
      <c r="F337" s="5"/>
      <c r="G337" s="5" t="s">
        <v>182</v>
      </c>
      <c r="H337" s="5"/>
      <c r="I337" s="5" t="s">
        <v>8</v>
      </c>
      <c r="J337" s="5">
        <f>IF(ISBLANK(P337),"",SUBTOTAL(103, $P$10:P337))</f>
        <v>228</v>
      </c>
      <c r="K337" s="137" t="s">
        <v>178</v>
      </c>
      <c r="L337" s="11" t="s">
        <v>183</v>
      </c>
      <c r="M337" s="11" t="s">
        <v>190</v>
      </c>
      <c r="N337" s="9">
        <v>501500</v>
      </c>
      <c r="O337" s="13">
        <v>43159</v>
      </c>
      <c r="P337" s="59">
        <f t="shared" si="39"/>
        <v>2</v>
      </c>
      <c r="Q337" s="20" t="str">
        <f t="shared" si="36"/>
        <v>jā</v>
      </c>
      <c r="R337" s="20" t="str">
        <f t="shared" si="37"/>
        <v>jā</v>
      </c>
      <c r="S337" s="20" t="b">
        <f t="shared" si="38"/>
        <v>0</v>
      </c>
      <c r="T337" s="13">
        <v>43235</v>
      </c>
      <c r="U337" s="20">
        <f t="shared" si="33"/>
        <v>5</v>
      </c>
      <c r="V337" s="42"/>
      <c r="W337" s="42"/>
      <c r="X337" s="95"/>
    </row>
    <row r="338" spans="1:24" ht="38.25" customHeight="1" x14ac:dyDescent="0.25">
      <c r="A338" s="5" t="s">
        <v>64</v>
      </c>
      <c r="B338" s="5" t="s">
        <v>65</v>
      </c>
      <c r="C338" s="10" t="s">
        <v>66</v>
      </c>
      <c r="D338" s="11" t="s">
        <v>67</v>
      </c>
      <c r="E338" s="5">
        <v>1</v>
      </c>
      <c r="F338" s="5"/>
      <c r="G338" s="5" t="s">
        <v>68</v>
      </c>
      <c r="H338" s="5"/>
      <c r="I338" s="5" t="s">
        <v>8</v>
      </c>
      <c r="J338" s="5">
        <f>IF(ISBLANK(P338),"",SUBTOTAL(103, $P$10:P338))</f>
        <v>229</v>
      </c>
      <c r="K338" s="5" t="s">
        <v>66</v>
      </c>
      <c r="L338" s="48" t="s">
        <v>480</v>
      </c>
      <c r="M338" s="48" t="s">
        <v>481</v>
      </c>
      <c r="N338" s="49">
        <v>573426.94999999995</v>
      </c>
      <c r="O338" s="57">
        <v>43101</v>
      </c>
      <c r="P338" s="120">
        <f t="shared" si="39"/>
        <v>1</v>
      </c>
      <c r="Q338" s="47" t="str">
        <f t="shared" si="36"/>
        <v>jā</v>
      </c>
      <c r="R338" s="20" t="str">
        <f t="shared" si="37"/>
        <v>jā</v>
      </c>
      <c r="S338" s="20" t="b">
        <f t="shared" si="38"/>
        <v>0</v>
      </c>
      <c r="T338" s="57">
        <v>43234</v>
      </c>
      <c r="U338" s="47">
        <f t="shared" si="33"/>
        <v>5</v>
      </c>
      <c r="V338" s="57"/>
      <c r="W338" s="57"/>
      <c r="X338" s="95"/>
    </row>
    <row r="339" spans="1:24" ht="25.5" customHeight="1" x14ac:dyDescent="0.25">
      <c r="A339" s="6" t="s">
        <v>64</v>
      </c>
      <c r="B339" s="6" t="s">
        <v>65</v>
      </c>
      <c r="C339" s="6" t="s">
        <v>66</v>
      </c>
      <c r="D339" s="6" t="s">
        <v>101</v>
      </c>
      <c r="E339" s="6">
        <v>1</v>
      </c>
      <c r="F339" s="6"/>
      <c r="G339" s="6" t="s">
        <v>68</v>
      </c>
      <c r="H339" s="6"/>
      <c r="I339" s="5" t="s">
        <v>8</v>
      </c>
      <c r="J339" s="5">
        <f>IF(ISBLANK(P339),"",SUBTOTAL(103, $P$10:P339))</f>
        <v>230</v>
      </c>
      <c r="K339" s="5" t="s">
        <v>66</v>
      </c>
      <c r="L339" s="22" t="s">
        <v>102</v>
      </c>
      <c r="M339" s="22" t="s">
        <v>103</v>
      </c>
      <c r="N339" s="21">
        <v>573427</v>
      </c>
      <c r="O339" s="7">
        <v>43465</v>
      </c>
      <c r="P339" s="45" t="s">
        <v>404</v>
      </c>
      <c r="Q339" s="20" t="str">
        <f t="shared" si="36"/>
        <v>nē</v>
      </c>
      <c r="R339" s="20" t="str">
        <f t="shared" si="37"/>
        <v>nē</v>
      </c>
      <c r="S339" s="20" t="b">
        <f t="shared" si="38"/>
        <v>0</v>
      </c>
      <c r="T339" s="31">
        <v>43229</v>
      </c>
      <c r="U339" s="20">
        <f t="shared" si="33"/>
        <v>5</v>
      </c>
      <c r="V339" s="42"/>
      <c r="W339" s="42"/>
      <c r="X339" s="95"/>
    </row>
    <row r="340" spans="1:24" ht="25.5" customHeight="1" x14ac:dyDescent="0.25">
      <c r="A340" s="5" t="s">
        <v>282</v>
      </c>
      <c r="B340" s="5" t="s">
        <v>283</v>
      </c>
      <c r="C340" s="5" t="s">
        <v>284</v>
      </c>
      <c r="D340" s="137" t="s">
        <v>280</v>
      </c>
      <c r="E340" s="5">
        <v>1</v>
      </c>
      <c r="F340" s="5" t="s">
        <v>434</v>
      </c>
      <c r="G340" s="5" t="s">
        <v>285</v>
      </c>
      <c r="H340" s="5"/>
      <c r="I340" s="5" t="s">
        <v>8</v>
      </c>
      <c r="J340" s="5">
        <f>IF(ISBLANK(P340),"",SUBTOTAL(103, $P$10:P340))</f>
        <v>231</v>
      </c>
      <c r="K340" s="5" t="s">
        <v>283</v>
      </c>
      <c r="L340" s="137" t="s">
        <v>167</v>
      </c>
      <c r="M340" s="137" t="s">
        <v>478</v>
      </c>
      <c r="N340" s="21">
        <v>6102894</v>
      </c>
      <c r="O340" s="42">
        <v>43189</v>
      </c>
      <c r="P340" s="59">
        <f t="shared" ref="P340:P345" si="40">IF(O340&lt;43466,MONTH(O340),"nakošie periodi")</f>
        <v>3</v>
      </c>
      <c r="Q340" s="20" t="str">
        <f t="shared" si="36"/>
        <v>jā</v>
      </c>
      <c r="R340" s="20" t="str">
        <f t="shared" si="37"/>
        <v>jā</v>
      </c>
      <c r="S340" s="20" t="b">
        <f t="shared" si="38"/>
        <v>0</v>
      </c>
      <c r="T340" s="31">
        <v>43222</v>
      </c>
      <c r="U340" s="20">
        <f t="shared" si="33"/>
        <v>5</v>
      </c>
      <c r="V340" s="42"/>
      <c r="W340" s="42"/>
      <c r="X340" s="95"/>
    </row>
    <row r="341" spans="1:24" ht="38.25" customHeight="1" x14ac:dyDescent="0.25">
      <c r="A341" s="5" t="s">
        <v>177</v>
      </c>
      <c r="B341" s="5" t="s">
        <v>219</v>
      </c>
      <c r="C341" s="5" t="s">
        <v>220</v>
      </c>
      <c r="D341" s="137" t="s">
        <v>221</v>
      </c>
      <c r="E341" s="5">
        <v>2</v>
      </c>
      <c r="F341" s="5" t="s">
        <v>434</v>
      </c>
      <c r="G341" s="5" t="s">
        <v>14</v>
      </c>
      <c r="H341" s="5"/>
      <c r="I341" s="5" t="s">
        <v>8</v>
      </c>
      <c r="J341" s="5">
        <f>IF(ISBLANK(P341),"",SUBTOTAL(103, $P$10:P341))</f>
        <v>232</v>
      </c>
      <c r="K341" s="5" t="s">
        <v>219</v>
      </c>
      <c r="L341" s="137" t="s">
        <v>449</v>
      </c>
      <c r="M341" s="137" t="s">
        <v>448</v>
      </c>
      <c r="N341" s="8">
        <v>3651873.1</v>
      </c>
      <c r="O341" s="12">
        <v>43220</v>
      </c>
      <c r="P341" s="59">
        <f t="shared" si="40"/>
        <v>4</v>
      </c>
      <c r="Q341" s="20" t="str">
        <f t="shared" si="36"/>
        <v>jā</v>
      </c>
      <c r="R341" s="20" t="str">
        <f t="shared" si="37"/>
        <v>jā</v>
      </c>
      <c r="S341" s="20" t="b">
        <f t="shared" si="38"/>
        <v>0</v>
      </c>
      <c r="T341" s="31">
        <v>43222</v>
      </c>
      <c r="U341" s="20">
        <f t="shared" si="33"/>
        <v>5</v>
      </c>
      <c r="V341" s="42"/>
      <c r="W341" s="42"/>
      <c r="X341" s="95"/>
    </row>
    <row r="342" spans="1:24" ht="25.5" customHeight="1" x14ac:dyDescent="0.25">
      <c r="A342" s="5" t="s">
        <v>177</v>
      </c>
      <c r="B342" s="5" t="s">
        <v>219</v>
      </c>
      <c r="C342" s="5" t="s">
        <v>220</v>
      </c>
      <c r="D342" s="11" t="s">
        <v>221</v>
      </c>
      <c r="E342" s="5">
        <v>1</v>
      </c>
      <c r="F342" s="5" t="s">
        <v>434</v>
      </c>
      <c r="G342" s="5" t="s">
        <v>14</v>
      </c>
      <c r="H342" s="5"/>
      <c r="I342" s="5" t="s">
        <v>8</v>
      </c>
      <c r="J342" s="5">
        <f>IF(ISBLANK(P342),"",SUBTOTAL(103, $P$10:P342))</f>
        <v>233</v>
      </c>
      <c r="K342" s="5" t="s">
        <v>219</v>
      </c>
      <c r="L342" s="137" t="s">
        <v>167</v>
      </c>
      <c r="M342" s="137" t="s">
        <v>224</v>
      </c>
      <c r="N342" s="21">
        <v>5172369.34</v>
      </c>
      <c r="O342" s="12">
        <v>43220</v>
      </c>
      <c r="P342" s="59">
        <f t="shared" si="40"/>
        <v>4</v>
      </c>
      <c r="Q342" s="20" t="str">
        <f t="shared" si="36"/>
        <v>jā</v>
      </c>
      <c r="R342" s="20" t="str">
        <f t="shared" si="37"/>
        <v>nē</v>
      </c>
      <c r="S342" s="20" t="b">
        <f t="shared" si="38"/>
        <v>1</v>
      </c>
      <c r="T342" s="31">
        <v>43217</v>
      </c>
      <c r="U342" s="20">
        <f t="shared" si="33"/>
        <v>4</v>
      </c>
      <c r="V342" s="42"/>
      <c r="W342" s="42"/>
      <c r="X342" s="95"/>
    </row>
    <row r="343" spans="1:24" ht="38.25" customHeight="1" x14ac:dyDescent="0.25">
      <c r="A343" s="5" t="s">
        <v>282</v>
      </c>
      <c r="B343" s="47" t="s">
        <v>465</v>
      </c>
      <c r="C343" s="47" t="s">
        <v>465</v>
      </c>
      <c r="D343" s="48" t="s">
        <v>466</v>
      </c>
      <c r="E343" s="47">
        <v>1</v>
      </c>
      <c r="F343" s="47"/>
      <c r="G343" s="47"/>
      <c r="H343" s="47"/>
      <c r="I343" s="47" t="s">
        <v>285</v>
      </c>
      <c r="J343" s="5">
        <f>IF(ISBLANK(P343),"",SUBTOTAL(103, $P$10:P343))</f>
        <v>234</v>
      </c>
      <c r="K343" s="47" t="s">
        <v>465</v>
      </c>
      <c r="L343" s="48" t="s">
        <v>468</v>
      </c>
      <c r="M343" s="48" t="s">
        <v>474</v>
      </c>
      <c r="N343" s="49">
        <v>909889.3</v>
      </c>
      <c r="O343" s="57">
        <v>43217</v>
      </c>
      <c r="P343" s="59">
        <f t="shared" si="40"/>
        <v>4</v>
      </c>
      <c r="Q343" s="20" t="str">
        <f t="shared" si="36"/>
        <v>jā</v>
      </c>
      <c r="R343" s="20" t="str">
        <f t="shared" si="37"/>
        <v>nē</v>
      </c>
      <c r="S343" s="20" t="b">
        <f t="shared" si="38"/>
        <v>1</v>
      </c>
      <c r="T343" s="46">
        <v>43217</v>
      </c>
      <c r="U343" s="20">
        <f t="shared" si="33"/>
        <v>4</v>
      </c>
      <c r="V343" s="42"/>
      <c r="W343" s="42"/>
      <c r="X343" s="95"/>
    </row>
    <row r="344" spans="1:24" ht="25.5" customHeight="1" x14ac:dyDescent="0.25">
      <c r="A344" s="5" t="s">
        <v>282</v>
      </c>
      <c r="B344" s="47" t="s">
        <v>465</v>
      </c>
      <c r="C344" s="47" t="s">
        <v>465</v>
      </c>
      <c r="D344" s="48" t="s">
        <v>466</v>
      </c>
      <c r="E344" s="47">
        <v>1</v>
      </c>
      <c r="F344" s="47"/>
      <c r="G344" s="47"/>
      <c r="H344" s="47"/>
      <c r="I344" s="47" t="s">
        <v>285</v>
      </c>
      <c r="J344" s="5">
        <f>IF(ISBLANK(P344),"",SUBTOTAL(103, $P$10:P344))</f>
        <v>235</v>
      </c>
      <c r="K344" s="47" t="s">
        <v>465</v>
      </c>
      <c r="L344" s="48" t="s">
        <v>469</v>
      </c>
      <c r="M344" s="48" t="s">
        <v>475</v>
      </c>
      <c r="N344" s="49">
        <v>521662.85</v>
      </c>
      <c r="O344" s="57">
        <v>43217</v>
      </c>
      <c r="P344" s="59">
        <f t="shared" si="40"/>
        <v>4</v>
      </c>
      <c r="Q344" s="20" t="str">
        <f t="shared" si="36"/>
        <v>jā</v>
      </c>
      <c r="R344" s="20" t="str">
        <f t="shared" si="37"/>
        <v>nē</v>
      </c>
      <c r="S344" s="20" t="b">
        <f t="shared" si="38"/>
        <v>1</v>
      </c>
      <c r="T344" s="46">
        <v>43217</v>
      </c>
      <c r="U344" s="20">
        <f t="shared" ref="U344:U407" si="41">IFERROR(MONTH(T344),"Nav iesniegts")</f>
        <v>4</v>
      </c>
      <c r="V344" s="42"/>
      <c r="W344" s="42"/>
      <c r="X344" s="95"/>
    </row>
    <row r="345" spans="1:24" ht="38.25" customHeight="1" x14ac:dyDescent="0.25">
      <c r="A345" s="5" t="s">
        <v>282</v>
      </c>
      <c r="B345" s="47" t="s">
        <v>465</v>
      </c>
      <c r="C345" s="47" t="s">
        <v>465</v>
      </c>
      <c r="D345" s="48" t="s">
        <v>466</v>
      </c>
      <c r="E345" s="47">
        <v>1</v>
      </c>
      <c r="F345" s="47"/>
      <c r="G345" s="47"/>
      <c r="H345" s="47"/>
      <c r="I345" s="47" t="s">
        <v>285</v>
      </c>
      <c r="J345" s="5">
        <f>IF(ISBLANK(P345),"",SUBTOTAL(103, $P$10:P345))</f>
        <v>236</v>
      </c>
      <c r="K345" s="47" t="s">
        <v>465</v>
      </c>
      <c r="L345" s="48" t="s">
        <v>467</v>
      </c>
      <c r="M345" s="48" t="s">
        <v>472</v>
      </c>
      <c r="N345" s="49">
        <v>396764.7</v>
      </c>
      <c r="O345" s="57">
        <v>43217</v>
      </c>
      <c r="P345" s="59">
        <f t="shared" si="40"/>
        <v>4</v>
      </c>
      <c r="Q345" s="20" t="str">
        <f t="shared" si="36"/>
        <v>jā</v>
      </c>
      <c r="R345" s="20" t="str">
        <f t="shared" si="37"/>
        <v>nē</v>
      </c>
      <c r="S345" s="20" t="b">
        <f t="shared" si="38"/>
        <v>1</v>
      </c>
      <c r="T345" s="46">
        <v>43217</v>
      </c>
      <c r="U345" s="20">
        <f t="shared" si="41"/>
        <v>4</v>
      </c>
      <c r="V345" s="42"/>
      <c r="W345" s="42"/>
      <c r="X345" s="95"/>
    </row>
    <row r="346" spans="1:24" ht="25.5" customHeight="1" x14ac:dyDescent="0.25">
      <c r="A346" s="5" t="s">
        <v>64</v>
      </c>
      <c r="B346" s="5" t="s">
        <v>65</v>
      </c>
      <c r="C346" s="5" t="s">
        <v>66</v>
      </c>
      <c r="D346" s="11" t="s">
        <v>67</v>
      </c>
      <c r="E346" s="5">
        <v>1</v>
      </c>
      <c r="F346" s="5"/>
      <c r="G346" s="5" t="s">
        <v>68</v>
      </c>
      <c r="H346" s="5"/>
      <c r="I346" s="5" t="s">
        <v>8</v>
      </c>
      <c r="J346" s="5">
        <f>IF(ISBLANK(P346),"",SUBTOTAL(103, $P$10:P346))</f>
        <v>237</v>
      </c>
      <c r="K346" s="5" t="s">
        <v>66</v>
      </c>
      <c r="L346" s="22" t="s">
        <v>91</v>
      </c>
      <c r="M346" s="24" t="s">
        <v>97</v>
      </c>
      <c r="N346" s="21">
        <v>280305.61</v>
      </c>
      <c r="O346" s="7">
        <v>43251</v>
      </c>
      <c r="P346" s="45" t="s">
        <v>404</v>
      </c>
      <c r="Q346" s="20" t="str">
        <f t="shared" si="36"/>
        <v>nē</v>
      </c>
      <c r="R346" s="20" t="str">
        <f t="shared" si="37"/>
        <v>nē</v>
      </c>
      <c r="S346" s="20" t="b">
        <f t="shared" si="38"/>
        <v>0</v>
      </c>
      <c r="T346" s="31">
        <v>43217</v>
      </c>
      <c r="U346" s="20">
        <f t="shared" si="41"/>
        <v>4</v>
      </c>
      <c r="V346" s="42"/>
      <c r="W346" s="42"/>
      <c r="X346" s="95"/>
    </row>
    <row r="347" spans="1:24" ht="25.5" customHeight="1" x14ac:dyDescent="0.25">
      <c r="A347" s="5" t="s">
        <v>282</v>
      </c>
      <c r="B347" s="47" t="s">
        <v>465</v>
      </c>
      <c r="C347" s="47" t="s">
        <v>465</v>
      </c>
      <c r="D347" s="48" t="s">
        <v>466</v>
      </c>
      <c r="E347" s="47">
        <v>1</v>
      </c>
      <c r="F347" s="47"/>
      <c r="G347" s="47"/>
      <c r="H347" s="47"/>
      <c r="I347" s="47" t="s">
        <v>285</v>
      </c>
      <c r="J347" s="5">
        <f>IF(ISBLANK(P347),"",SUBTOTAL(103, $P$10:P347))</f>
        <v>238</v>
      </c>
      <c r="K347" s="47" t="s">
        <v>465</v>
      </c>
      <c r="L347" s="48" t="s">
        <v>470</v>
      </c>
      <c r="M347" s="48" t="s">
        <v>476</v>
      </c>
      <c r="N347" s="49">
        <v>259726.84</v>
      </c>
      <c r="O347" s="57">
        <v>43217</v>
      </c>
      <c r="P347" s="59">
        <f>IF(O347&lt;43466,MONTH(O347),"nakošie periodi")</f>
        <v>4</v>
      </c>
      <c r="Q347" s="20" t="str">
        <f t="shared" si="36"/>
        <v>jā</v>
      </c>
      <c r="R347" s="20" t="str">
        <f t="shared" si="37"/>
        <v>nē</v>
      </c>
      <c r="S347" s="20" t="b">
        <f t="shared" si="38"/>
        <v>1</v>
      </c>
      <c r="T347" s="46">
        <v>43217</v>
      </c>
      <c r="U347" s="20">
        <f t="shared" si="41"/>
        <v>4</v>
      </c>
      <c r="V347" s="42"/>
      <c r="W347" s="42"/>
      <c r="X347" s="95"/>
    </row>
    <row r="348" spans="1:24" ht="25.5" customHeight="1" x14ac:dyDescent="0.25">
      <c r="A348" s="5" t="s">
        <v>282</v>
      </c>
      <c r="B348" s="47" t="s">
        <v>465</v>
      </c>
      <c r="C348" s="47" t="s">
        <v>465</v>
      </c>
      <c r="D348" s="48" t="s">
        <v>466</v>
      </c>
      <c r="E348" s="47">
        <v>1</v>
      </c>
      <c r="F348" s="47"/>
      <c r="G348" s="47"/>
      <c r="H348" s="47"/>
      <c r="I348" s="47" t="s">
        <v>285</v>
      </c>
      <c r="J348" s="5">
        <f>IF(ISBLANK(P348),"",SUBTOTAL(103, $P$10:P348))</f>
        <v>239</v>
      </c>
      <c r="K348" s="47" t="s">
        <v>465</v>
      </c>
      <c r="L348" s="48" t="s">
        <v>355</v>
      </c>
      <c r="M348" s="48" t="s">
        <v>471</v>
      </c>
      <c r="N348" s="49">
        <v>259255.1</v>
      </c>
      <c r="O348" s="57">
        <v>43217</v>
      </c>
      <c r="P348" s="59">
        <f>IF(O348&lt;43466,MONTH(O348),"nakošie periodi")</f>
        <v>4</v>
      </c>
      <c r="Q348" s="20" t="str">
        <f t="shared" si="36"/>
        <v>jā</v>
      </c>
      <c r="R348" s="20" t="str">
        <f t="shared" si="37"/>
        <v>nē</v>
      </c>
      <c r="S348" s="20" t="b">
        <f t="shared" si="38"/>
        <v>1</v>
      </c>
      <c r="T348" s="46">
        <v>43217</v>
      </c>
      <c r="U348" s="20">
        <f t="shared" si="41"/>
        <v>4</v>
      </c>
      <c r="V348" s="42"/>
      <c r="W348" s="42"/>
      <c r="X348" s="95"/>
    </row>
    <row r="349" spans="1:24" ht="25.5" customHeight="1" x14ac:dyDescent="0.25">
      <c r="A349" s="5" t="s">
        <v>282</v>
      </c>
      <c r="B349" s="47" t="s">
        <v>465</v>
      </c>
      <c r="C349" s="47" t="s">
        <v>465</v>
      </c>
      <c r="D349" s="48" t="s">
        <v>466</v>
      </c>
      <c r="E349" s="47">
        <v>1</v>
      </c>
      <c r="F349" s="47"/>
      <c r="G349" s="47"/>
      <c r="H349" s="47"/>
      <c r="I349" s="47" t="s">
        <v>285</v>
      </c>
      <c r="J349" s="5">
        <f>IF(ISBLANK(P349),"",SUBTOTAL(103, $P$10:P349))</f>
        <v>240</v>
      </c>
      <c r="K349" s="47" t="s">
        <v>465</v>
      </c>
      <c r="L349" s="48" t="s">
        <v>353</v>
      </c>
      <c r="M349" s="48" t="s">
        <v>473</v>
      </c>
      <c r="N349" s="49">
        <v>202701.2</v>
      </c>
      <c r="O349" s="57">
        <v>43217</v>
      </c>
      <c r="P349" s="59">
        <f>IF(O349&lt;43466,MONTH(O349),"nakošie periodi")</f>
        <v>4</v>
      </c>
      <c r="Q349" s="20" t="str">
        <f t="shared" si="36"/>
        <v>jā</v>
      </c>
      <c r="R349" s="20" t="str">
        <f t="shared" si="37"/>
        <v>nē</v>
      </c>
      <c r="S349" s="20" t="b">
        <f t="shared" si="38"/>
        <v>1</v>
      </c>
      <c r="T349" s="46">
        <v>43217</v>
      </c>
      <c r="U349" s="20">
        <f t="shared" si="41"/>
        <v>4</v>
      </c>
      <c r="V349" s="42"/>
      <c r="W349" s="42"/>
      <c r="X349" s="95"/>
    </row>
    <row r="350" spans="1:24" ht="25.5" customHeight="1" x14ac:dyDescent="0.25">
      <c r="A350" s="5" t="s">
        <v>64</v>
      </c>
      <c r="B350" s="5" t="s">
        <v>65</v>
      </c>
      <c r="C350" s="5" t="s">
        <v>66</v>
      </c>
      <c r="D350" s="11" t="s">
        <v>67</v>
      </c>
      <c r="E350" s="5">
        <v>1</v>
      </c>
      <c r="F350" s="5"/>
      <c r="G350" s="5" t="s">
        <v>68</v>
      </c>
      <c r="H350" s="5"/>
      <c r="I350" s="5" t="s">
        <v>8</v>
      </c>
      <c r="J350" s="5">
        <f>IF(ISBLANK(P350),"",SUBTOTAL(103, $P$10:P350))</f>
        <v>241</v>
      </c>
      <c r="K350" s="5" t="s">
        <v>66</v>
      </c>
      <c r="L350" s="22" t="s">
        <v>91</v>
      </c>
      <c r="M350" s="24" t="s">
        <v>95</v>
      </c>
      <c r="N350" s="21">
        <v>456062.78</v>
      </c>
      <c r="O350" s="7">
        <v>43281</v>
      </c>
      <c r="P350" s="45" t="s">
        <v>404</v>
      </c>
      <c r="Q350" s="20" t="str">
        <f t="shared" si="36"/>
        <v>nē</v>
      </c>
      <c r="R350" s="20" t="str">
        <f t="shared" si="37"/>
        <v>nē</v>
      </c>
      <c r="S350" s="20" t="b">
        <f t="shared" si="38"/>
        <v>0</v>
      </c>
      <c r="T350" s="31">
        <v>43216</v>
      </c>
      <c r="U350" s="20">
        <f t="shared" si="41"/>
        <v>4</v>
      </c>
      <c r="V350" s="42"/>
      <c r="W350" s="42"/>
      <c r="X350" s="95"/>
    </row>
    <row r="351" spans="1:24" ht="38.25" customHeight="1" x14ac:dyDescent="0.25">
      <c r="A351" s="5" t="s">
        <v>64</v>
      </c>
      <c r="B351" s="5" t="s">
        <v>65</v>
      </c>
      <c r="C351" s="5" t="s">
        <v>66</v>
      </c>
      <c r="D351" s="11" t="s">
        <v>67</v>
      </c>
      <c r="E351" s="5">
        <v>1</v>
      </c>
      <c r="F351" s="5"/>
      <c r="G351" s="5" t="s">
        <v>68</v>
      </c>
      <c r="H351" s="5"/>
      <c r="I351" s="5" t="s">
        <v>8</v>
      </c>
      <c r="J351" s="5">
        <f>IF(ISBLANK(P351),"",SUBTOTAL(103, $P$10:P351))</f>
        <v>242</v>
      </c>
      <c r="K351" s="5" t="s">
        <v>66</v>
      </c>
      <c r="L351" s="22" t="s">
        <v>91</v>
      </c>
      <c r="M351" s="24" t="s">
        <v>99</v>
      </c>
      <c r="N351" s="21">
        <v>326831.77</v>
      </c>
      <c r="O351" s="7">
        <v>43281</v>
      </c>
      <c r="P351" s="45" t="s">
        <v>404</v>
      </c>
      <c r="Q351" s="20" t="str">
        <f t="shared" si="36"/>
        <v>nē</v>
      </c>
      <c r="R351" s="20" t="str">
        <f t="shared" si="37"/>
        <v>nē</v>
      </c>
      <c r="S351" s="20" t="b">
        <f t="shared" si="38"/>
        <v>0</v>
      </c>
      <c r="T351" s="31">
        <v>43216</v>
      </c>
      <c r="U351" s="20">
        <f t="shared" si="41"/>
        <v>4</v>
      </c>
      <c r="V351" s="42"/>
      <c r="W351" s="42"/>
      <c r="X351" s="59"/>
    </row>
    <row r="352" spans="1:24" ht="38.25" customHeight="1" x14ac:dyDescent="0.25">
      <c r="A352" s="5" t="s">
        <v>177</v>
      </c>
      <c r="B352" s="5" t="s">
        <v>178</v>
      </c>
      <c r="C352" s="5" t="s">
        <v>179</v>
      </c>
      <c r="D352" s="137" t="s">
        <v>180</v>
      </c>
      <c r="E352" s="5" t="s">
        <v>181</v>
      </c>
      <c r="F352" s="5"/>
      <c r="G352" s="5" t="s">
        <v>182</v>
      </c>
      <c r="H352" s="5"/>
      <c r="I352" s="5" t="s">
        <v>8</v>
      </c>
      <c r="J352" s="5">
        <f>IF(ISBLANK(P352),"",SUBTOTAL(103, $P$10:P352))</f>
        <v>243</v>
      </c>
      <c r="K352" s="137" t="s">
        <v>178</v>
      </c>
      <c r="L352" s="137" t="s">
        <v>183</v>
      </c>
      <c r="M352" s="11" t="s">
        <v>186</v>
      </c>
      <c r="N352" s="9">
        <v>3149369.03</v>
      </c>
      <c r="O352" s="13">
        <v>43159</v>
      </c>
      <c r="P352" s="59">
        <f>IF(O352&lt;43466,MONTH(O352),"nakošie periodi")</f>
        <v>2</v>
      </c>
      <c r="Q352" s="20" t="str">
        <f t="shared" si="36"/>
        <v>jā</v>
      </c>
      <c r="R352" s="20" t="str">
        <f t="shared" si="37"/>
        <v>jā</v>
      </c>
      <c r="S352" s="20" t="b">
        <f t="shared" si="38"/>
        <v>0</v>
      </c>
      <c r="T352" s="13">
        <v>43215</v>
      </c>
      <c r="U352" s="20">
        <f t="shared" si="41"/>
        <v>4</v>
      </c>
      <c r="V352" s="42"/>
      <c r="W352" s="42"/>
      <c r="X352" s="59"/>
    </row>
    <row r="353" spans="1:24" ht="25.5" customHeight="1" x14ac:dyDescent="0.25">
      <c r="A353" s="5" t="s">
        <v>262</v>
      </c>
      <c r="B353" s="5" t="s">
        <v>460</v>
      </c>
      <c r="C353" s="47" t="s">
        <v>461</v>
      </c>
      <c r="D353" s="47" t="s">
        <v>462</v>
      </c>
      <c r="E353" s="47" t="s">
        <v>181</v>
      </c>
      <c r="F353" s="47"/>
      <c r="G353" s="5" t="s">
        <v>266</v>
      </c>
      <c r="H353" s="47"/>
      <c r="I353" s="5" t="s">
        <v>9</v>
      </c>
      <c r="J353" s="5">
        <f>IF(ISBLANK(P353),"",SUBTOTAL(103, $P$10:P353))</f>
        <v>244</v>
      </c>
      <c r="K353" s="47" t="s">
        <v>460</v>
      </c>
      <c r="L353" s="48" t="s">
        <v>278</v>
      </c>
      <c r="M353" s="48" t="s">
        <v>463</v>
      </c>
      <c r="N353" s="49">
        <v>8942000</v>
      </c>
      <c r="O353" s="48" t="s">
        <v>464</v>
      </c>
      <c r="P353" s="45" t="s">
        <v>404</v>
      </c>
      <c r="Q353" s="20" t="str">
        <f t="shared" si="36"/>
        <v>nē</v>
      </c>
      <c r="R353" s="20" t="str">
        <f t="shared" si="37"/>
        <v>nē</v>
      </c>
      <c r="S353" s="20" t="b">
        <f t="shared" si="38"/>
        <v>0</v>
      </c>
      <c r="T353" s="46">
        <v>43210</v>
      </c>
      <c r="U353" s="20">
        <f t="shared" si="41"/>
        <v>4</v>
      </c>
      <c r="V353" s="42"/>
      <c r="W353" s="42"/>
      <c r="X353" s="59"/>
    </row>
    <row r="354" spans="1:24" ht="25.5" customHeight="1" x14ac:dyDescent="0.25">
      <c r="A354" s="5" t="s">
        <v>64</v>
      </c>
      <c r="B354" s="5" t="s">
        <v>154</v>
      </c>
      <c r="C354" s="5" t="s">
        <v>155</v>
      </c>
      <c r="D354" s="11" t="s">
        <v>156</v>
      </c>
      <c r="E354" s="5">
        <v>1</v>
      </c>
      <c r="F354" s="5" t="s">
        <v>434</v>
      </c>
      <c r="G354" s="5" t="s">
        <v>14</v>
      </c>
      <c r="H354" s="5"/>
      <c r="I354" s="5" t="s">
        <v>8</v>
      </c>
      <c r="J354" s="5">
        <f>IF(ISBLANK(P354),"",SUBTOTAL(103, $P$10:P354))</f>
        <v>245</v>
      </c>
      <c r="K354" s="5" t="s">
        <v>154</v>
      </c>
      <c r="L354" s="137" t="s">
        <v>163</v>
      </c>
      <c r="M354" s="137" t="s">
        <v>165</v>
      </c>
      <c r="N354" s="21">
        <v>281700</v>
      </c>
      <c r="O354" s="12">
        <v>43465</v>
      </c>
      <c r="P354" s="45" t="s">
        <v>404</v>
      </c>
      <c r="Q354" s="20" t="str">
        <f t="shared" si="36"/>
        <v>nē</v>
      </c>
      <c r="R354" s="20" t="str">
        <f t="shared" si="37"/>
        <v>nē</v>
      </c>
      <c r="S354" s="20" t="b">
        <f t="shared" si="38"/>
        <v>0</v>
      </c>
      <c r="T354" s="31">
        <v>43209</v>
      </c>
      <c r="U354" s="20">
        <f t="shared" si="41"/>
        <v>4</v>
      </c>
      <c r="V354" s="42"/>
      <c r="W354" s="42"/>
      <c r="X354" s="59"/>
    </row>
    <row r="355" spans="1:24" ht="38.25" customHeight="1" x14ac:dyDescent="0.25">
      <c r="A355" s="5" t="s">
        <v>64</v>
      </c>
      <c r="B355" s="5" t="s">
        <v>65</v>
      </c>
      <c r="C355" s="5" t="s">
        <v>66</v>
      </c>
      <c r="D355" s="11" t="s">
        <v>67</v>
      </c>
      <c r="E355" s="5">
        <v>1</v>
      </c>
      <c r="F355" s="5"/>
      <c r="G355" s="5" t="s">
        <v>68</v>
      </c>
      <c r="H355" s="5"/>
      <c r="I355" s="5" t="s">
        <v>8</v>
      </c>
      <c r="J355" s="5">
        <f>IF(ISBLANK(P355),"",SUBTOTAL(103, $P$10:P355))</f>
        <v>246</v>
      </c>
      <c r="K355" s="5" t="s">
        <v>66</v>
      </c>
      <c r="L355" s="22" t="s">
        <v>82</v>
      </c>
      <c r="M355" s="22" t="s">
        <v>83</v>
      </c>
      <c r="N355" s="21">
        <v>854275.5</v>
      </c>
      <c r="O355" s="15">
        <v>43311</v>
      </c>
      <c r="P355" s="45" t="s">
        <v>404</v>
      </c>
      <c r="Q355" s="20" t="str">
        <f t="shared" si="36"/>
        <v>nē</v>
      </c>
      <c r="R355" s="20" t="str">
        <f t="shared" si="37"/>
        <v>nē</v>
      </c>
      <c r="S355" s="20" t="b">
        <f t="shared" si="38"/>
        <v>0</v>
      </c>
      <c r="T355" s="31">
        <v>43201</v>
      </c>
      <c r="U355" s="20">
        <f t="shared" si="41"/>
        <v>4</v>
      </c>
      <c r="V355" s="42"/>
      <c r="W355" s="42"/>
      <c r="X355" s="59"/>
    </row>
    <row r="356" spans="1:24" ht="25.5" customHeight="1" x14ac:dyDescent="0.25">
      <c r="A356" s="5" t="s">
        <v>64</v>
      </c>
      <c r="B356" s="6" t="s">
        <v>65</v>
      </c>
      <c r="C356" s="6" t="s">
        <v>66</v>
      </c>
      <c r="D356" s="6" t="s">
        <v>101</v>
      </c>
      <c r="E356" s="6">
        <v>1</v>
      </c>
      <c r="F356" s="6"/>
      <c r="G356" s="6" t="s">
        <v>68</v>
      </c>
      <c r="H356" s="6"/>
      <c r="I356" s="5" t="s">
        <v>8</v>
      </c>
      <c r="J356" s="5">
        <f>IF(ISBLANK(P356),"",SUBTOTAL(103, $P$10:P356))</f>
        <v>247</v>
      </c>
      <c r="K356" s="5" t="s">
        <v>66</v>
      </c>
      <c r="L356" s="22" t="s">
        <v>109</v>
      </c>
      <c r="M356" s="137" t="s">
        <v>110</v>
      </c>
      <c r="N356" s="21">
        <v>395233</v>
      </c>
      <c r="O356" s="12">
        <v>43465</v>
      </c>
      <c r="P356" s="45" t="s">
        <v>404</v>
      </c>
      <c r="Q356" s="20" t="str">
        <f t="shared" si="36"/>
        <v>nē</v>
      </c>
      <c r="R356" s="20" t="str">
        <f t="shared" si="37"/>
        <v>nē</v>
      </c>
      <c r="S356" s="20" t="b">
        <f t="shared" si="38"/>
        <v>0</v>
      </c>
      <c r="T356" s="31">
        <v>43201</v>
      </c>
      <c r="U356" s="20">
        <f t="shared" si="41"/>
        <v>4</v>
      </c>
      <c r="V356" s="42"/>
      <c r="W356" s="42"/>
      <c r="X356" s="59"/>
    </row>
    <row r="357" spans="1:24" ht="25.5" customHeight="1" x14ac:dyDescent="0.25">
      <c r="A357" s="5" t="s">
        <v>64</v>
      </c>
      <c r="B357" s="5" t="s">
        <v>65</v>
      </c>
      <c r="C357" s="5" t="s">
        <v>66</v>
      </c>
      <c r="D357" s="11" t="s">
        <v>67</v>
      </c>
      <c r="E357" s="5">
        <v>1</v>
      </c>
      <c r="F357" s="5"/>
      <c r="G357" s="5" t="s">
        <v>68</v>
      </c>
      <c r="H357" s="5"/>
      <c r="I357" s="5" t="s">
        <v>8</v>
      </c>
      <c r="J357" s="5">
        <f>IF(ISBLANK(P357),"",SUBTOTAL(103, $P$10:P357))</f>
        <v>248</v>
      </c>
      <c r="K357" s="5" t="s">
        <v>66</v>
      </c>
      <c r="L357" s="6" t="s">
        <v>86</v>
      </c>
      <c r="M357" s="22" t="s">
        <v>87</v>
      </c>
      <c r="N357" s="21">
        <v>204212.51</v>
      </c>
      <c r="O357" s="17">
        <v>43312</v>
      </c>
      <c r="P357" s="45" t="s">
        <v>404</v>
      </c>
      <c r="Q357" s="20" t="str">
        <f t="shared" si="36"/>
        <v>nē</v>
      </c>
      <c r="R357" s="20" t="str">
        <f t="shared" si="37"/>
        <v>nē</v>
      </c>
      <c r="S357" s="20" t="b">
        <f t="shared" si="38"/>
        <v>0</v>
      </c>
      <c r="T357" s="31">
        <v>43201</v>
      </c>
      <c r="U357" s="20">
        <f t="shared" si="41"/>
        <v>4</v>
      </c>
      <c r="V357" s="42"/>
      <c r="W357" s="42"/>
      <c r="X357" s="59"/>
    </row>
    <row r="358" spans="1:24" ht="38.25" x14ac:dyDescent="0.25">
      <c r="A358" s="5" t="s">
        <v>64</v>
      </c>
      <c r="B358" s="5" t="s">
        <v>65</v>
      </c>
      <c r="C358" s="5" t="s">
        <v>66</v>
      </c>
      <c r="D358" s="11" t="s">
        <v>67</v>
      </c>
      <c r="E358" s="5">
        <v>1</v>
      </c>
      <c r="F358" s="5"/>
      <c r="G358" s="5" t="s">
        <v>68</v>
      </c>
      <c r="H358" s="5"/>
      <c r="I358" s="5" t="s">
        <v>8</v>
      </c>
      <c r="J358" s="5">
        <f>IF(ISBLANK(P358),"",SUBTOTAL(103, $P$10:P358))</f>
        <v>249</v>
      </c>
      <c r="K358" s="5" t="s">
        <v>66</v>
      </c>
      <c r="L358" s="6" t="s">
        <v>86</v>
      </c>
      <c r="M358" s="22" t="s">
        <v>88</v>
      </c>
      <c r="N358" s="21">
        <v>202958.75</v>
      </c>
      <c r="O358" s="17">
        <v>43312</v>
      </c>
      <c r="P358" s="45" t="s">
        <v>404</v>
      </c>
      <c r="Q358" s="20" t="str">
        <f t="shared" si="36"/>
        <v>nē</v>
      </c>
      <c r="R358" s="20" t="str">
        <f t="shared" si="37"/>
        <v>nē</v>
      </c>
      <c r="S358" s="20" t="b">
        <f t="shared" si="38"/>
        <v>0</v>
      </c>
      <c r="T358" s="31">
        <v>43201</v>
      </c>
      <c r="U358" s="20">
        <f t="shared" si="41"/>
        <v>4</v>
      </c>
      <c r="V358" s="42"/>
      <c r="W358" s="42"/>
      <c r="X358" s="59"/>
    </row>
    <row r="359" spans="1:24" ht="25.5" x14ac:dyDescent="0.25">
      <c r="A359" s="5" t="s">
        <v>64</v>
      </c>
      <c r="B359" s="5" t="s">
        <v>154</v>
      </c>
      <c r="C359" s="5" t="s">
        <v>155</v>
      </c>
      <c r="D359" s="11" t="s">
        <v>156</v>
      </c>
      <c r="E359" s="5">
        <v>1</v>
      </c>
      <c r="F359" s="5" t="s">
        <v>434</v>
      </c>
      <c r="G359" s="5" t="s">
        <v>14</v>
      </c>
      <c r="H359" s="5"/>
      <c r="I359" s="5" t="s">
        <v>8</v>
      </c>
      <c r="J359" s="5">
        <f>IF(ISBLANK(P359),"",SUBTOTAL(103, $P$10:P359))</f>
        <v>250</v>
      </c>
      <c r="K359" s="5" t="s">
        <v>154</v>
      </c>
      <c r="L359" s="137" t="s">
        <v>167</v>
      </c>
      <c r="M359" s="137" t="s">
        <v>170</v>
      </c>
      <c r="N359" s="21">
        <v>512620.4</v>
      </c>
      <c r="O359" s="14">
        <v>43189</v>
      </c>
      <c r="P359" s="59">
        <f>IF(O359&lt;43466,MONTH(O359),"nakošie periodi")</f>
        <v>3</v>
      </c>
      <c r="Q359" s="20" t="str">
        <f t="shared" si="36"/>
        <v>jā</v>
      </c>
      <c r="R359" s="20" t="str">
        <f t="shared" si="37"/>
        <v>jā</v>
      </c>
      <c r="S359" s="20" t="b">
        <f t="shared" si="38"/>
        <v>0</v>
      </c>
      <c r="T359" s="31">
        <v>43193</v>
      </c>
      <c r="U359" s="20">
        <f t="shared" si="41"/>
        <v>4</v>
      </c>
      <c r="V359" s="42"/>
      <c r="W359" s="42"/>
      <c r="X359" s="59"/>
    </row>
    <row r="360" spans="1:24" ht="51" x14ac:dyDescent="0.25">
      <c r="A360" s="6" t="s">
        <v>262</v>
      </c>
      <c r="B360" s="6" t="s">
        <v>271</v>
      </c>
      <c r="C360" s="6" t="s">
        <v>272</v>
      </c>
      <c r="D360" s="6" t="s">
        <v>273</v>
      </c>
      <c r="E360" s="5" t="s">
        <v>181</v>
      </c>
      <c r="F360" s="5" t="s">
        <v>434</v>
      </c>
      <c r="G360" s="6" t="s">
        <v>266</v>
      </c>
      <c r="H360" s="6"/>
      <c r="I360" s="6" t="s">
        <v>9</v>
      </c>
      <c r="J360" s="5">
        <f>IF(ISBLANK(P360),"",SUBTOTAL(103, $P$10:P360))</f>
        <v>251</v>
      </c>
      <c r="K360" s="5" t="s">
        <v>271</v>
      </c>
      <c r="L360" s="11" t="s">
        <v>213</v>
      </c>
      <c r="M360" s="6" t="s">
        <v>274</v>
      </c>
      <c r="N360" s="21">
        <v>24000000</v>
      </c>
      <c r="O360" s="7">
        <v>43188</v>
      </c>
      <c r="P360" s="59">
        <f>IF(O360&lt;43466,MONTH(O360),"nakošie periodi")</f>
        <v>3</v>
      </c>
      <c r="Q360" s="20" t="str">
        <f t="shared" si="36"/>
        <v>jā</v>
      </c>
      <c r="R360" s="20" t="str">
        <f t="shared" si="37"/>
        <v>nē</v>
      </c>
      <c r="S360" s="20" t="b">
        <f t="shared" si="38"/>
        <v>1</v>
      </c>
      <c r="T360" s="31">
        <v>43188</v>
      </c>
      <c r="U360" s="20">
        <f t="shared" si="41"/>
        <v>3</v>
      </c>
      <c r="V360" s="42"/>
      <c r="W360" s="42"/>
      <c r="X360" s="59"/>
    </row>
    <row r="361" spans="1:24" ht="25.5" x14ac:dyDescent="0.25">
      <c r="A361" s="5" t="s">
        <v>177</v>
      </c>
      <c r="B361" s="5" t="s">
        <v>219</v>
      </c>
      <c r="C361" s="5" t="s">
        <v>220</v>
      </c>
      <c r="D361" s="11" t="s">
        <v>221</v>
      </c>
      <c r="E361" s="5">
        <v>1</v>
      </c>
      <c r="F361" s="5" t="s">
        <v>434</v>
      </c>
      <c r="G361" s="5" t="s">
        <v>14</v>
      </c>
      <c r="H361" s="5"/>
      <c r="I361" s="5" t="s">
        <v>8</v>
      </c>
      <c r="J361" s="5">
        <f>IF(ISBLANK(P361),"",SUBTOTAL(103, $P$10:P361))</f>
        <v>252</v>
      </c>
      <c r="K361" s="5" t="s">
        <v>219</v>
      </c>
      <c r="L361" s="11" t="s">
        <v>163</v>
      </c>
      <c r="M361" s="11" t="s">
        <v>223</v>
      </c>
      <c r="N361" s="21">
        <v>1210301.52</v>
      </c>
      <c r="O361" s="12">
        <v>43281</v>
      </c>
      <c r="P361" s="45" t="s">
        <v>404</v>
      </c>
      <c r="Q361" s="20" t="str">
        <f t="shared" si="36"/>
        <v>nē</v>
      </c>
      <c r="R361" s="20" t="str">
        <f t="shared" si="37"/>
        <v>nē</v>
      </c>
      <c r="S361" s="20" t="b">
        <f t="shared" si="38"/>
        <v>0</v>
      </c>
      <c r="T361" s="31">
        <v>43188</v>
      </c>
      <c r="U361" s="20">
        <f t="shared" si="41"/>
        <v>3</v>
      </c>
      <c r="V361" s="42"/>
      <c r="W361" s="42"/>
      <c r="X361" s="59"/>
    </row>
    <row r="362" spans="1:24" ht="51" x14ac:dyDescent="0.25">
      <c r="A362" s="5" t="s">
        <v>64</v>
      </c>
      <c r="B362" s="5" t="s">
        <v>65</v>
      </c>
      <c r="C362" s="10" t="s">
        <v>66</v>
      </c>
      <c r="D362" s="11" t="s">
        <v>67</v>
      </c>
      <c r="E362" s="5">
        <v>1</v>
      </c>
      <c r="F362" s="5"/>
      <c r="G362" s="5" t="s">
        <v>68</v>
      </c>
      <c r="H362" s="5"/>
      <c r="I362" s="5" t="s">
        <v>8</v>
      </c>
      <c r="J362" s="5">
        <f>IF(ISBLANK(P362),"",SUBTOTAL(103, $P$10:P362))</f>
        <v>253</v>
      </c>
      <c r="K362" s="5" t="s">
        <v>66</v>
      </c>
      <c r="L362" s="22" t="s">
        <v>456</v>
      </c>
      <c r="M362" s="6" t="s">
        <v>457</v>
      </c>
      <c r="N362" s="21">
        <v>414711.15</v>
      </c>
      <c r="O362" s="7">
        <v>43190</v>
      </c>
      <c r="P362" s="59">
        <f t="shared" ref="P362:P381" si="42">IF(O362&lt;43466,MONTH(O362),"nakošie periodi")</f>
        <v>3</v>
      </c>
      <c r="Q362" s="20" t="str">
        <f t="shared" si="36"/>
        <v>jā</v>
      </c>
      <c r="R362" s="20" t="str">
        <f t="shared" si="37"/>
        <v>nē</v>
      </c>
      <c r="S362" s="20" t="b">
        <f t="shared" si="38"/>
        <v>1</v>
      </c>
      <c r="T362" s="31">
        <v>43188</v>
      </c>
      <c r="U362" s="20">
        <f t="shared" si="41"/>
        <v>3</v>
      </c>
      <c r="V362" s="42"/>
      <c r="W362" s="42"/>
      <c r="X362" s="59"/>
    </row>
    <row r="363" spans="1:24" ht="51" x14ac:dyDescent="0.25">
      <c r="A363" s="5" t="s">
        <v>64</v>
      </c>
      <c r="B363" s="5" t="s">
        <v>65</v>
      </c>
      <c r="C363" s="10" t="s">
        <v>66</v>
      </c>
      <c r="D363" s="11" t="s">
        <v>67</v>
      </c>
      <c r="E363" s="5">
        <v>1</v>
      </c>
      <c r="F363" s="5"/>
      <c r="G363" s="5" t="s">
        <v>68</v>
      </c>
      <c r="H363" s="5"/>
      <c r="I363" s="5" t="s">
        <v>8</v>
      </c>
      <c r="J363" s="5">
        <f>IF(ISBLANK(P363),"",SUBTOTAL(103, $P$10:P363))</f>
        <v>254</v>
      </c>
      <c r="K363" s="5" t="s">
        <v>66</v>
      </c>
      <c r="L363" s="22" t="s">
        <v>456</v>
      </c>
      <c r="M363" s="6" t="s">
        <v>458</v>
      </c>
      <c r="N363" s="21">
        <v>300633.55</v>
      </c>
      <c r="O363" s="7">
        <v>43190</v>
      </c>
      <c r="P363" s="59">
        <f t="shared" si="42"/>
        <v>3</v>
      </c>
      <c r="Q363" s="20" t="str">
        <f t="shared" si="36"/>
        <v>jā</v>
      </c>
      <c r="R363" s="20" t="str">
        <f t="shared" si="37"/>
        <v>nē</v>
      </c>
      <c r="S363" s="20" t="b">
        <f t="shared" si="38"/>
        <v>1</v>
      </c>
      <c r="T363" s="31">
        <v>43188</v>
      </c>
      <c r="U363" s="20">
        <f t="shared" si="41"/>
        <v>3</v>
      </c>
      <c r="V363" s="42"/>
      <c r="W363" s="42"/>
      <c r="X363" s="59"/>
    </row>
    <row r="364" spans="1:24" ht="51" x14ac:dyDescent="0.25">
      <c r="A364" s="5" t="s">
        <v>37</v>
      </c>
      <c r="B364" s="5" t="s">
        <v>38</v>
      </c>
      <c r="C364" s="5" t="s">
        <v>39</v>
      </c>
      <c r="D364" s="11" t="s">
        <v>40</v>
      </c>
      <c r="E364" s="5">
        <v>1</v>
      </c>
      <c r="F364" s="5" t="s">
        <v>434</v>
      </c>
      <c r="G364" s="5" t="s">
        <v>14</v>
      </c>
      <c r="H364" s="5"/>
      <c r="I364" s="5" t="s">
        <v>8</v>
      </c>
      <c r="J364" s="5">
        <f>IF(ISBLANK(P364),"",SUBTOTAL(103, $P$10:P364))</f>
        <v>255</v>
      </c>
      <c r="K364" s="137" t="s">
        <v>38</v>
      </c>
      <c r="L364" s="137" t="s">
        <v>167</v>
      </c>
      <c r="M364" s="137" t="s">
        <v>45</v>
      </c>
      <c r="N364" s="9">
        <v>82605</v>
      </c>
      <c r="O364" s="13">
        <v>43159</v>
      </c>
      <c r="P364" s="59">
        <f t="shared" si="42"/>
        <v>2</v>
      </c>
      <c r="Q364" s="20" t="str">
        <f t="shared" si="36"/>
        <v>jā</v>
      </c>
      <c r="R364" s="20" t="str">
        <f t="shared" si="37"/>
        <v>jā</v>
      </c>
      <c r="S364" s="20" t="b">
        <f t="shared" si="38"/>
        <v>0</v>
      </c>
      <c r="T364" s="13">
        <v>43188</v>
      </c>
      <c r="U364" s="20">
        <f t="shared" si="41"/>
        <v>3</v>
      </c>
      <c r="V364" s="42"/>
      <c r="W364" s="42"/>
      <c r="X364" s="59"/>
    </row>
    <row r="365" spans="1:24" ht="25.5" x14ac:dyDescent="0.25">
      <c r="A365" s="5" t="s">
        <v>177</v>
      </c>
      <c r="B365" s="5" t="s">
        <v>219</v>
      </c>
      <c r="C365" s="5" t="s">
        <v>220</v>
      </c>
      <c r="D365" s="11" t="s">
        <v>221</v>
      </c>
      <c r="E365" s="5">
        <v>1</v>
      </c>
      <c r="F365" s="5" t="s">
        <v>434</v>
      </c>
      <c r="G365" s="5" t="s">
        <v>14</v>
      </c>
      <c r="H365" s="5"/>
      <c r="I365" s="5" t="s">
        <v>8</v>
      </c>
      <c r="J365" s="5">
        <f>IF(ISBLANK(P365),"",SUBTOTAL(103, $P$10:P365))</f>
        <v>256</v>
      </c>
      <c r="K365" s="5" t="s">
        <v>219</v>
      </c>
      <c r="L365" s="137" t="s">
        <v>212</v>
      </c>
      <c r="M365" s="11" t="s">
        <v>235</v>
      </c>
      <c r="N365" s="8">
        <v>1807563</v>
      </c>
      <c r="O365" s="12">
        <v>43187</v>
      </c>
      <c r="P365" s="59">
        <f t="shared" si="42"/>
        <v>3</v>
      </c>
      <c r="Q365" s="20" t="str">
        <f t="shared" si="36"/>
        <v>jā</v>
      </c>
      <c r="R365" s="20" t="str">
        <f t="shared" si="37"/>
        <v>nē</v>
      </c>
      <c r="S365" s="20" t="b">
        <f t="shared" si="38"/>
        <v>1</v>
      </c>
      <c r="T365" s="31">
        <v>43187</v>
      </c>
      <c r="U365" s="20">
        <f t="shared" si="41"/>
        <v>3</v>
      </c>
      <c r="V365" s="42"/>
      <c r="W365" s="42"/>
      <c r="X365" s="59"/>
    </row>
    <row r="366" spans="1:24" ht="25.5" x14ac:dyDescent="0.25">
      <c r="A366" s="5" t="s">
        <v>64</v>
      </c>
      <c r="B366" s="5" t="s">
        <v>65</v>
      </c>
      <c r="C366" s="10" t="s">
        <v>66</v>
      </c>
      <c r="D366" s="11" t="s">
        <v>67</v>
      </c>
      <c r="E366" s="5">
        <v>1</v>
      </c>
      <c r="F366" s="5"/>
      <c r="G366" s="5" t="s">
        <v>68</v>
      </c>
      <c r="H366" s="5"/>
      <c r="I366" s="5" t="s">
        <v>8</v>
      </c>
      <c r="J366" s="5">
        <f>IF(ISBLANK(P366),"",SUBTOTAL(103, $P$10:P366))</f>
        <v>257</v>
      </c>
      <c r="K366" s="5" t="s">
        <v>66</v>
      </c>
      <c r="L366" s="137" t="s">
        <v>69</v>
      </c>
      <c r="M366" s="11" t="s">
        <v>70</v>
      </c>
      <c r="N366" s="9">
        <v>469018.1</v>
      </c>
      <c r="O366" s="13">
        <v>43131</v>
      </c>
      <c r="P366" s="59">
        <f t="shared" si="42"/>
        <v>1</v>
      </c>
      <c r="Q366" s="20" t="str">
        <f t="shared" si="36"/>
        <v>jā</v>
      </c>
      <c r="R366" s="20" t="str">
        <f t="shared" si="37"/>
        <v>jā</v>
      </c>
      <c r="S366" s="20" t="b">
        <f t="shared" si="38"/>
        <v>0</v>
      </c>
      <c r="T366" s="13">
        <v>43187</v>
      </c>
      <c r="U366" s="20">
        <f t="shared" si="41"/>
        <v>3</v>
      </c>
      <c r="V366" s="42"/>
      <c r="W366" s="42"/>
      <c r="X366" s="59"/>
    </row>
    <row r="367" spans="1:24" ht="25.5" x14ac:dyDescent="0.25">
      <c r="A367" s="5" t="s">
        <v>64</v>
      </c>
      <c r="B367" s="5" t="s">
        <v>65</v>
      </c>
      <c r="C367" s="5" t="s">
        <v>66</v>
      </c>
      <c r="D367" s="11" t="s">
        <v>67</v>
      </c>
      <c r="E367" s="5">
        <v>1</v>
      </c>
      <c r="F367" s="5"/>
      <c r="G367" s="5" t="s">
        <v>68</v>
      </c>
      <c r="H367" s="5"/>
      <c r="I367" s="5" t="s">
        <v>8</v>
      </c>
      <c r="J367" s="5">
        <f>IF(ISBLANK(P367),"",SUBTOTAL(103, $P$10:P367))</f>
        <v>258</v>
      </c>
      <c r="K367" s="5" t="s">
        <v>66</v>
      </c>
      <c r="L367" s="6" t="s">
        <v>71</v>
      </c>
      <c r="M367" s="6" t="s">
        <v>72</v>
      </c>
      <c r="N367" s="9">
        <v>1360000</v>
      </c>
      <c r="O367" s="16">
        <v>43190</v>
      </c>
      <c r="P367" s="59">
        <f t="shared" si="42"/>
        <v>3</v>
      </c>
      <c r="Q367" s="20" t="str">
        <f t="shared" si="36"/>
        <v>jā</v>
      </c>
      <c r="R367" s="20" t="str">
        <f t="shared" si="37"/>
        <v>nē</v>
      </c>
      <c r="S367" s="20" t="b">
        <f t="shared" si="38"/>
        <v>1</v>
      </c>
      <c r="T367" s="31">
        <v>43186</v>
      </c>
      <c r="U367" s="20">
        <f t="shared" si="41"/>
        <v>3</v>
      </c>
      <c r="V367" s="42"/>
      <c r="W367" s="42"/>
      <c r="X367" s="59"/>
    </row>
    <row r="368" spans="1:24" ht="25.5" x14ac:dyDescent="0.25">
      <c r="A368" s="5" t="s">
        <v>64</v>
      </c>
      <c r="B368" s="5" t="s">
        <v>65</v>
      </c>
      <c r="C368" s="10" t="s">
        <v>66</v>
      </c>
      <c r="D368" s="11" t="s">
        <v>67</v>
      </c>
      <c r="E368" s="5">
        <v>1</v>
      </c>
      <c r="F368" s="5"/>
      <c r="G368" s="5" t="s">
        <v>68</v>
      </c>
      <c r="H368" s="5"/>
      <c r="I368" s="5" t="s">
        <v>8</v>
      </c>
      <c r="J368" s="5">
        <f>IF(ISBLANK(P368),"",SUBTOTAL(103, $P$10:P368))</f>
        <v>259</v>
      </c>
      <c r="K368" s="5" t="s">
        <v>66</v>
      </c>
      <c r="L368" s="6" t="s">
        <v>78</v>
      </c>
      <c r="M368" s="6" t="s">
        <v>79</v>
      </c>
      <c r="N368" s="21">
        <v>582245</v>
      </c>
      <c r="O368" s="15">
        <v>43189</v>
      </c>
      <c r="P368" s="59">
        <f t="shared" si="42"/>
        <v>3</v>
      </c>
      <c r="Q368" s="20" t="str">
        <f t="shared" si="36"/>
        <v>jā</v>
      </c>
      <c r="R368" s="20" t="str">
        <f t="shared" si="37"/>
        <v>nē</v>
      </c>
      <c r="S368" s="20" t="b">
        <f t="shared" si="38"/>
        <v>1</v>
      </c>
      <c r="T368" s="31">
        <v>43185</v>
      </c>
      <c r="U368" s="20">
        <f t="shared" si="41"/>
        <v>3</v>
      </c>
      <c r="V368" s="42"/>
      <c r="W368" s="42"/>
      <c r="X368" s="59"/>
    </row>
    <row r="369" spans="1:24" ht="38.25" x14ac:dyDescent="0.25">
      <c r="A369" s="5" t="s">
        <v>64</v>
      </c>
      <c r="B369" s="5" t="s">
        <v>154</v>
      </c>
      <c r="C369" s="5" t="s">
        <v>155</v>
      </c>
      <c r="D369" s="11" t="s">
        <v>156</v>
      </c>
      <c r="E369" s="5">
        <v>1</v>
      </c>
      <c r="F369" s="5" t="s">
        <v>435</v>
      </c>
      <c r="G369" s="5" t="s">
        <v>14</v>
      </c>
      <c r="H369" s="5"/>
      <c r="I369" s="5" t="s">
        <v>8</v>
      </c>
      <c r="J369" s="5">
        <f>IF(ISBLANK(P369),"",SUBTOTAL(103, $P$10:P369))</f>
        <v>260</v>
      </c>
      <c r="K369" s="5" t="s">
        <v>154</v>
      </c>
      <c r="L369" s="22" t="s">
        <v>453</v>
      </c>
      <c r="M369" s="11" t="s">
        <v>454</v>
      </c>
      <c r="N369" s="21">
        <v>85213.11</v>
      </c>
      <c r="O369" s="13">
        <v>43184</v>
      </c>
      <c r="P369" s="59">
        <f t="shared" si="42"/>
        <v>3</v>
      </c>
      <c r="Q369" s="20" t="str">
        <f t="shared" si="36"/>
        <v>jā</v>
      </c>
      <c r="R369" s="20" t="str">
        <f t="shared" si="37"/>
        <v>nē</v>
      </c>
      <c r="S369" s="20" t="b">
        <f t="shared" si="38"/>
        <v>1</v>
      </c>
      <c r="T369" s="31">
        <v>43183</v>
      </c>
      <c r="U369" s="20">
        <f t="shared" si="41"/>
        <v>3</v>
      </c>
      <c r="V369" s="42">
        <v>43184</v>
      </c>
      <c r="W369" s="42"/>
      <c r="X369" s="59"/>
    </row>
    <row r="370" spans="1:24" ht="38.25" x14ac:dyDescent="0.25">
      <c r="A370" s="5" t="s">
        <v>64</v>
      </c>
      <c r="B370" s="5" t="s">
        <v>154</v>
      </c>
      <c r="C370" s="5" t="s">
        <v>155</v>
      </c>
      <c r="D370" s="11" t="s">
        <v>156</v>
      </c>
      <c r="E370" s="5">
        <v>1</v>
      </c>
      <c r="F370" s="5" t="s">
        <v>435</v>
      </c>
      <c r="G370" s="5" t="s">
        <v>14</v>
      </c>
      <c r="H370" s="5"/>
      <c r="I370" s="5" t="s">
        <v>8</v>
      </c>
      <c r="J370" s="5">
        <f>IF(ISBLANK(P370),"",SUBTOTAL(103, $P$10:P370))</f>
        <v>261</v>
      </c>
      <c r="K370" s="5" t="s">
        <v>154</v>
      </c>
      <c r="L370" s="22" t="s">
        <v>453</v>
      </c>
      <c r="M370" s="11" t="s">
        <v>455</v>
      </c>
      <c r="N370" s="21">
        <v>83743.789999999994</v>
      </c>
      <c r="O370" s="13">
        <v>43184</v>
      </c>
      <c r="P370" s="59">
        <f t="shared" si="42"/>
        <v>3</v>
      </c>
      <c r="Q370" s="20" t="str">
        <f t="shared" si="36"/>
        <v>jā</v>
      </c>
      <c r="R370" s="20" t="str">
        <f t="shared" si="37"/>
        <v>nē</v>
      </c>
      <c r="S370" s="20" t="b">
        <f t="shared" si="38"/>
        <v>1</v>
      </c>
      <c r="T370" s="31">
        <v>43183</v>
      </c>
      <c r="U370" s="20">
        <f t="shared" si="41"/>
        <v>3</v>
      </c>
      <c r="V370" s="42">
        <v>43184</v>
      </c>
      <c r="W370" s="42"/>
      <c r="X370" s="59"/>
    </row>
    <row r="371" spans="1:24" ht="38.25" x14ac:dyDescent="0.25">
      <c r="A371" s="5" t="s">
        <v>64</v>
      </c>
      <c r="B371" s="5" t="s">
        <v>154</v>
      </c>
      <c r="C371" s="5" t="s">
        <v>155</v>
      </c>
      <c r="D371" s="11" t="s">
        <v>156</v>
      </c>
      <c r="E371" s="5">
        <v>1</v>
      </c>
      <c r="F371" s="5" t="s">
        <v>435</v>
      </c>
      <c r="G371" s="5" t="s">
        <v>14</v>
      </c>
      <c r="H371" s="5"/>
      <c r="I371" s="5" t="s">
        <v>8</v>
      </c>
      <c r="J371" s="5">
        <f>IF(ISBLANK(P371),"",SUBTOTAL(103, $P$10:P371))</f>
        <v>262</v>
      </c>
      <c r="K371" s="5" t="s">
        <v>154</v>
      </c>
      <c r="L371" s="22" t="s">
        <v>157</v>
      </c>
      <c r="M371" s="11" t="s">
        <v>160</v>
      </c>
      <c r="N371" s="21">
        <v>973632.64</v>
      </c>
      <c r="O371" s="13">
        <v>43190</v>
      </c>
      <c r="P371" s="59">
        <f t="shared" si="42"/>
        <v>3</v>
      </c>
      <c r="Q371" s="20" t="str">
        <f t="shared" si="36"/>
        <v>jā</v>
      </c>
      <c r="R371" s="20" t="str">
        <f t="shared" si="37"/>
        <v>nē</v>
      </c>
      <c r="S371" s="20" t="b">
        <f t="shared" si="38"/>
        <v>1</v>
      </c>
      <c r="T371" s="31">
        <v>43182</v>
      </c>
      <c r="U371" s="20">
        <f t="shared" si="41"/>
        <v>3</v>
      </c>
      <c r="V371" s="42">
        <v>43182</v>
      </c>
      <c r="W371" s="42"/>
      <c r="X371" s="59"/>
    </row>
    <row r="372" spans="1:24" ht="51" x14ac:dyDescent="0.25">
      <c r="A372" s="5" t="s">
        <v>64</v>
      </c>
      <c r="B372" s="5" t="s">
        <v>154</v>
      </c>
      <c r="C372" s="5" t="s">
        <v>155</v>
      </c>
      <c r="D372" s="11" t="s">
        <v>156</v>
      </c>
      <c r="E372" s="5">
        <v>1</v>
      </c>
      <c r="F372" s="5" t="s">
        <v>435</v>
      </c>
      <c r="G372" s="5" t="s">
        <v>14</v>
      </c>
      <c r="H372" s="5"/>
      <c r="I372" s="5" t="s">
        <v>8</v>
      </c>
      <c r="J372" s="5">
        <f>IF(ISBLANK(P372),"",SUBTOTAL(103, $P$10:P372))</f>
        <v>263</v>
      </c>
      <c r="K372" s="5" t="s">
        <v>154</v>
      </c>
      <c r="L372" s="95" t="s">
        <v>451</v>
      </c>
      <c r="M372" s="11" t="s">
        <v>452</v>
      </c>
      <c r="N372" s="21">
        <v>580184.11</v>
      </c>
      <c r="O372" s="13">
        <v>43184</v>
      </c>
      <c r="P372" s="59">
        <f t="shared" si="42"/>
        <v>3</v>
      </c>
      <c r="Q372" s="20" t="str">
        <f t="shared" si="36"/>
        <v>jā</v>
      </c>
      <c r="R372" s="20" t="str">
        <f t="shared" si="37"/>
        <v>nē</v>
      </c>
      <c r="S372" s="20" t="b">
        <f t="shared" si="38"/>
        <v>1</v>
      </c>
      <c r="T372" s="31">
        <v>43182</v>
      </c>
      <c r="U372" s="20">
        <f t="shared" si="41"/>
        <v>3</v>
      </c>
      <c r="V372" s="42">
        <v>43184</v>
      </c>
      <c r="W372" s="42"/>
      <c r="X372" s="59"/>
    </row>
    <row r="373" spans="1:24" ht="51" x14ac:dyDescent="0.25">
      <c r="A373" s="5" t="s">
        <v>64</v>
      </c>
      <c r="B373" s="5" t="s">
        <v>154</v>
      </c>
      <c r="C373" s="5" t="s">
        <v>155</v>
      </c>
      <c r="D373" s="11" t="s">
        <v>156</v>
      </c>
      <c r="E373" s="5">
        <v>1</v>
      </c>
      <c r="F373" s="5" t="s">
        <v>435</v>
      </c>
      <c r="G373" s="5" t="s">
        <v>14</v>
      </c>
      <c r="H373" s="5"/>
      <c r="I373" s="5" t="s">
        <v>8</v>
      </c>
      <c r="J373" s="5">
        <f>IF(ISBLANK(P373),"",SUBTOTAL(103, $P$10:P373))</f>
        <v>264</v>
      </c>
      <c r="K373" s="5" t="s">
        <v>154</v>
      </c>
      <c r="L373" s="22" t="s">
        <v>157</v>
      </c>
      <c r="M373" s="137" t="s">
        <v>158</v>
      </c>
      <c r="N373" s="21">
        <v>556266</v>
      </c>
      <c r="O373" s="13">
        <v>43190</v>
      </c>
      <c r="P373" s="59">
        <f t="shared" si="42"/>
        <v>3</v>
      </c>
      <c r="Q373" s="20" t="str">
        <f t="shared" si="36"/>
        <v>jā</v>
      </c>
      <c r="R373" s="20" t="str">
        <f t="shared" si="37"/>
        <v>nē</v>
      </c>
      <c r="S373" s="20" t="b">
        <f t="shared" si="38"/>
        <v>1</v>
      </c>
      <c r="T373" s="31">
        <v>43182</v>
      </c>
      <c r="U373" s="20">
        <f t="shared" si="41"/>
        <v>3</v>
      </c>
      <c r="V373" s="42">
        <v>43182</v>
      </c>
      <c r="W373" s="42"/>
      <c r="X373" s="59"/>
    </row>
    <row r="374" spans="1:24" ht="51" x14ac:dyDescent="0.25">
      <c r="A374" s="5" t="s">
        <v>64</v>
      </c>
      <c r="B374" s="5" t="s">
        <v>154</v>
      </c>
      <c r="C374" s="5" t="s">
        <v>155</v>
      </c>
      <c r="D374" s="11" t="s">
        <v>156</v>
      </c>
      <c r="E374" s="5">
        <v>1</v>
      </c>
      <c r="F374" s="5" t="s">
        <v>435</v>
      </c>
      <c r="G374" s="5" t="s">
        <v>14</v>
      </c>
      <c r="H374" s="5"/>
      <c r="I374" s="5" t="s">
        <v>8</v>
      </c>
      <c r="J374" s="5">
        <f>IF(ISBLANK(P374),"",SUBTOTAL(103, $P$10:P374))</f>
        <v>265</v>
      </c>
      <c r="K374" s="5" t="s">
        <v>154</v>
      </c>
      <c r="L374" s="22" t="s">
        <v>157</v>
      </c>
      <c r="M374" s="11" t="s">
        <v>159</v>
      </c>
      <c r="N374" s="21">
        <v>554632.49</v>
      </c>
      <c r="O374" s="13">
        <v>43190</v>
      </c>
      <c r="P374" s="59">
        <f t="shared" si="42"/>
        <v>3</v>
      </c>
      <c r="Q374" s="20" t="str">
        <f t="shared" si="36"/>
        <v>jā</v>
      </c>
      <c r="R374" s="20" t="str">
        <f t="shared" si="37"/>
        <v>nē</v>
      </c>
      <c r="S374" s="20" t="b">
        <f t="shared" si="38"/>
        <v>1</v>
      </c>
      <c r="T374" s="31">
        <v>43182</v>
      </c>
      <c r="U374" s="20">
        <f t="shared" si="41"/>
        <v>3</v>
      </c>
      <c r="V374" s="42">
        <v>43182</v>
      </c>
      <c r="W374" s="42"/>
      <c r="X374" s="59"/>
    </row>
    <row r="375" spans="1:24" ht="51" x14ac:dyDescent="0.25">
      <c r="A375" s="5" t="s">
        <v>64</v>
      </c>
      <c r="B375" s="5" t="s">
        <v>154</v>
      </c>
      <c r="C375" s="5" t="s">
        <v>155</v>
      </c>
      <c r="D375" s="11" t="s">
        <v>156</v>
      </c>
      <c r="E375" s="5">
        <v>1</v>
      </c>
      <c r="F375" s="5" t="s">
        <v>435</v>
      </c>
      <c r="G375" s="5" t="s">
        <v>14</v>
      </c>
      <c r="H375" s="5"/>
      <c r="I375" s="5" t="s">
        <v>8</v>
      </c>
      <c r="J375" s="5">
        <f>IF(ISBLANK(P375),"",SUBTOTAL(103, $P$10:P375))</f>
        <v>266</v>
      </c>
      <c r="K375" s="5" t="s">
        <v>154</v>
      </c>
      <c r="L375" s="22" t="s">
        <v>157</v>
      </c>
      <c r="M375" s="11" t="s">
        <v>450</v>
      </c>
      <c r="N375" s="21">
        <v>482243.56</v>
      </c>
      <c r="O375" s="13">
        <v>43182</v>
      </c>
      <c r="P375" s="59">
        <f t="shared" si="42"/>
        <v>3</v>
      </c>
      <c r="Q375" s="20" t="str">
        <f t="shared" si="36"/>
        <v>jā</v>
      </c>
      <c r="R375" s="20" t="str">
        <f t="shared" si="37"/>
        <v>nē</v>
      </c>
      <c r="S375" s="20" t="b">
        <f t="shared" si="38"/>
        <v>1</v>
      </c>
      <c r="T375" s="31">
        <v>43182</v>
      </c>
      <c r="U375" s="20">
        <f t="shared" si="41"/>
        <v>3</v>
      </c>
      <c r="V375" s="42">
        <v>43182</v>
      </c>
      <c r="W375" s="42"/>
      <c r="X375" s="59"/>
    </row>
    <row r="376" spans="1:24" ht="63.75" x14ac:dyDescent="0.25">
      <c r="A376" s="5" t="s">
        <v>64</v>
      </c>
      <c r="B376" s="5" t="s">
        <v>154</v>
      </c>
      <c r="C376" s="5" t="s">
        <v>155</v>
      </c>
      <c r="D376" s="11" t="s">
        <v>156</v>
      </c>
      <c r="E376" s="5">
        <v>1</v>
      </c>
      <c r="F376" s="5" t="s">
        <v>435</v>
      </c>
      <c r="G376" s="5" t="s">
        <v>14</v>
      </c>
      <c r="H376" s="5"/>
      <c r="I376" s="5" t="s">
        <v>8</v>
      </c>
      <c r="J376" s="5">
        <f>IF(ISBLANK(P376),"",SUBTOTAL(103, $P$10:P376))</f>
        <v>267</v>
      </c>
      <c r="K376" s="5" t="s">
        <v>154</v>
      </c>
      <c r="L376" s="22" t="s">
        <v>157</v>
      </c>
      <c r="M376" s="11" t="s">
        <v>162</v>
      </c>
      <c r="N376" s="21">
        <v>249145</v>
      </c>
      <c r="O376" s="7">
        <v>43188</v>
      </c>
      <c r="P376" s="59">
        <f t="shared" si="42"/>
        <v>3</v>
      </c>
      <c r="Q376" s="20" t="str">
        <f t="shared" si="36"/>
        <v>jā</v>
      </c>
      <c r="R376" s="20" t="str">
        <f t="shared" si="37"/>
        <v>nē</v>
      </c>
      <c r="S376" s="20" t="b">
        <f t="shared" si="38"/>
        <v>1</v>
      </c>
      <c r="T376" s="31">
        <v>43182</v>
      </c>
      <c r="U376" s="20">
        <f t="shared" si="41"/>
        <v>3</v>
      </c>
      <c r="V376" s="42"/>
      <c r="W376" s="42"/>
      <c r="X376" s="59"/>
    </row>
    <row r="377" spans="1:24" ht="38.25" x14ac:dyDescent="0.25">
      <c r="A377" s="5" t="s">
        <v>37</v>
      </c>
      <c r="B377" s="5" t="s">
        <v>38</v>
      </c>
      <c r="C377" s="5" t="s">
        <v>39</v>
      </c>
      <c r="D377" s="11" t="s">
        <v>40</v>
      </c>
      <c r="E377" s="5">
        <v>3</v>
      </c>
      <c r="F377" s="5" t="s">
        <v>434</v>
      </c>
      <c r="G377" s="5" t="s">
        <v>14</v>
      </c>
      <c r="H377" s="5"/>
      <c r="I377" s="5" t="s">
        <v>8</v>
      </c>
      <c r="J377" s="5">
        <f>IF(ISBLANK(P377),"",SUBTOTAL(103, $P$10:P377))</f>
        <v>268</v>
      </c>
      <c r="K377" s="9" t="s">
        <v>38</v>
      </c>
      <c r="L377" s="9" t="s">
        <v>61</v>
      </c>
      <c r="M377" s="9" t="s">
        <v>63</v>
      </c>
      <c r="N377" s="9">
        <v>407671</v>
      </c>
      <c r="O377" s="13">
        <v>43160</v>
      </c>
      <c r="P377" s="59">
        <f t="shared" si="42"/>
        <v>3</v>
      </c>
      <c r="Q377" s="20" t="str">
        <f t="shared" si="36"/>
        <v>jā</v>
      </c>
      <c r="R377" s="20" t="str">
        <f t="shared" si="37"/>
        <v>nē</v>
      </c>
      <c r="S377" s="20" t="b">
        <f t="shared" si="38"/>
        <v>1</v>
      </c>
      <c r="T377" s="13">
        <v>43174</v>
      </c>
      <c r="U377" s="20">
        <f t="shared" si="41"/>
        <v>3</v>
      </c>
      <c r="V377" s="42"/>
      <c r="W377" s="42"/>
      <c r="X377" s="59"/>
    </row>
    <row r="378" spans="1:24" ht="89.25" x14ac:dyDescent="0.25">
      <c r="A378" s="5" t="s">
        <v>177</v>
      </c>
      <c r="B378" s="5" t="s">
        <v>219</v>
      </c>
      <c r="C378" s="5" t="s">
        <v>220</v>
      </c>
      <c r="D378" s="11" t="s">
        <v>221</v>
      </c>
      <c r="E378" s="5">
        <v>1</v>
      </c>
      <c r="F378" s="5" t="s">
        <v>434</v>
      </c>
      <c r="G378" s="5" t="s">
        <v>14</v>
      </c>
      <c r="H378" s="5"/>
      <c r="I378" s="5" t="s">
        <v>8</v>
      </c>
      <c r="J378" s="5">
        <f>IF(ISBLANK(P378),"",SUBTOTAL(103, $P$10:P378))</f>
        <v>269</v>
      </c>
      <c r="K378" s="5" t="s">
        <v>219</v>
      </c>
      <c r="L378" s="11" t="s">
        <v>228</v>
      </c>
      <c r="M378" s="11" t="s">
        <v>229</v>
      </c>
      <c r="N378" s="21">
        <v>5750000</v>
      </c>
      <c r="O378" s="7">
        <v>43160</v>
      </c>
      <c r="P378" s="59">
        <f t="shared" si="42"/>
        <v>3</v>
      </c>
      <c r="Q378" s="20" t="str">
        <f t="shared" si="36"/>
        <v>jā</v>
      </c>
      <c r="R378" s="20" t="str">
        <f t="shared" si="37"/>
        <v>nē</v>
      </c>
      <c r="S378" s="20" t="b">
        <f t="shared" si="38"/>
        <v>1</v>
      </c>
      <c r="T378" s="31">
        <v>43160</v>
      </c>
      <c r="U378" s="20">
        <f t="shared" si="41"/>
        <v>3</v>
      </c>
      <c r="V378" s="42"/>
      <c r="W378" s="42"/>
      <c r="X378" s="59"/>
    </row>
    <row r="379" spans="1:24" x14ac:dyDescent="0.25">
      <c r="A379" s="5" t="s">
        <v>262</v>
      </c>
      <c r="B379" s="5" t="s">
        <v>394</v>
      </c>
      <c r="C379" s="5" t="s">
        <v>395</v>
      </c>
      <c r="D379" s="11" t="s">
        <v>396</v>
      </c>
      <c r="E379" s="5" t="s">
        <v>181</v>
      </c>
      <c r="F379" s="5"/>
      <c r="G379" s="5" t="s">
        <v>266</v>
      </c>
      <c r="H379" s="5"/>
      <c r="I379" s="5" t="s">
        <v>9</v>
      </c>
      <c r="J379" s="5">
        <f>IF(ISBLANK(P379),"",SUBTOTAL(103, $P$10:P379))</f>
        <v>270</v>
      </c>
      <c r="K379" s="5" t="s">
        <v>394</v>
      </c>
      <c r="L379" s="11" t="s">
        <v>397</v>
      </c>
      <c r="M379" s="11" t="s">
        <v>398</v>
      </c>
      <c r="N379" s="21">
        <v>318556362</v>
      </c>
      <c r="O379" s="12">
        <v>43159</v>
      </c>
      <c r="P379" s="59">
        <f t="shared" si="42"/>
        <v>2</v>
      </c>
      <c r="Q379" s="20" t="str">
        <f t="shared" si="36"/>
        <v>jā</v>
      </c>
      <c r="R379" s="20" t="str">
        <f t="shared" si="37"/>
        <v>nē</v>
      </c>
      <c r="S379" s="20" t="b">
        <f t="shared" si="38"/>
        <v>1</v>
      </c>
      <c r="T379" s="31">
        <v>43159</v>
      </c>
      <c r="U379" s="20">
        <f t="shared" si="41"/>
        <v>2</v>
      </c>
      <c r="V379" s="42"/>
      <c r="W379" s="42"/>
      <c r="X379" s="59"/>
    </row>
    <row r="380" spans="1:24" ht="25.5" x14ac:dyDescent="0.25">
      <c r="A380" s="5" t="s">
        <v>177</v>
      </c>
      <c r="B380" s="5" t="s">
        <v>219</v>
      </c>
      <c r="C380" s="5" t="s">
        <v>220</v>
      </c>
      <c r="D380" s="11" t="s">
        <v>221</v>
      </c>
      <c r="E380" s="5">
        <v>1</v>
      </c>
      <c r="F380" s="5" t="s">
        <v>434</v>
      </c>
      <c r="G380" s="5" t="s">
        <v>14</v>
      </c>
      <c r="H380" s="5"/>
      <c r="I380" s="5" t="s">
        <v>8</v>
      </c>
      <c r="J380" s="5">
        <f>IF(ISBLANK(P380),"",SUBTOTAL(103, $P$10:P380))</f>
        <v>271</v>
      </c>
      <c r="K380" s="5" t="s">
        <v>219</v>
      </c>
      <c r="L380" s="11" t="s">
        <v>167</v>
      </c>
      <c r="M380" s="11" t="s">
        <v>225</v>
      </c>
      <c r="N380" s="21">
        <v>732000</v>
      </c>
      <c r="O380" s="12">
        <v>43159</v>
      </c>
      <c r="P380" s="59">
        <f t="shared" si="42"/>
        <v>2</v>
      </c>
      <c r="Q380" s="20" t="str">
        <f t="shared" si="36"/>
        <v>jā</v>
      </c>
      <c r="R380" s="20" t="str">
        <f t="shared" si="37"/>
        <v>nē</v>
      </c>
      <c r="S380" s="20" t="b">
        <f t="shared" si="38"/>
        <v>1</v>
      </c>
      <c r="T380" s="31">
        <v>43159</v>
      </c>
      <c r="U380" s="20">
        <f t="shared" si="41"/>
        <v>2</v>
      </c>
      <c r="V380" s="42"/>
      <c r="W380" s="42"/>
      <c r="X380" s="59"/>
    </row>
    <row r="381" spans="1:24" ht="38.25" x14ac:dyDescent="0.25">
      <c r="A381" s="5" t="s">
        <v>37</v>
      </c>
      <c r="B381" s="5" t="s">
        <v>38</v>
      </c>
      <c r="C381" s="5" t="s">
        <v>39</v>
      </c>
      <c r="D381" s="137" t="s">
        <v>40</v>
      </c>
      <c r="E381" s="5">
        <v>1</v>
      </c>
      <c r="F381" s="5" t="s">
        <v>434</v>
      </c>
      <c r="G381" s="5" t="s">
        <v>14</v>
      </c>
      <c r="H381" s="5"/>
      <c r="I381" s="5" t="s">
        <v>8</v>
      </c>
      <c r="J381" s="5">
        <f>IF(ISBLANK(P381),"",SUBTOTAL(103, $P$10:P381))</f>
        <v>272</v>
      </c>
      <c r="K381" s="5" t="s">
        <v>38</v>
      </c>
      <c r="L381" s="137" t="s">
        <v>167</v>
      </c>
      <c r="M381" s="11" t="s">
        <v>44</v>
      </c>
      <c r="N381" s="21">
        <v>417394.8</v>
      </c>
      <c r="O381" s="14">
        <v>43131</v>
      </c>
      <c r="P381" s="59">
        <f t="shared" si="42"/>
        <v>1</v>
      </c>
      <c r="Q381" s="20" t="str">
        <f t="shared" si="36"/>
        <v>jā</v>
      </c>
      <c r="R381" s="20" t="str">
        <f t="shared" si="37"/>
        <v>jā</v>
      </c>
      <c r="S381" s="20" t="b">
        <f t="shared" si="38"/>
        <v>0</v>
      </c>
      <c r="T381" s="31">
        <v>43159</v>
      </c>
      <c r="U381" s="131">
        <f t="shared" si="41"/>
        <v>2</v>
      </c>
      <c r="V381" s="42"/>
      <c r="W381" s="42"/>
      <c r="X381" s="59"/>
    </row>
    <row r="382" spans="1:24" ht="25.5" x14ac:dyDescent="0.25">
      <c r="A382" s="5" t="s">
        <v>177</v>
      </c>
      <c r="B382" s="5" t="s">
        <v>219</v>
      </c>
      <c r="C382" s="5" t="s">
        <v>220</v>
      </c>
      <c r="D382" s="11" t="s">
        <v>221</v>
      </c>
      <c r="E382" s="5">
        <v>1</v>
      </c>
      <c r="F382" s="5" t="s">
        <v>434</v>
      </c>
      <c r="G382" s="5" t="s">
        <v>14</v>
      </c>
      <c r="H382" s="5"/>
      <c r="I382" s="5" t="s">
        <v>8</v>
      </c>
      <c r="J382" s="5">
        <f>IF(ISBLANK(P382),"",SUBTOTAL(103, $P$10:P382))</f>
        <v>273</v>
      </c>
      <c r="K382" s="5" t="s">
        <v>219</v>
      </c>
      <c r="L382" s="11" t="s">
        <v>212</v>
      </c>
      <c r="M382" s="11" t="s">
        <v>393</v>
      </c>
      <c r="N382" s="36">
        <v>408000</v>
      </c>
      <c r="O382" s="37">
        <v>43462</v>
      </c>
      <c r="P382" s="45" t="s">
        <v>404</v>
      </c>
      <c r="Q382" s="20" t="str">
        <f t="shared" si="36"/>
        <v>nē</v>
      </c>
      <c r="R382" s="20" t="str">
        <f t="shared" si="37"/>
        <v>nē</v>
      </c>
      <c r="S382" s="20" t="b">
        <f t="shared" si="38"/>
        <v>0</v>
      </c>
      <c r="T382" s="31">
        <v>43159</v>
      </c>
      <c r="U382" s="20">
        <f t="shared" si="41"/>
        <v>2</v>
      </c>
      <c r="V382" s="42"/>
      <c r="W382" s="42"/>
      <c r="X382" s="59"/>
    </row>
    <row r="383" spans="1:24" ht="38.25" x14ac:dyDescent="0.25">
      <c r="A383" s="5" t="s">
        <v>177</v>
      </c>
      <c r="B383" s="5" t="s">
        <v>219</v>
      </c>
      <c r="C383" s="5" t="s">
        <v>220</v>
      </c>
      <c r="D383" s="11" t="s">
        <v>221</v>
      </c>
      <c r="E383" s="5">
        <v>1</v>
      </c>
      <c r="F383" s="5" t="s">
        <v>434</v>
      </c>
      <c r="G383" s="5" t="s">
        <v>14</v>
      </c>
      <c r="H383" s="5"/>
      <c r="I383" s="5" t="s">
        <v>8</v>
      </c>
      <c r="J383" s="5">
        <f>IF(ISBLANK(P383),"",SUBTOTAL(103, $P$10:P383))</f>
        <v>274</v>
      </c>
      <c r="K383" s="5" t="s">
        <v>219</v>
      </c>
      <c r="L383" s="11" t="s">
        <v>212</v>
      </c>
      <c r="M383" s="11" t="s">
        <v>234</v>
      </c>
      <c r="N383" s="8">
        <v>345893</v>
      </c>
      <c r="O383" s="12">
        <v>43159</v>
      </c>
      <c r="P383" s="59">
        <f t="shared" ref="P383:P392" si="43">IF(O383&lt;43466,MONTH(O383),"nakošie periodi")</f>
        <v>2</v>
      </c>
      <c r="Q383" s="20" t="str">
        <f t="shared" si="36"/>
        <v>jā</v>
      </c>
      <c r="R383" s="20" t="str">
        <f t="shared" si="37"/>
        <v>nē</v>
      </c>
      <c r="S383" s="20" t="b">
        <f t="shared" si="38"/>
        <v>1</v>
      </c>
      <c r="T383" s="31">
        <v>43159</v>
      </c>
      <c r="U383" s="20">
        <f t="shared" si="41"/>
        <v>2</v>
      </c>
      <c r="V383" s="42"/>
      <c r="W383" s="42"/>
      <c r="X383" s="59"/>
    </row>
    <row r="384" spans="1:24" ht="51" x14ac:dyDescent="0.25">
      <c r="A384" s="5" t="s">
        <v>177</v>
      </c>
      <c r="B384" s="5" t="s">
        <v>219</v>
      </c>
      <c r="C384" s="5" t="s">
        <v>220</v>
      </c>
      <c r="D384" s="11" t="s">
        <v>221</v>
      </c>
      <c r="E384" s="5">
        <v>3</v>
      </c>
      <c r="F384" s="5" t="s">
        <v>434</v>
      </c>
      <c r="G384" s="5" t="s">
        <v>14</v>
      </c>
      <c r="H384" s="5" t="s">
        <v>387</v>
      </c>
      <c r="I384" s="5" t="s">
        <v>8</v>
      </c>
      <c r="J384" s="5">
        <f>IF(ISBLANK(P384),"",SUBTOTAL(103, $P$10:P384))</f>
        <v>275</v>
      </c>
      <c r="K384" s="5" t="s">
        <v>219</v>
      </c>
      <c r="L384" s="11" t="s">
        <v>244</v>
      </c>
      <c r="M384" s="11" t="s">
        <v>259</v>
      </c>
      <c r="N384" s="21">
        <v>2975000</v>
      </c>
      <c r="O384" s="16">
        <v>43159</v>
      </c>
      <c r="P384" s="59">
        <f t="shared" si="43"/>
        <v>2</v>
      </c>
      <c r="Q384" s="20" t="str">
        <f t="shared" si="36"/>
        <v>jā</v>
      </c>
      <c r="R384" s="20" t="str">
        <f t="shared" si="37"/>
        <v>nē</v>
      </c>
      <c r="S384" s="20" t="b">
        <f t="shared" si="38"/>
        <v>1</v>
      </c>
      <c r="T384" s="31">
        <v>43158</v>
      </c>
      <c r="U384" s="20">
        <f t="shared" si="41"/>
        <v>2</v>
      </c>
      <c r="V384" s="42"/>
      <c r="W384" s="42"/>
      <c r="X384" s="59"/>
    </row>
    <row r="385" spans="1:24" ht="51" x14ac:dyDescent="0.25">
      <c r="A385" s="34" t="s">
        <v>37</v>
      </c>
      <c r="B385" s="34" t="s">
        <v>389</v>
      </c>
      <c r="C385" s="34" t="s">
        <v>388</v>
      </c>
      <c r="D385" s="35" t="s">
        <v>390</v>
      </c>
      <c r="E385" s="34">
        <v>1</v>
      </c>
      <c r="F385" s="34"/>
      <c r="G385" s="34" t="s">
        <v>14</v>
      </c>
      <c r="H385" s="34"/>
      <c r="I385" s="34" t="s">
        <v>8</v>
      </c>
      <c r="J385" s="5">
        <f>IF(ISBLANK(P385),"",SUBTOTAL(103, $P$10:P385))</f>
        <v>276</v>
      </c>
      <c r="K385" s="34" t="s">
        <v>389</v>
      </c>
      <c r="L385" s="35" t="s">
        <v>391</v>
      </c>
      <c r="M385" s="11" t="s">
        <v>392</v>
      </c>
      <c r="N385" s="36">
        <v>340000</v>
      </c>
      <c r="O385" s="37">
        <v>43140</v>
      </c>
      <c r="P385" s="59">
        <f t="shared" si="43"/>
        <v>2</v>
      </c>
      <c r="Q385" s="20" t="str">
        <f t="shared" si="36"/>
        <v>jā</v>
      </c>
      <c r="R385" s="20" t="str">
        <f t="shared" si="37"/>
        <v>nē</v>
      </c>
      <c r="S385" s="20" t="b">
        <f t="shared" si="38"/>
        <v>1</v>
      </c>
      <c r="T385" s="38">
        <v>43140</v>
      </c>
      <c r="U385" s="20">
        <f t="shared" si="41"/>
        <v>2</v>
      </c>
      <c r="V385" s="42"/>
      <c r="W385" s="42"/>
      <c r="X385" s="59"/>
    </row>
    <row r="386" spans="1:24" ht="63.75" x14ac:dyDescent="0.25">
      <c r="A386" s="5" t="s">
        <v>177</v>
      </c>
      <c r="B386" s="5" t="s">
        <v>178</v>
      </c>
      <c r="C386" s="5" t="s">
        <v>179</v>
      </c>
      <c r="D386" s="11" t="s">
        <v>180</v>
      </c>
      <c r="E386" s="5" t="s">
        <v>181</v>
      </c>
      <c r="F386" s="5"/>
      <c r="G386" s="5" t="s">
        <v>182</v>
      </c>
      <c r="H386" s="5"/>
      <c r="I386" s="5" t="s">
        <v>8</v>
      </c>
      <c r="J386" s="5">
        <f>IF(ISBLANK(P386),"",SUBTOTAL(103, $P$10:P386))</f>
        <v>277</v>
      </c>
      <c r="K386" s="5" t="s">
        <v>178</v>
      </c>
      <c r="L386" s="11" t="s">
        <v>183</v>
      </c>
      <c r="M386" s="11" t="s">
        <v>188</v>
      </c>
      <c r="N386" s="9">
        <v>467500</v>
      </c>
      <c r="O386" s="13">
        <v>43130</v>
      </c>
      <c r="P386" s="59">
        <f t="shared" si="43"/>
        <v>1</v>
      </c>
      <c r="Q386" s="20" t="str">
        <f t="shared" si="36"/>
        <v>jā</v>
      </c>
      <c r="R386" s="20" t="str">
        <f t="shared" si="37"/>
        <v>jā</v>
      </c>
      <c r="S386" s="20" t="b">
        <f t="shared" si="38"/>
        <v>0</v>
      </c>
      <c r="T386" s="31">
        <v>43138</v>
      </c>
      <c r="U386" s="131">
        <f t="shared" si="41"/>
        <v>2</v>
      </c>
      <c r="V386" s="42"/>
      <c r="W386" s="42"/>
      <c r="X386" s="59"/>
    </row>
    <row r="387" spans="1:24" ht="25.5" x14ac:dyDescent="0.25">
      <c r="A387" s="5" t="s">
        <v>64</v>
      </c>
      <c r="B387" s="5" t="s">
        <v>154</v>
      </c>
      <c r="C387" s="5" t="s">
        <v>155</v>
      </c>
      <c r="D387" s="11" t="s">
        <v>156</v>
      </c>
      <c r="E387" s="5">
        <v>1</v>
      </c>
      <c r="F387" s="5" t="s">
        <v>434</v>
      </c>
      <c r="G387" s="5" t="s">
        <v>14</v>
      </c>
      <c r="H387" s="5"/>
      <c r="I387" s="5" t="s">
        <v>8</v>
      </c>
      <c r="J387" s="5">
        <f>IF(ISBLANK(P387),"",SUBTOTAL(103, $P$10:P387))</f>
        <v>278</v>
      </c>
      <c r="K387" s="5" t="s">
        <v>154</v>
      </c>
      <c r="L387" s="11" t="s">
        <v>173</v>
      </c>
      <c r="M387" s="11" t="s">
        <v>174</v>
      </c>
      <c r="N387" s="21">
        <v>282320</v>
      </c>
      <c r="O387" s="12">
        <v>43131</v>
      </c>
      <c r="P387" s="59">
        <f t="shared" si="43"/>
        <v>1</v>
      </c>
      <c r="Q387" s="20" t="str">
        <f t="shared" si="36"/>
        <v>jā</v>
      </c>
      <c r="R387" s="20" t="str">
        <f t="shared" si="37"/>
        <v>jā</v>
      </c>
      <c r="S387" s="20" t="b">
        <f t="shared" si="38"/>
        <v>0</v>
      </c>
      <c r="T387" s="31">
        <v>43137</v>
      </c>
      <c r="U387" s="20">
        <f t="shared" si="41"/>
        <v>2</v>
      </c>
      <c r="V387" s="42"/>
      <c r="W387" s="42"/>
      <c r="X387" s="59"/>
    </row>
    <row r="388" spans="1:24" ht="51" x14ac:dyDescent="0.25">
      <c r="A388" s="5" t="s">
        <v>177</v>
      </c>
      <c r="B388" s="5" t="s">
        <v>199</v>
      </c>
      <c r="C388" s="5" t="s">
        <v>200</v>
      </c>
      <c r="D388" s="11" t="s">
        <v>201</v>
      </c>
      <c r="E388" s="5">
        <v>3</v>
      </c>
      <c r="F388" s="5"/>
      <c r="G388" s="5" t="s">
        <v>14</v>
      </c>
      <c r="H388" s="5"/>
      <c r="I388" s="5" t="s">
        <v>9</v>
      </c>
      <c r="J388" s="5">
        <f>IF(ISBLANK(P388),"",SUBTOTAL(103, $P$10:P388))</f>
        <v>279</v>
      </c>
      <c r="K388" s="5" t="s">
        <v>199</v>
      </c>
      <c r="L388" s="11" t="s">
        <v>204</v>
      </c>
      <c r="M388" s="11" t="s">
        <v>205</v>
      </c>
      <c r="N388" s="21">
        <v>9932724.6151237544</v>
      </c>
      <c r="O388" s="7">
        <v>43131</v>
      </c>
      <c r="P388" s="59">
        <f t="shared" si="43"/>
        <v>1</v>
      </c>
      <c r="Q388" s="20" t="str">
        <f t="shared" si="36"/>
        <v>jā</v>
      </c>
      <c r="R388" s="20" t="str">
        <f t="shared" si="37"/>
        <v>jā</v>
      </c>
      <c r="S388" s="20" t="b">
        <f t="shared" si="38"/>
        <v>0</v>
      </c>
      <c r="T388" s="31">
        <v>43136</v>
      </c>
      <c r="U388" s="20">
        <f t="shared" si="41"/>
        <v>2</v>
      </c>
      <c r="V388" s="42"/>
      <c r="W388" s="42"/>
      <c r="X388" s="59"/>
    </row>
    <row r="389" spans="1:24" ht="51" x14ac:dyDescent="0.25">
      <c r="A389" s="5" t="s">
        <v>282</v>
      </c>
      <c r="B389" s="5" t="s">
        <v>283</v>
      </c>
      <c r="C389" s="5" t="s">
        <v>284</v>
      </c>
      <c r="D389" s="11" t="s">
        <v>280</v>
      </c>
      <c r="E389" s="5">
        <v>1</v>
      </c>
      <c r="F389" s="5" t="s">
        <v>434</v>
      </c>
      <c r="G389" s="5" t="s">
        <v>285</v>
      </c>
      <c r="H389" s="5"/>
      <c r="I389" s="5" t="s">
        <v>8</v>
      </c>
      <c r="J389" s="5">
        <f>IF(ISBLANK(P389),"",SUBTOTAL(103, $P$10:P389))</f>
        <v>280</v>
      </c>
      <c r="K389" s="5" t="s">
        <v>283</v>
      </c>
      <c r="L389" s="11" t="s">
        <v>173</v>
      </c>
      <c r="M389" s="11" t="s">
        <v>290</v>
      </c>
      <c r="N389" s="9">
        <v>3729264</v>
      </c>
      <c r="O389" s="7">
        <v>43131</v>
      </c>
      <c r="P389" s="59">
        <f t="shared" si="43"/>
        <v>1</v>
      </c>
      <c r="Q389" s="20" t="str">
        <f t="shared" si="36"/>
        <v>jā</v>
      </c>
      <c r="R389" s="20" t="str">
        <f t="shared" si="37"/>
        <v>nē</v>
      </c>
      <c r="S389" s="20" t="b">
        <f t="shared" si="38"/>
        <v>1</v>
      </c>
      <c r="T389" s="31">
        <v>43131</v>
      </c>
      <c r="U389" s="20">
        <f t="shared" si="41"/>
        <v>1</v>
      </c>
      <c r="V389" s="42"/>
      <c r="W389" s="42"/>
      <c r="X389" s="59"/>
    </row>
    <row r="390" spans="1:24" ht="25.5" x14ac:dyDescent="0.25">
      <c r="A390" s="5" t="s">
        <v>282</v>
      </c>
      <c r="B390" s="5" t="s">
        <v>283</v>
      </c>
      <c r="C390" s="5" t="s">
        <v>284</v>
      </c>
      <c r="D390" s="11" t="s">
        <v>280</v>
      </c>
      <c r="E390" s="5">
        <v>2</v>
      </c>
      <c r="F390" s="5" t="s">
        <v>434</v>
      </c>
      <c r="G390" s="5" t="s">
        <v>285</v>
      </c>
      <c r="H390" s="6" t="s">
        <v>387</v>
      </c>
      <c r="I390" s="5" t="s">
        <v>8</v>
      </c>
      <c r="J390" s="5">
        <f>IF(ISBLANK(P390),"",SUBTOTAL(103, $P$10:P390))</f>
        <v>281</v>
      </c>
      <c r="K390" s="5" t="s">
        <v>283</v>
      </c>
      <c r="L390" s="11" t="s">
        <v>236</v>
      </c>
      <c r="M390" s="11" t="s">
        <v>291</v>
      </c>
      <c r="N390" s="21">
        <v>2325582</v>
      </c>
      <c r="O390" s="12">
        <v>43131</v>
      </c>
      <c r="P390" s="59">
        <f t="shared" si="43"/>
        <v>1</v>
      </c>
      <c r="Q390" s="20" t="str">
        <f t="shared" si="36"/>
        <v>jā</v>
      </c>
      <c r="R390" s="20" t="str">
        <f t="shared" si="37"/>
        <v>nē</v>
      </c>
      <c r="S390" s="20" t="b">
        <f t="shared" si="38"/>
        <v>1</v>
      </c>
      <c r="T390" s="31">
        <v>43131</v>
      </c>
      <c r="U390" s="20">
        <f t="shared" si="41"/>
        <v>1</v>
      </c>
      <c r="V390" s="42"/>
      <c r="W390" s="42"/>
      <c r="X390" s="59"/>
    </row>
    <row r="391" spans="1:24" ht="25.5" x14ac:dyDescent="0.25">
      <c r="A391" s="5" t="s">
        <v>282</v>
      </c>
      <c r="B391" s="5" t="s">
        <v>283</v>
      </c>
      <c r="C391" s="5" t="s">
        <v>284</v>
      </c>
      <c r="D391" s="11" t="s">
        <v>280</v>
      </c>
      <c r="E391" s="5">
        <v>2</v>
      </c>
      <c r="F391" s="5" t="s">
        <v>434</v>
      </c>
      <c r="G391" s="5" t="s">
        <v>285</v>
      </c>
      <c r="H391" s="5" t="s">
        <v>387</v>
      </c>
      <c r="I391" s="5" t="s">
        <v>8</v>
      </c>
      <c r="J391" s="5">
        <f>IF(ISBLANK(P391),"",SUBTOTAL(103, $P$10:P391))</f>
        <v>282</v>
      </c>
      <c r="K391" s="5" t="s">
        <v>283</v>
      </c>
      <c r="L391" s="11" t="s">
        <v>47</v>
      </c>
      <c r="M391" s="11" t="s">
        <v>384</v>
      </c>
      <c r="N391" s="21">
        <v>1564280</v>
      </c>
      <c r="O391" s="12">
        <v>43131</v>
      </c>
      <c r="P391" s="59">
        <f t="shared" si="43"/>
        <v>1</v>
      </c>
      <c r="Q391" s="20" t="str">
        <f t="shared" si="36"/>
        <v>jā</v>
      </c>
      <c r="R391" s="20" t="str">
        <f t="shared" si="37"/>
        <v>nē</v>
      </c>
      <c r="S391" s="20" t="b">
        <f t="shared" si="38"/>
        <v>1</v>
      </c>
      <c r="T391" s="31">
        <v>43131</v>
      </c>
      <c r="U391" s="20">
        <f t="shared" si="41"/>
        <v>1</v>
      </c>
      <c r="V391" s="42"/>
      <c r="W391" s="42"/>
      <c r="X391" s="59"/>
    </row>
    <row r="392" spans="1:24" ht="51" x14ac:dyDescent="0.25">
      <c r="A392" s="5" t="s">
        <v>64</v>
      </c>
      <c r="B392" s="5" t="s">
        <v>154</v>
      </c>
      <c r="C392" s="5" t="s">
        <v>155</v>
      </c>
      <c r="D392" s="11" t="s">
        <v>156</v>
      </c>
      <c r="E392" s="5">
        <v>1</v>
      </c>
      <c r="F392" s="5" t="s">
        <v>434</v>
      </c>
      <c r="G392" s="5" t="s">
        <v>14</v>
      </c>
      <c r="H392" s="5"/>
      <c r="I392" s="5" t="s">
        <v>8</v>
      </c>
      <c r="J392" s="5">
        <f>IF(ISBLANK(P392),"",SUBTOTAL(103, $P$10:P392))</f>
        <v>283</v>
      </c>
      <c r="K392" s="5" t="s">
        <v>154</v>
      </c>
      <c r="L392" s="11" t="s">
        <v>173</v>
      </c>
      <c r="M392" s="11" t="s">
        <v>175</v>
      </c>
      <c r="N392" s="9">
        <v>205000</v>
      </c>
      <c r="O392" s="13">
        <v>43131</v>
      </c>
      <c r="P392" s="59">
        <f t="shared" si="43"/>
        <v>1</v>
      </c>
      <c r="Q392" s="20" t="str">
        <f t="shared" si="36"/>
        <v>jā</v>
      </c>
      <c r="R392" s="20" t="str">
        <f t="shared" si="37"/>
        <v>nē</v>
      </c>
      <c r="S392" s="20" t="b">
        <f t="shared" si="38"/>
        <v>1</v>
      </c>
      <c r="T392" s="31">
        <v>43131</v>
      </c>
      <c r="U392" s="20">
        <f t="shared" si="41"/>
        <v>1</v>
      </c>
      <c r="V392" s="42"/>
      <c r="W392" s="42"/>
      <c r="X392" s="59"/>
    </row>
    <row r="393" spans="1:24" ht="38.25" x14ac:dyDescent="0.25">
      <c r="A393" s="5" t="s">
        <v>177</v>
      </c>
      <c r="B393" s="5" t="s">
        <v>199</v>
      </c>
      <c r="C393" s="5" t="s">
        <v>200</v>
      </c>
      <c r="D393" s="11" t="s">
        <v>201</v>
      </c>
      <c r="E393" s="5">
        <v>3</v>
      </c>
      <c r="F393" s="5"/>
      <c r="G393" s="5" t="s">
        <v>14</v>
      </c>
      <c r="H393" s="5"/>
      <c r="I393" s="5" t="s">
        <v>9</v>
      </c>
      <c r="J393" s="5">
        <f>IF(ISBLANK(P393),"",SUBTOTAL(103, $P$10:P393))</f>
        <v>284</v>
      </c>
      <c r="K393" s="5" t="s">
        <v>199</v>
      </c>
      <c r="L393" s="11" t="s">
        <v>202</v>
      </c>
      <c r="M393" s="11" t="s">
        <v>203</v>
      </c>
      <c r="N393" s="21">
        <v>1775049.9900000002</v>
      </c>
      <c r="O393" s="13">
        <v>43146</v>
      </c>
      <c r="P393" s="45" t="s">
        <v>404</v>
      </c>
      <c r="Q393" s="20" t="str">
        <f t="shared" si="36"/>
        <v>nē</v>
      </c>
      <c r="R393" s="20" t="str">
        <f t="shared" si="37"/>
        <v>nē</v>
      </c>
      <c r="S393" s="20" t="b">
        <f t="shared" si="38"/>
        <v>0</v>
      </c>
      <c r="T393" s="31">
        <v>43122</v>
      </c>
      <c r="U393" s="20">
        <f t="shared" si="41"/>
        <v>1</v>
      </c>
      <c r="V393" s="42"/>
      <c r="W393" s="42"/>
      <c r="X393" s="59"/>
    </row>
    <row r="394" spans="1:24" ht="63.75" x14ac:dyDescent="0.25">
      <c r="A394" s="5" t="s">
        <v>177</v>
      </c>
      <c r="B394" s="5" t="s">
        <v>178</v>
      </c>
      <c r="C394" s="5" t="s">
        <v>179</v>
      </c>
      <c r="D394" s="11" t="s">
        <v>180</v>
      </c>
      <c r="E394" s="5" t="s">
        <v>181</v>
      </c>
      <c r="F394" s="5"/>
      <c r="G394" s="5" t="s">
        <v>182</v>
      </c>
      <c r="H394" s="5"/>
      <c r="I394" s="5" t="s">
        <v>8</v>
      </c>
      <c r="J394" s="5">
        <f>IF(ISBLANK(P394),"",SUBTOTAL(103, $P$10:P394))</f>
        <v>285</v>
      </c>
      <c r="K394" s="5" t="s">
        <v>178</v>
      </c>
      <c r="L394" s="11" t="s">
        <v>183</v>
      </c>
      <c r="M394" s="11" t="s">
        <v>187</v>
      </c>
      <c r="N394" s="9">
        <v>845575.51</v>
      </c>
      <c r="O394" s="13">
        <v>43159</v>
      </c>
      <c r="P394" s="45" t="s">
        <v>404</v>
      </c>
      <c r="Q394" s="20" t="str">
        <f t="shared" ref="Q394:Q413" si="44">IF(P394 &lt;=$P$4,"jā", "nē")</f>
        <v>nē</v>
      </c>
      <c r="R394" s="20" t="str">
        <f t="shared" ref="R394:R413" si="45">IF(ISNUMBER(U394), IF(P394&lt;U394, "jā", "nē"),"nē")</f>
        <v>nē</v>
      </c>
      <c r="S394" s="20" t="b">
        <f t="shared" ref="S394:S413" si="46">P394=U394</f>
        <v>0</v>
      </c>
      <c r="T394" s="31">
        <v>43119</v>
      </c>
      <c r="U394" s="20">
        <f t="shared" si="41"/>
        <v>1</v>
      </c>
      <c r="V394" s="42"/>
      <c r="W394" s="42"/>
      <c r="X394" s="59"/>
    </row>
    <row r="395" spans="1:24" ht="38.25" x14ac:dyDescent="0.25">
      <c r="A395" s="5" t="s">
        <v>346</v>
      </c>
      <c r="B395" s="5" t="s">
        <v>347</v>
      </c>
      <c r="C395" s="5" t="s">
        <v>348</v>
      </c>
      <c r="D395" s="11" t="s">
        <v>349</v>
      </c>
      <c r="E395" s="5">
        <v>2</v>
      </c>
      <c r="F395" s="5"/>
      <c r="G395" s="5" t="s">
        <v>285</v>
      </c>
      <c r="H395" s="5"/>
      <c r="I395" s="5" t="s">
        <v>8</v>
      </c>
      <c r="J395" s="5">
        <f>IF(ISBLANK(P395),"",SUBTOTAL(103, $P$10:P395))</f>
        <v>286</v>
      </c>
      <c r="K395" s="5" t="s">
        <v>347</v>
      </c>
      <c r="L395" s="11" t="s">
        <v>84</v>
      </c>
      <c r="M395" s="11" t="s">
        <v>379</v>
      </c>
      <c r="N395" s="21">
        <v>1511342.5</v>
      </c>
      <c r="O395" s="12">
        <v>43118</v>
      </c>
      <c r="P395" s="59">
        <f t="shared" ref="P395:P413" si="47">IF(O395&lt;43466,MONTH(O395),"nakošie periodi")</f>
        <v>1</v>
      </c>
      <c r="Q395" s="20" t="str">
        <f t="shared" si="44"/>
        <v>jā</v>
      </c>
      <c r="R395" s="20" t="str">
        <f t="shared" si="45"/>
        <v>nē</v>
      </c>
      <c r="S395" s="20" t="b">
        <f t="shared" si="46"/>
        <v>1</v>
      </c>
      <c r="T395" s="31">
        <v>43118</v>
      </c>
      <c r="U395" s="20">
        <f t="shared" si="41"/>
        <v>1</v>
      </c>
      <c r="V395" s="42"/>
      <c r="W395" s="42"/>
      <c r="X395" s="59"/>
    </row>
    <row r="396" spans="1:24" ht="38.25" x14ac:dyDescent="0.25">
      <c r="A396" s="5" t="s">
        <v>346</v>
      </c>
      <c r="B396" s="5" t="s">
        <v>347</v>
      </c>
      <c r="C396" s="5" t="s">
        <v>348</v>
      </c>
      <c r="D396" s="11" t="s">
        <v>349</v>
      </c>
      <c r="E396" s="5">
        <v>2</v>
      </c>
      <c r="F396" s="5"/>
      <c r="G396" s="5" t="s">
        <v>285</v>
      </c>
      <c r="H396" s="5"/>
      <c r="I396" s="5" t="s">
        <v>8</v>
      </c>
      <c r="J396" s="5">
        <f>IF(ISBLANK(P396),"",SUBTOTAL(103, $P$10:P396))</f>
        <v>287</v>
      </c>
      <c r="K396" s="5" t="s">
        <v>347</v>
      </c>
      <c r="L396" s="11" t="s">
        <v>105</v>
      </c>
      <c r="M396" s="11" t="s">
        <v>372</v>
      </c>
      <c r="N396" s="21">
        <v>751315</v>
      </c>
      <c r="O396" s="12">
        <v>43118</v>
      </c>
      <c r="P396" s="59">
        <f t="shared" si="47"/>
        <v>1</v>
      </c>
      <c r="Q396" s="20" t="str">
        <f t="shared" si="44"/>
        <v>jā</v>
      </c>
      <c r="R396" s="20" t="str">
        <f t="shared" si="45"/>
        <v>nē</v>
      </c>
      <c r="S396" s="20" t="b">
        <f t="shared" si="46"/>
        <v>1</v>
      </c>
      <c r="T396" s="31">
        <v>43118</v>
      </c>
      <c r="U396" s="20">
        <f t="shared" si="41"/>
        <v>1</v>
      </c>
      <c r="V396" s="42"/>
      <c r="W396" s="42"/>
      <c r="X396" s="59"/>
    </row>
    <row r="397" spans="1:24" ht="38.25" x14ac:dyDescent="0.25">
      <c r="A397" s="5" t="s">
        <v>346</v>
      </c>
      <c r="B397" s="5" t="s">
        <v>347</v>
      </c>
      <c r="C397" s="5" t="s">
        <v>348</v>
      </c>
      <c r="D397" s="11" t="s">
        <v>349</v>
      </c>
      <c r="E397" s="5">
        <v>2</v>
      </c>
      <c r="F397" s="5"/>
      <c r="G397" s="5" t="s">
        <v>285</v>
      </c>
      <c r="H397" s="5"/>
      <c r="I397" s="5" t="s">
        <v>8</v>
      </c>
      <c r="J397" s="5">
        <f>IF(ISBLANK(P397),"",SUBTOTAL(103, $P$10:P397))</f>
        <v>288</v>
      </c>
      <c r="K397" s="5" t="s">
        <v>347</v>
      </c>
      <c r="L397" s="11" t="s">
        <v>352</v>
      </c>
      <c r="M397" s="11" t="s">
        <v>371</v>
      </c>
      <c r="N397" s="21">
        <v>472242.15</v>
      </c>
      <c r="O397" s="12">
        <v>43118</v>
      </c>
      <c r="P397" s="59">
        <f t="shared" si="47"/>
        <v>1</v>
      </c>
      <c r="Q397" s="20" t="str">
        <f t="shared" si="44"/>
        <v>jā</v>
      </c>
      <c r="R397" s="20" t="str">
        <f t="shared" si="45"/>
        <v>nē</v>
      </c>
      <c r="S397" s="20" t="b">
        <f t="shared" si="46"/>
        <v>1</v>
      </c>
      <c r="T397" s="31">
        <v>43118</v>
      </c>
      <c r="U397" s="20">
        <f t="shared" si="41"/>
        <v>1</v>
      </c>
      <c r="V397" s="42"/>
      <c r="W397" s="42"/>
      <c r="X397" s="59"/>
    </row>
    <row r="398" spans="1:24" ht="38.25" x14ac:dyDescent="0.25">
      <c r="A398" s="5" t="s">
        <v>346</v>
      </c>
      <c r="B398" s="5" t="s">
        <v>347</v>
      </c>
      <c r="C398" s="5" t="s">
        <v>348</v>
      </c>
      <c r="D398" s="11" t="s">
        <v>349</v>
      </c>
      <c r="E398" s="5">
        <v>2</v>
      </c>
      <c r="F398" s="5"/>
      <c r="G398" s="5" t="s">
        <v>285</v>
      </c>
      <c r="H398" s="5"/>
      <c r="I398" s="5" t="s">
        <v>8</v>
      </c>
      <c r="J398" s="5">
        <f>IF(ISBLANK(P398),"",SUBTOTAL(103, $P$10:P398))</f>
        <v>289</v>
      </c>
      <c r="K398" s="5" t="s">
        <v>347</v>
      </c>
      <c r="L398" s="11" t="s">
        <v>354</v>
      </c>
      <c r="M398" s="11" t="s">
        <v>374</v>
      </c>
      <c r="N398" s="21">
        <v>315860</v>
      </c>
      <c r="O398" s="12">
        <v>43118</v>
      </c>
      <c r="P398" s="59">
        <f t="shared" si="47"/>
        <v>1</v>
      </c>
      <c r="Q398" s="20" t="str">
        <f t="shared" si="44"/>
        <v>jā</v>
      </c>
      <c r="R398" s="20" t="str">
        <f t="shared" si="45"/>
        <v>nē</v>
      </c>
      <c r="S398" s="20" t="b">
        <f t="shared" si="46"/>
        <v>1</v>
      </c>
      <c r="T398" s="31">
        <v>43118</v>
      </c>
      <c r="U398" s="20">
        <f t="shared" si="41"/>
        <v>1</v>
      </c>
      <c r="V398" s="42"/>
      <c r="W398" s="42"/>
      <c r="X398" s="59"/>
    </row>
    <row r="399" spans="1:24" ht="51" x14ac:dyDescent="0.25">
      <c r="A399" s="5" t="s">
        <v>346</v>
      </c>
      <c r="B399" s="5" t="s">
        <v>347</v>
      </c>
      <c r="C399" s="5" t="s">
        <v>348</v>
      </c>
      <c r="D399" s="11" t="s">
        <v>349</v>
      </c>
      <c r="E399" s="5">
        <v>2</v>
      </c>
      <c r="F399" s="5"/>
      <c r="G399" s="5" t="s">
        <v>285</v>
      </c>
      <c r="H399" s="5"/>
      <c r="I399" s="5" t="s">
        <v>8</v>
      </c>
      <c r="J399" s="5">
        <f>IF(ISBLANK(P399),"",SUBTOTAL(103, $P$10:P399))</f>
        <v>290</v>
      </c>
      <c r="K399" s="5" t="s">
        <v>347</v>
      </c>
      <c r="L399" s="11" t="s">
        <v>359</v>
      </c>
      <c r="M399" s="11" t="s">
        <v>373</v>
      </c>
      <c r="N399" s="21">
        <v>223339</v>
      </c>
      <c r="O399" s="12">
        <v>43118</v>
      </c>
      <c r="P399" s="59">
        <f t="shared" si="47"/>
        <v>1</v>
      </c>
      <c r="Q399" s="20" t="str">
        <f t="shared" si="44"/>
        <v>jā</v>
      </c>
      <c r="R399" s="20" t="str">
        <f t="shared" si="45"/>
        <v>nē</v>
      </c>
      <c r="S399" s="20" t="b">
        <f t="shared" si="46"/>
        <v>1</v>
      </c>
      <c r="T399" s="31">
        <v>43118</v>
      </c>
      <c r="U399" s="20">
        <f t="shared" si="41"/>
        <v>1</v>
      </c>
      <c r="V399" s="42"/>
      <c r="W399" s="42"/>
      <c r="X399" s="59"/>
    </row>
    <row r="400" spans="1:24" ht="25.5" x14ac:dyDescent="0.25">
      <c r="A400" s="5" t="s">
        <v>346</v>
      </c>
      <c r="B400" s="5" t="s">
        <v>347</v>
      </c>
      <c r="C400" s="5" t="s">
        <v>348</v>
      </c>
      <c r="D400" s="11" t="s">
        <v>349</v>
      </c>
      <c r="E400" s="5">
        <v>2</v>
      </c>
      <c r="F400" s="5"/>
      <c r="G400" s="5" t="s">
        <v>285</v>
      </c>
      <c r="H400" s="5"/>
      <c r="I400" s="5" t="s">
        <v>8</v>
      </c>
      <c r="J400" s="5">
        <f>IF(ISBLANK(P400),"",SUBTOTAL(103, $P$10:P400))</f>
        <v>291</v>
      </c>
      <c r="K400" s="5" t="s">
        <v>347</v>
      </c>
      <c r="L400" s="11" t="s">
        <v>350</v>
      </c>
      <c r="M400" s="11" t="s">
        <v>378</v>
      </c>
      <c r="N400" s="21">
        <v>186887</v>
      </c>
      <c r="O400" s="12">
        <v>43118</v>
      </c>
      <c r="P400" s="59">
        <f t="shared" si="47"/>
        <v>1</v>
      </c>
      <c r="Q400" s="20" t="str">
        <f t="shared" si="44"/>
        <v>jā</v>
      </c>
      <c r="R400" s="20" t="str">
        <f t="shared" si="45"/>
        <v>nē</v>
      </c>
      <c r="S400" s="20" t="b">
        <f t="shared" si="46"/>
        <v>1</v>
      </c>
      <c r="T400" s="31">
        <v>43118</v>
      </c>
      <c r="U400" s="20">
        <f t="shared" si="41"/>
        <v>1</v>
      </c>
      <c r="V400" s="42"/>
      <c r="W400" s="42"/>
      <c r="X400" s="59"/>
    </row>
    <row r="401" spans="1:24" ht="51" x14ac:dyDescent="0.25">
      <c r="A401" s="5" t="s">
        <v>346</v>
      </c>
      <c r="B401" s="5" t="s">
        <v>347</v>
      </c>
      <c r="C401" s="5" t="s">
        <v>348</v>
      </c>
      <c r="D401" s="11" t="s">
        <v>349</v>
      </c>
      <c r="E401" s="5">
        <v>2</v>
      </c>
      <c r="F401" s="5"/>
      <c r="G401" s="5" t="s">
        <v>285</v>
      </c>
      <c r="H401" s="5"/>
      <c r="I401" s="5" t="s">
        <v>8</v>
      </c>
      <c r="J401" s="5">
        <f>IF(ISBLANK(P401),"",SUBTOTAL(103, $P$10:P401))</f>
        <v>292</v>
      </c>
      <c r="K401" s="5" t="s">
        <v>347</v>
      </c>
      <c r="L401" s="11" t="s">
        <v>361</v>
      </c>
      <c r="M401" s="11" t="s">
        <v>376</v>
      </c>
      <c r="N401" s="21">
        <v>186886.67</v>
      </c>
      <c r="O401" s="12">
        <v>43118</v>
      </c>
      <c r="P401" s="59">
        <f t="shared" si="47"/>
        <v>1</v>
      </c>
      <c r="Q401" s="20" t="str">
        <f t="shared" si="44"/>
        <v>jā</v>
      </c>
      <c r="R401" s="20" t="str">
        <f t="shared" si="45"/>
        <v>nē</v>
      </c>
      <c r="S401" s="20" t="b">
        <f t="shared" si="46"/>
        <v>1</v>
      </c>
      <c r="T401" s="31">
        <v>43118</v>
      </c>
      <c r="U401" s="11">
        <f t="shared" si="41"/>
        <v>1</v>
      </c>
      <c r="V401" s="42"/>
      <c r="W401" s="42"/>
      <c r="X401" s="59"/>
    </row>
    <row r="402" spans="1:24" ht="38.25" x14ac:dyDescent="0.25">
      <c r="A402" s="5" t="s">
        <v>346</v>
      </c>
      <c r="B402" s="5" t="s">
        <v>347</v>
      </c>
      <c r="C402" s="5" t="s">
        <v>348</v>
      </c>
      <c r="D402" s="11" t="s">
        <v>349</v>
      </c>
      <c r="E402" s="5">
        <v>2</v>
      </c>
      <c r="F402" s="5"/>
      <c r="G402" s="5" t="s">
        <v>285</v>
      </c>
      <c r="H402" s="5"/>
      <c r="I402" s="5" t="s">
        <v>8</v>
      </c>
      <c r="J402" s="5">
        <f>IF(ISBLANK(P402),"",SUBTOTAL(103, $P$10:P402))</f>
        <v>293</v>
      </c>
      <c r="K402" s="5" t="s">
        <v>347</v>
      </c>
      <c r="L402" s="11" t="s">
        <v>360</v>
      </c>
      <c r="M402" s="11" t="s">
        <v>351</v>
      </c>
      <c r="N402" s="21">
        <v>179341.5</v>
      </c>
      <c r="O402" s="12">
        <v>43118</v>
      </c>
      <c r="P402" s="59">
        <f t="shared" si="47"/>
        <v>1</v>
      </c>
      <c r="Q402" s="20" t="str">
        <f t="shared" si="44"/>
        <v>jā</v>
      </c>
      <c r="R402" s="20" t="str">
        <f t="shared" si="45"/>
        <v>nē</v>
      </c>
      <c r="S402" s="20" t="b">
        <f t="shared" si="46"/>
        <v>1</v>
      </c>
      <c r="T402" s="31">
        <v>43118</v>
      </c>
      <c r="U402" s="20">
        <f t="shared" si="41"/>
        <v>1</v>
      </c>
      <c r="V402" s="42"/>
      <c r="W402" s="42"/>
      <c r="X402" s="59"/>
    </row>
    <row r="403" spans="1:24" ht="38.25" x14ac:dyDescent="0.25">
      <c r="A403" s="5" t="s">
        <v>346</v>
      </c>
      <c r="B403" s="5" t="s">
        <v>347</v>
      </c>
      <c r="C403" s="5" t="s">
        <v>348</v>
      </c>
      <c r="D403" s="11" t="s">
        <v>349</v>
      </c>
      <c r="E403" s="5">
        <v>2</v>
      </c>
      <c r="F403" s="5"/>
      <c r="G403" s="5" t="s">
        <v>285</v>
      </c>
      <c r="H403" s="5"/>
      <c r="I403" s="5" t="s">
        <v>8</v>
      </c>
      <c r="J403" s="5">
        <f>IF(ISBLANK(P403),"",SUBTOTAL(103, $P$10:P403))</f>
        <v>294</v>
      </c>
      <c r="K403" s="5" t="s">
        <v>347</v>
      </c>
      <c r="L403" s="11" t="s">
        <v>353</v>
      </c>
      <c r="M403" s="11" t="s">
        <v>375</v>
      </c>
      <c r="N403" s="21">
        <v>96376.4</v>
      </c>
      <c r="O403" s="12">
        <v>43118</v>
      </c>
      <c r="P403" s="59">
        <f t="shared" si="47"/>
        <v>1</v>
      </c>
      <c r="Q403" s="20" t="str">
        <f t="shared" si="44"/>
        <v>jā</v>
      </c>
      <c r="R403" s="20" t="str">
        <f t="shared" si="45"/>
        <v>nē</v>
      </c>
      <c r="S403" s="20" t="b">
        <f t="shared" si="46"/>
        <v>1</v>
      </c>
      <c r="T403" s="31">
        <v>43118</v>
      </c>
      <c r="U403" s="20">
        <f t="shared" si="41"/>
        <v>1</v>
      </c>
      <c r="V403" s="42"/>
      <c r="W403" s="42"/>
      <c r="X403" s="59"/>
    </row>
    <row r="404" spans="1:24" ht="38.25" x14ac:dyDescent="0.25">
      <c r="A404" s="5" t="s">
        <v>346</v>
      </c>
      <c r="B404" s="5" t="s">
        <v>347</v>
      </c>
      <c r="C404" s="5" t="s">
        <v>348</v>
      </c>
      <c r="D404" s="11" t="s">
        <v>349</v>
      </c>
      <c r="E404" s="5">
        <v>2</v>
      </c>
      <c r="F404" s="5"/>
      <c r="G404" s="5" t="s">
        <v>285</v>
      </c>
      <c r="H404" s="5"/>
      <c r="I404" s="5" t="s">
        <v>8</v>
      </c>
      <c r="J404" s="5">
        <f>IF(ISBLANK(P404),"",SUBTOTAL(103, $P$10:P404))</f>
        <v>295</v>
      </c>
      <c r="K404" s="5" t="s">
        <v>347</v>
      </c>
      <c r="L404" s="11" t="s">
        <v>364</v>
      </c>
      <c r="M404" s="11" t="s">
        <v>381</v>
      </c>
      <c r="N404" s="21">
        <v>88834</v>
      </c>
      <c r="O404" s="12">
        <v>43118</v>
      </c>
      <c r="P404" s="59">
        <f t="shared" si="47"/>
        <v>1</v>
      </c>
      <c r="Q404" s="20" t="str">
        <f t="shared" si="44"/>
        <v>jā</v>
      </c>
      <c r="R404" s="20" t="str">
        <f t="shared" si="45"/>
        <v>nē</v>
      </c>
      <c r="S404" s="20" t="b">
        <f t="shared" si="46"/>
        <v>1</v>
      </c>
      <c r="T404" s="31">
        <v>43118</v>
      </c>
      <c r="U404" s="20">
        <f t="shared" si="41"/>
        <v>1</v>
      </c>
      <c r="V404" s="42"/>
      <c r="W404" s="42"/>
      <c r="X404" s="59"/>
    </row>
    <row r="405" spans="1:24" ht="25.5" x14ac:dyDescent="0.25">
      <c r="A405" s="5" t="s">
        <v>346</v>
      </c>
      <c r="B405" s="5" t="s">
        <v>347</v>
      </c>
      <c r="C405" s="5" t="s">
        <v>348</v>
      </c>
      <c r="D405" s="11" t="s">
        <v>349</v>
      </c>
      <c r="E405" s="5">
        <v>2</v>
      </c>
      <c r="F405" s="5"/>
      <c r="G405" s="5" t="s">
        <v>285</v>
      </c>
      <c r="H405" s="5"/>
      <c r="I405" s="5" t="s">
        <v>8</v>
      </c>
      <c r="J405" s="5">
        <f>IF(ISBLANK(P405),"",SUBTOTAL(103, $P$10:P405))</f>
        <v>296</v>
      </c>
      <c r="K405" s="5" t="s">
        <v>347</v>
      </c>
      <c r="L405" s="11" t="s">
        <v>363</v>
      </c>
      <c r="M405" s="11" t="s">
        <v>380</v>
      </c>
      <c r="N405" s="21">
        <v>73746</v>
      </c>
      <c r="O405" s="12">
        <v>43118</v>
      </c>
      <c r="P405" s="59">
        <f t="shared" si="47"/>
        <v>1</v>
      </c>
      <c r="Q405" s="20" t="str">
        <f t="shared" si="44"/>
        <v>jā</v>
      </c>
      <c r="R405" s="20" t="str">
        <f t="shared" si="45"/>
        <v>nē</v>
      </c>
      <c r="S405" s="20" t="b">
        <f t="shared" si="46"/>
        <v>1</v>
      </c>
      <c r="T405" s="31">
        <v>43118</v>
      </c>
      <c r="U405" s="137">
        <f t="shared" si="41"/>
        <v>1</v>
      </c>
      <c r="V405" s="42"/>
      <c r="W405" s="42"/>
      <c r="X405" s="59"/>
    </row>
    <row r="406" spans="1:24" ht="38.25" x14ac:dyDescent="0.25">
      <c r="A406" s="5" t="s">
        <v>346</v>
      </c>
      <c r="B406" s="5" t="s">
        <v>347</v>
      </c>
      <c r="C406" s="5" t="s">
        <v>348</v>
      </c>
      <c r="D406" s="11" t="s">
        <v>349</v>
      </c>
      <c r="E406" s="5">
        <v>2</v>
      </c>
      <c r="F406" s="5"/>
      <c r="G406" s="5" t="s">
        <v>285</v>
      </c>
      <c r="H406" s="5"/>
      <c r="I406" s="5" t="s">
        <v>8</v>
      </c>
      <c r="J406" s="5">
        <f>IF(ISBLANK(P406),"",SUBTOTAL(103, $P$10:P406))</f>
        <v>297</v>
      </c>
      <c r="K406" s="5" t="s">
        <v>347</v>
      </c>
      <c r="L406" s="11" t="s">
        <v>362</v>
      </c>
      <c r="M406" s="11" t="s">
        <v>377</v>
      </c>
      <c r="N406" s="21">
        <v>73746</v>
      </c>
      <c r="O406" s="12">
        <v>43118</v>
      </c>
      <c r="P406" s="59">
        <f t="shared" si="47"/>
        <v>1</v>
      </c>
      <c r="Q406" s="20" t="str">
        <f t="shared" si="44"/>
        <v>jā</v>
      </c>
      <c r="R406" s="20" t="str">
        <f t="shared" si="45"/>
        <v>nē</v>
      </c>
      <c r="S406" s="20" t="b">
        <f t="shared" si="46"/>
        <v>1</v>
      </c>
      <c r="T406" s="31">
        <v>43118</v>
      </c>
      <c r="U406" s="20">
        <f t="shared" si="41"/>
        <v>1</v>
      </c>
      <c r="V406" s="42"/>
      <c r="W406" s="42"/>
      <c r="X406" s="59"/>
    </row>
    <row r="407" spans="1:24" ht="51" x14ac:dyDescent="0.25">
      <c r="A407" s="5" t="s">
        <v>346</v>
      </c>
      <c r="B407" s="5" t="s">
        <v>347</v>
      </c>
      <c r="C407" s="5" t="s">
        <v>348</v>
      </c>
      <c r="D407" s="11" t="s">
        <v>349</v>
      </c>
      <c r="E407" s="5">
        <v>2</v>
      </c>
      <c r="F407" s="5"/>
      <c r="G407" s="5" t="s">
        <v>285</v>
      </c>
      <c r="H407" s="5"/>
      <c r="I407" s="5" t="s">
        <v>8</v>
      </c>
      <c r="J407" s="5">
        <f>IF(ISBLANK(P407),"",SUBTOTAL(103, $P$10:P407))</f>
        <v>298</v>
      </c>
      <c r="K407" s="5" t="s">
        <v>347</v>
      </c>
      <c r="L407" s="11" t="s">
        <v>358</v>
      </c>
      <c r="M407" s="11" t="s">
        <v>370</v>
      </c>
      <c r="N407" s="21">
        <v>380471.33</v>
      </c>
      <c r="O407" s="12">
        <v>43117</v>
      </c>
      <c r="P407" s="59">
        <f t="shared" si="47"/>
        <v>1</v>
      </c>
      <c r="Q407" s="20" t="str">
        <f t="shared" si="44"/>
        <v>jā</v>
      </c>
      <c r="R407" s="20" t="str">
        <f t="shared" si="45"/>
        <v>nē</v>
      </c>
      <c r="S407" s="20" t="b">
        <f t="shared" si="46"/>
        <v>1</v>
      </c>
      <c r="T407" s="31">
        <v>43117</v>
      </c>
      <c r="U407" s="45">
        <f t="shared" si="41"/>
        <v>1</v>
      </c>
      <c r="V407" s="42"/>
      <c r="W407" s="42"/>
      <c r="X407" s="59"/>
    </row>
    <row r="408" spans="1:24" ht="51" x14ac:dyDescent="0.25">
      <c r="A408" s="5" t="s">
        <v>346</v>
      </c>
      <c r="B408" s="5" t="s">
        <v>347</v>
      </c>
      <c r="C408" s="5" t="s">
        <v>348</v>
      </c>
      <c r="D408" s="11" t="s">
        <v>349</v>
      </c>
      <c r="E408" s="5">
        <v>2</v>
      </c>
      <c r="F408" s="5"/>
      <c r="G408" s="5" t="s">
        <v>285</v>
      </c>
      <c r="H408" s="5"/>
      <c r="I408" s="5" t="s">
        <v>8</v>
      </c>
      <c r="J408" s="5">
        <f>IF(ISBLANK(P408),"",SUBTOTAL(103, $P$10:P408))</f>
        <v>299</v>
      </c>
      <c r="K408" s="5" t="s">
        <v>347</v>
      </c>
      <c r="L408" s="11" t="s">
        <v>78</v>
      </c>
      <c r="M408" s="11" t="s">
        <v>368</v>
      </c>
      <c r="N408" s="21">
        <v>292483</v>
      </c>
      <c r="O408" s="12">
        <v>43116</v>
      </c>
      <c r="P408" s="59">
        <f t="shared" si="47"/>
        <v>1</v>
      </c>
      <c r="Q408" s="20" t="str">
        <f t="shared" si="44"/>
        <v>jā</v>
      </c>
      <c r="R408" s="20" t="str">
        <f t="shared" si="45"/>
        <v>nē</v>
      </c>
      <c r="S408" s="20" t="b">
        <f t="shared" si="46"/>
        <v>1</v>
      </c>
      <c r="T408" s="31">
        <v>43116</v>
      </c>
      <c r="U408" s="45">
        <f t="shared" ref="U408:U413" si="48">IFERROR(MONTH(T408),"Nav iesniegts")</f>
        <v>1</v>
      </c>
      <c r="V408" s="42"/>
      <c r="W408" s="42"/>
      <c r="X408" s="59"/>
    </row>
    <row r="409" spans="1:24" ht="38.25" x14ac:dyDescent="0.25">
      <c r="A409" s="5" t="s">
        <v>346</v>
      </c>
      <c r="B409" s="5" t="s">
        <v>347</v>
      </c>
      <c r="C409" s="5" t="s">
        <v>348</v>
      </c>
      <c r="D409" s="11" t="s">
        <v>349</v>
      </c>
      <c r="E409" s="5">
        <v>2</v>
      </c>
      <c r="F409" s="5"/>
      <c r="G409" s="5" t="s">
        <v>285</v>
      </c>
      <c r="H409" s="5"/>
      <c r="I409" s="5" t="s">
        <v>8</v>
      </c>
      <c r="J409" s="5">
        <f>IF(ISBLANK(P409),"",SUBTOTAL(103, $P$10:P409))</f>
        <v>300</v>
      </c>
      <c r="K409" s="5" t="s">
        <v>347</v>
      </c>
      <c r="L409" s="11" t="s">
        <v>357</v>
      </c>
      <c r="M409" s="11" t="s">
        <v>369</v>
      </c>
      <c r="N409" s="21">
        <v>111461</v>
      </c>
      <c r="O409" s="12">
        <v>43116</v>
      </c>
      <c r="P409" s="59">
        <f t="shared" si="47"/>
        <v>1</v>
      </c>
      <c r="Q409" s="20" t="str">
        <f t="shared" si="44"/>
        <v>jā</v>
      </c>
      <c r="R409" s="20" t="str">
        <f t="shared" si="45"/>
        <v>nē</v>
      </c>
      <c r="S409" s="20" t="b">
        <f t="shared" si="46"/>
        <v>1</v>
      </c>
      <c r="T409" s="31">
        <v>43116</v>
      </c>
      <c r="U409" s="45">
        <f t="shared" si="48"/>
        <v>1</v>
      </c>
      <c r="V409" s="42"/>
      <c r="W409" s="42"/>
      <c r="X409" s="59"/>
    </row>
    <row r="410" spans="1:24" ht="51" x14ac:dyDescent="0.25">
      <c r="A410" s="5" t="s">
        <v>346</v>
      </c>
      <c r="B410" s="5" t="s">
        <v>347</v>
      </c>
      <c r="C410" s="5" t="s">
        <v>348</v>
      </c>
      <c r="D410" s="11" t="s">
        <v>349</v>
      </c>
      <c r="E410" s="5">
        <v>2</v>
      </c>
      <c r="F410" s="5"/>
      <c r="G410" s="5" t="s">
        <v>285</v>
      </c>
      <c r="H410" s="5"/>
      <c r="I410" s="5" t="s">
        <v>8</v>
      </c>
      <c r="J410" s="5">
        <f>IF(ISBLANK(P410),"",SUBTOTAL(103, $P$10:P410))</f>
        <v>301</v>
      </c>
      <c r="K410" s="5" t="s">
        <v>347</v>
      </c>
      <c r="L410" s="137" t="s">
        <v>71</v>
      </c>
      <c r="M410" s="137" t="s">
        <v>366</v>
      </c>
      <c r="N410" s="21">
        <v>209514</v>
      </c>
      <c r="O410" s="12">
        <v>43112</v>
      </c>
      <c r="P410" s="59">
        <f t="shared" si="47"/>
        <v>1</v>
      </c>
      <c r="Q410" s="20" t="str">
        <f t="shared" si="44"/>
        <v>jā</v>
      </c>
      <c r="R410" s="20" t="str">
        <f t="shared" si="45"/>
        <v>nē</v>
      </c>
      <c r="S410" s="135" t="b">
        <f t="shared" si="46"/>
        <v>1</v>
      </c>
      <c r="T410" s="31">
        <v>43112</v>
      </c>
      <c r="U410" s="144">
        <f t="shared" si="48"/>
        <v>1</v>
      </c>
      <c r="V410" s="42"/>
      <c r="W410" s="42"/>
      <c r="X410" s="59"/>
    </row>
    <row r="411" spans="1:24" ht="51" x14ac:dyDescent="0.25">
      <c r="A411" s="5" t="s">
        <v>346</v>
      </c>
      <c r="B411" s="5" t="s">
        <v>347</v>
      </c>
      <c r="C411" s="5" t="s">
        <v>348</v>
      </c>
      <c r="D411" s="11" t="s">
        <v>349</v>
      </c>
      <c r="E411" s="5">
        <v>2</v>
      </c>
      <c r="F411" s="5"/>
      <c r="G411" s="5" t="s">
        <v>285</v>
      </c>
      <c r="H411" s="5"/>
      <c r="I411" s="5" t="s">
        <v>8</v>
      </c>
      <c r="J411" s="5">
        <f>IF(ISBLANK(P411),"",SUBTOTAL(103, $P$10:P411))</f>
        <v>302</v>
      </c>
      <c r="K411" s="5" t="s">
        <v>347</v>
      </c>
      <c r="L411" s="137" t="s">
        <v>356</v>
      </c>
      <c r="M411" s="137" t="s">
        <v>367</v>
      </c>
      <c r="N411" s="21">
        <v>87240.79</v>
      </c>
      <c r="O411" s="12">
        <v>43112</v>
      </c>
      <c r="P411" s="59">
        <f t="shared" si="47"/>
        <v>1</v>
      </c>
      <c r="Q411" s="20" t="str">
        <f t="shared" si="44"/>
        <v>jā</v>
      </c>
      <c r="R411" s="20" t="str">
        <f t="shared" si="45"/>
        <v>nē</v>
      </c>
      <c r="S411" s="135" t="b">
        <f t="shared" si="46"/>
        <v>1</v>
      </c>
      <c r="T411" s="31">
        <v>43112</v>
      </c>
      <c r="U411" s="144">
        <f t="shared" si="48"/>
        <v>1</v>
      </c>
      <c r="V411" s="42"/>
      <c r="W411" s="42"/>
      <c r="X411" s="59"/>
    </row>
    <row r="412" spans="1:24" ht="51" x14ac:dyDescent="0.25">
      <c r="A412" s="5" t="s">
        <v>346</v>
      </c>
      <c r="B412" s="5" t="s">
        <v>347</v>
      </c>
      <c r="C412" s="5" t="s">
        <v>348</v>
      </c>
      <c r="D412" s="137" t="s">
        <v>349</v>
      </c>
      <c r="E412" s="5">
        <v>2</v>
      </c>
      <c r="F412" s="5"/>
      <c r="G412" s="5" t="s">
        <v>285</v>
      </c>
      <c r="H412" s="5"/>
      <c r="I412" s="5" t="s">
        <v>8</v>
      </c>
      <c r="J412" s="5">
        <f>IF(ISBLANK(P412),"",SUBTOTAL(103, $P$10:P412))</f>
        <v>303</v>
      </c>
      <c r="K412" s="5" t="s">
        <v>347</v>
      </c>
      <c r="L412" s="137" t="s">
        <v>355</v>
      </c>
      <c r="M412" s="137" t="s">
        <v>365</v>
      </c>
      <c r="N412" s="21">
        <v>73749.399999999994</v>
      </c>
      <c r="O412" s="12">
        <v>43111</v>
      </c>
      <c r="P412" s="59">
        <f t="shared" si="47"/>
        <v>1</v>
      </c>
      <c r="Q412" s="20" t="str">
        <f t="shared" si="44"/>
        <v>jā</v>
      </c>
      <c r="R412" s="20" t="str">
        <f t="shared" si="45"/>
        <v>nē</v>
      </c>
      <c r="S412" s="20" t="b">
        <f t="shared" si="46"/>
        <v>1</v>
      </c>
      <c r="T412" s="31">
        <v>43111</v>
      </c>
      <c r="U412" s="144">
        <f t="shared" si="48"/>
        <v>1</v>
      </c>
      <c r="V412" s="42"/>
      <c r="W412" s="42"/>
      <c r="X412" s="59"/>
    </row>
    <row r="413" spans="1:24" ht="38.25" x14ac:dyDescent="0.25">
      <c r="A413" s="5" t="s">
        <v>64</v>
      </c>
      <c r="B413" s="5" t="s">
        <v>65</v>
      </c>
      <c r="C413" s="10" t="s">
        <v>66</v>
      </c>
      <c r="D413" s="137" t="s">
        <v>67</v>
      </c>
      <c r="E413" s="5">
        <v>1</v>
      </c>
      <c r="F413" s="5"/>
      <c r="G413" s="5" t="s">
        <v>68</v>
      </c>
      <c r="H413" s="5"/>
      <c r="I413" s="5" t="s">
        <v>8</v>
      </c>
      <c r="J413" s="5">
        <f>IF(ISBLANK(P413),"",SUBTOTAL(103, $P$10:P413))</f>
        <v>304</v>
      </c>
      <c r="K413" s="5" t="s">
        <v>66</v>
      </c>
      <c r="L413" s="137" t="s">
        <v>382</v>
      </c>
      <c r="M413" s="137" t="s">
        <v>383</v>
      </c>
      <c r="N413" s="21">
        <v>439450</v>
      </c>
      <c r="O413" s="12">
        <v>43108</v>
      </c>
      <c r="P413" s="59">
        <f t="shared" si="47"/>
        <v>1</v>
      </c>
      <c r="Q413" s="20" t="str">
        <f t="shared" si="44"/>
        <v>jā</v>
      </c>
      <c r="R413" s="20" t="str">
        <f t="shared" si="45"/>
        <v>nē</v>
      </c>
      <c r="S413" s="20" t="b">
        <f t="shared" si="46"/>
        <v>1</v>
      </c>
      <c r="T413" s="31">
        <v>43108</v>
      </c>
      <c r="U413" s="144">
        <f t="shared" si="48"/>
        <v>1</v>
      </c>
      <c r="V413" s="42"/>
      <c r="W413" s="42"/>
      <c r="X413" s="59"/>
    </row>
    <row r="414" spans="1:24" x14ac:dyDescent="0.25">
      <c r="A414" s="50"/>
      <c r="B414" s="50"/>
      <c r="C414" s="50"/>
      <c r="D414" s="50"/>
      <c r="E414" s="50"/>
      <c r="F414" s="50"/>
      <c r="G414" s="50"/>
      <c r="H414" s="50"/>
      <c r="I414" s="50"/>
      <c r="J414" s="79"/>
      <c r="K414" s="80"/>
      <c r="L414" s="90"/>
      <c r="M414" s="79"/>
      <c r="N414" s="81"/>
      <c r="O414" s="82"/>
      <c r="P414" s="50"/>
      <c r="Q414" s="50"/>
      <c r="R414" s="50"/>
      <c r="S414" s="50"/>
      <c r="T414" s="82"/>
      <c r="U414" s="50"/>
      <c r="V414" s="82"/>
      <c r="W414" s="82"/>
    </row>
    <row r="415" spans="1:24" x14ac:dyDescent="0.25">
      <c r="A415" s="50"/>
      <c r="B415" s="50"/>
      <c r="C415" s="50"/>
      <c r="D415" s="50"/>
      <c r="E415" s="50"/>
      <c r="F415" s="50"/>
      <c r="G415" s="50"/>
      <c r="H415" s="50"/>
      <c r="I415" s="50"/>
      <c r="J415" s="79"/>
      <c r="K415" s="80"/>
      <c r="L415" s="90"/>
      <c r="M415" s="79"/>
      <c r="N415" s="81"/>
      <c r="O415" s="82"/>
      <c r="P415" s="50"/>
      <c r="Q415" s="50"/>
      <c r="R415" s="50"/>
      <c r="S415" s="50"/>
      <c r="T415" s="82"/>
      <c r="U415" s="50"/>
      <c r="V415" s="82"/>
      <c r="W415" s="82"/>
    </row>
    <row r="416" spans="1:24" x14ac:dyDescent="0.25">
      <c r="A416" s="50"/>
      <c r="B416" s="50"/>
      <c r="C416" s="50"/>
      <c r="D416" s="50"/>
      <c r="E416" s="50"/>
      <c r="F416" s="50"/>
      <c r="G416" s="50"/>
      <c r="H416" s="50"/>
      <c r="I416" s="50"/>
      <c r="J416" s="79"/>
      <c r="K416" s="80"/>
      <c r="L416" s="90"/>
      <c r="M416" s="79"/>
      <c r="N416" s="81"/>
      <c r="O416" s="82"/>
      <c r="P416" s="50"/>
      <c r="Q416" s="50"/>
      <c r="R416" s="50"/>
      <c r="S416" s="50"/>
      <c r="T416" s="82"/>
      <c r="U416" s="50"/>
      <c r="V416" s="82"/>
      <c r="W416" s="82"/>
    </row>
    <row r="417" spans="1:23" x14ac:dyDescent="0.25">
      <c r="A417" s="50"/>
      <c r="B417" s="50"/>
      <c r="C417" s="50"/>
      <c r="D417" s="50"/>
      <c r="E417" s="50"/>
      <c r="F417" s="50"/>
      <c r="G417" s="50"/>
      <c r="H417" s="50"/>
      <c r="I417" s="50"/>
      <c r="J417" s="79"/>
      <c r="K417" s="80"/>
      <c r="L417" s="90"/>
      <c r="M417" s="79"/>
      <c r="N417" s="81"/>
      <c r="O417" s="82"/>
      <c r="P417" s="50"/>
      <c r="Q417" s="50"/>
      <c r="R417" s="50"/>
      <c r="S417" s="50"/>
      <c r="T417" s="82"/>
      <c r="U417" s="50"/>
      <c r="V417" s="82"/>
      <c r="W417" s="82"/>
    </row>
    <row r="418" spans="1:23" x14ac:dyDescent="0.25">
      <c r="A418" s="50"/>
      <c r="B418" s="50"/>
      <c r="C418" s="50"/>
      <c r="D418" s="50"/>
      <c r="E418" s="50"/>
      <c r="F418" s="50"/>
      <c r="G418" s="50"/>
      <c r="H418" s="50"/>
      <c r="I418" s="50"/>
      <c r="J418" s="79"/>
      <c r="K418" s="80"/>
      <c r="L418" s="90"/>
      <c r="M418" s="79"/>
      <c r="N418" s="81"/>
      <c r="O418" s="82"/>
      <c r="P418" s="50"/>
      <c r="Q418" s="50"/>
      <c r="R418" s="50"/>
      <c r="S418" s="50"/>
      <c r="T418" s="82"/>
      <c r="U418" s="50"/>
      <c r="V418" s="82"/>
      <c r="W418" s="82"/>
    </row>
    <row r="419" spans="1:23" x14ac:dyDescent="0.25">
      <c r="A419" s="50"/>
      <c r="B419" s="50"/>
      <c r="C419" s="50"/>
      <c r="D419" s="50"/>
      <c r="E419" s="50"/>
      <c r="F419" s="50"/>
      <c r="G419" s="50"/>
      <c r="H419" s="50"/>
      <c r="I419" s="50"/>
      <c r="J419" s="79"/>
      <c r="K419" s="80"/>
      <c r="L419" s="90"/>
      <c r="M419" s="79"/>
      <c r="N419" s="81"/>
      <c r="O419" s="82"/>
      <c r="P419" s="50"/>
      <c r="Q419" s="50"/>
      <c r="R419" s="50"/>
      <c r="S419" s="50"/>
      <c r="T419" s="82"/>
      <c r="U419" s="50"/>
      <c r="V419" s="82"/>
      <c r="W419" s="82"/>
    </row>
    <row r="420" spans="1:23" x14ac:dyDescent="0.25">
      <c r="A420" s="50"/>
      <c r="B420" s="50"/>
      <c r="C420" s="50"/>
      <c r="D420" s="50"/>
      <c r="E420" s="50"/>
      <c r="F420" s="50"/>
      <c r="G420" s="50"/>
      <c r="H420" s="50"/>
      <c r="I420" s="50"/>
      <c r="J420" s="79"/>
      <c r="K420" s="80"/>
      <c r="L420" s="90"/>
      <c r="M420" s="79"/>
      <c r="N420" s="81"/>
      <c r="O420" s="82"/>
      <c r="P420" s="50"/>
      <c r="Q420" s="50"/>
      <c r="R420" s="50"/>
      <c r="S420" s="50"/>
      <c r="T420" s="82"/>
      <c r="U420" s="50"/>
      <c r="V420" s="82"/>
      <c r="W420" s="82"/>
    </row>
    <row r="421" spans="1:23" x14ac:dyDescent="0.25">
      <c r="A421" s="50"/>
      <c r="B421" s="50"/>
      <c r="C421" s="50"/>
      <c r="D421" s="50"/>
      <c r="E421" s="50"/>
      <c r="F421" s="50"/>
      <c r="G421" s="50"/>
      <c r="H421" s="50"/>
      <c r="I421" s="50"/>
      <c r="J421" s="79"/>
      <c r="K421" s="80"/>
      <c r="L421" s="90"/>
      <c r="M421" s="79"/>
      <c r="N421" s="81"/>
      <c r="O421" s="82"/>
      <c r="P421" s="50"/>
      <c r="Q421" s="50"/>
      <c r="R421" s="50"/>
      <c r="S421" s="50"/>
      <c r="T421" s="82"/>
      <c r="U421" s="50"/>
      <c r="V421" s="82"/>
      <c r="W421" s="82"/>
    </row>
    <row r="422" spans="1:23" x14ac:dyDescent="0.25">
      <c r="A422" s="50"/>
      <c r="B422" s="50"/>
      <c r="C422" s="50"/>
      <c r="D422" s="50"/>
      <c r="E422" s="50"/>
      <c r="F422" s="50"/>
      <c r="G422" s="50"/>
      <c r="H422" s="50"/>
      <c r="I422" s="50"/>
      <c r="J422" s="79"/>
      <c r="K422" s="80"/>
      <c r="L422" s="90"/>
      <c r="M422" s="79"/>
      <c r="N422" s="81"/>
      <c r="O422" s="82"/>
      <c r="P422" s="50"/>
      <c r="Q422" s="50"/>
      <c r="R422" s="50"/>
      <c r="S422" s="50"/>
      <c r="T422" s="82"/>
      <c r="U422" s="50"/>
      <c r="V422" s="82"/>
      <c r="W422" s="82"/>
    </row>
    <row r="423" spans="1:23" x14ac:dyDescent="0.25">
      <c r="A423" s="50"/>
      <c r="B423" s="50"/>
      <c r="C423" s="50"/>
      <c r="D423" s="50"/>
      <c r="E423" s="50"/>
      <c r="F423" s="50"/>
      <c r="G423" s="50"/>
      <c r="H423" s="50"/>
      <c r="I423" s="50"/>
      <c r="J423" s="79"/>
      <c r="K423" s="80"/>
      <c r="L423" s="90"/>
      <c r="M423" s="79"/>
      <c r="N423" s="81"/>
      <c r="O423" s="82"/>
      <c r="P423" s="50"/>
      <c r="Q423" s="50"/>
      <c r="R423" s="50"/>
      <c r="S423" s="50"/>
      <c r="T423" s="82"/>
      <c r="U423" s="50"/>
      <c r="V423" s="82"/>
      <c r="W423" s="82"/>
    </row>
    <row r="424" spans="1:23" x14ac:dyDescent="0.25">
      <c r="A424" s="50"/>
      <c r="B424" s="50"/>
      <c r="C424" s="50"/>
      <c r="D424" s="50"/>
      <c r="E424" s="50"/>
      <c r="F424" s="50"/>
      <c r="G424" s="50"/>
      <c r="H424" s="50"/>
      <c r="I424" s="50"/>
      <c r="J424" s="79"/>
      <c r="K424" s="80"/>
      <c r="L424" s="90"/>
      <c r="M424" s="79"/>
      <c r="N424" s="81"/>
      <c r="O424" s="82"/>
      <c r="P424" s="50"/>
      <c r="Q424" s="50"/>
      <c r="R424" s="50"/>
      <c r="S424" s="50"/>
      <c r="T424" s="82"/>
      <c r="U424" s="50"/>
      <c r="V424" s="82"/>
      <c r="W424" s="82"/>
    </row>
    <row r="425" spans="1:23" x14ac:dyDescent="0.25">
      <c r="A425" s="50"/>
      <c r="B425" s="50"/>
      <c r="C425" s="50"/>
      <c r="D425" s="50"/>
      <c r="E425" s="50"/>
      <c r="F425" s="50"/>
      <c r="G425" s="50"/>
      <c r="H425" s="50"/>
      <c r="I425" s="50"/>
      <c r="J425" s="79"/>
      <c r="K425" s="80"/>
      <c r="L425" s="90"/>
      <c r="M425" s="79"/>
      <c r="N425" s="81"/>
      <c r="O425" s="82"/>
      <c r="P425" s="50"/>
      <c r="Q425" s="50"/>
      <c r="R425" s="50"/>
      <c r="S425" s="50"/>
      <c r="T425" s="82"/>
      <c r="U425" s="50"/>
      <c r="V425" s="82"/>
      <c r="W425" s="82"/>
    </row>
    <row r="426" spans="1:23" x14ac:dyDescent="0.25">
      <c r="A426" s="50"/>
      <c r="B426" s="50"/>
      <c r="C426" s="50"/>
      <c r="D426" s="50"/>
      <c r="E426" s="50"/>
      <c r="F426" s="50"/>
      <c r="G426" s="50"/>
      <c r="H426" s="50"/>
      <c r="I426" s="50"/>
      <c r="J426" s="79"/>
      <c r="K426" s="80"/>
      <c r="L426" s="90"/>
      <c r="M426" s="79"/>
      <c r="N426" s="81"/>
      <c r="O426" s="82"/>
      <c r="P426" s="50"/>
      <c r="Q426" s="50"/>
      <c r="R426" s="50"/>
      <c r="S426" s="50"/>
      <c r="T426" s="82"/>
      <c r="U426" s="50"/>
      <c r="V426" s="82"/>
      <c r="W426" s="82"/>
    </row>
    <row r="427" spans="1:23" x14ac:dyDescent="0.25">
      <c r="A427" s="50"/>
      <c r="B427" s="50"/>
      <c r="C427" s="50"/>
      <c r="D427" s="50"/>
      <c r="E427" s="50"/>
      <c r="F427" s="50"/>
      <c r="G427" s="50"/>
      <c r="H427" s="50"/>
      <c r="I427" s="50"/>
      <c r="J427" s="79"/>
      <c r="K427" s="80"/>
      <c r="L427" s="90"/>
      <c r="M427" s="79"/>
      <c r="N427" s="81"/>
      <c r="O427" s="82"/>
      <c r="P427" s="50"/>
      <c r="Q427" s="50"/>
      <c r="R427" s="50"/>
      <c r="S427" s="50"/>
      <c r="T427" s="82"/>
      <c r="U427" s="50"/>
      <c r="V427" s="82"/>
      <c r="W427" s="82"/>
    </row>
    <row r="428" spans="1:23" x14ac:dyDescent="0.25">
      <c r="A428" s="50"/>
      <c r="B428" s="50"/>
      <c r="C428" s="50"/>
      <c r="D428" s="50"/>
      <c r="E428" s="50"/>
      <c r="F428" s="50"/>
      <c r="G428" s="50"/>
      <c r="H428" s="50"/>
      <c r="I428" s="50"/>
      <c r="J428" s="79"/>
      <c r="K428" s="80"/>
      <c r="L428" s="90"/>
      <c r="M428" s="79"/>
      <c r="N428" s="81"/>
      <c r="O428" s="82"/>
      <c r="P428" s="50"/>
      <c r="Q428" s="50"/>
      <c r="R428" s="50"/>
      <c r="S428" s="50"/>
      <c r="T428" s="82"/>
      <c r="U428" s="50"/>
      <c r="V428" s="82"/>
      <c r="W428" s="82"/>
    </row>
    <row r="429" spans="1:23" x14ac:dyDescent="0.25">
      <c r="A429" s="50"/>
      <c r="B429" s="50"/>
      <c r="C429" s="50"/>
      <c r="D429" s="50"/>
      <c r="E429" s="50"/>
      <c r="F429" s="50"/>
      <c r="G429" s="50"/>
      <c r="H429" s="50"/>
      <c r="I429" s="50"/>
      <c r="J429" s="79"/>
      <c r="K429" s="80"/>
      <c r="L429" s="90"/>
      <c r="M429" s="79"/>
      <c r="N429" s="81"/>
      <c r="O429" s="82"/>
      <c r="P429" s="50"/>
      <c r="Q429" s="50"/>
      <c r="R429" s="50"/>
      <c r="S429" s="50"/>
      <c r="T429" s="82"/>
      <c r="U429" s="50"/>
      <c r="V429" s="82"/>
      <c r="W429" s="82"/>
    </row>
    <row r="430" spans="1:23" x14ac:dyDescent="0.25">
      <c r="A430" s="50"/>
      <c r="B430" s="50"/>
      <c r="C430" s="50"/>
      <c r="D430" s="50"/>
      <c r="E430" s="50"/>
      <c r="F430" s="50"/>
      <c r="G430" s="50"/>
      <c r="H430" s="50"/>
      <c r="I430" s="50"/>
      <c r="J430" s="79"/>
      <c r="K430" s="80"/>
      <c r="L430" s="90"/>
      <c r="M430" s="79"/>
      <c r="N430" s="81"/>
      <c r="O430" s="82"/>
      <c r="P430" s="50"/>
      <c r="Q430" s="50"/>
      <c r="R430" s="50"/>
      <c r="S430" s="50"/>
      <c r="T430" s="82"/>
      <c r="U430" s="50"/>
      <c r="V430" s="82"/>
      <c r="W430" s="82"/>
    </row>
    <row r="431" spans="1:23" x14ac:dyDescent="0.25">
      <c r="A431" s="50"/>
      <c r="B431" s="50"/>
      <c r="C431" s="50"/>
      <c r="D431" s="50"/>
      <c r="E431" s="50"/>
      <c r="F431" s="50"/>
      <c r="G431" s="50"/>
      <c r="H431" s="50"/>
      <c r="I431" s="50"/>
      <c r="J431" s="79"/>
      <c r="K431" s="80"/>
      <c r="L431" s="90"/>
      <c r="M431" s="79"/>
      <c r="N431" s="81"/>
      <c r="O431" s="82"/>
      <c r="P431" s="50"/>
      <c r="Q431" s="50"/>
      <c r="R431" s="50"/>
      <c r="S431" s="50"/>
      <c r="T431" s="82"/>
      <c r="U431" s="50"/>
      <c r="V431" s="82"/>
      <c r="W431" s="82"/>
    </row>
    <row r="432" spans="1:23" x14ac:dyDescent="0.25">
      <c r="A432" s="50"/>
      <c r="B432" s="50"/>
      <c r="C432" s="50"/>
      <c r="D432" s="50"/>
      <c r="E432" s="50"/>
      <c r="F432" s="50"/>
      <c r="G432" s="50"/>
      <c r="H432" s="50"/>
      <c r="I432" s="50"/>
      <c r="J432" s="79"/>
      <c r="K432" s="80"/>
      <c r="L432" s="90"/>
      <c r="M432" s="79"/>
      <c r="N432" s="81"/>
      <c r="O432" s="82"/>
      <c r="P432" s="50"/>
      <c r="Q432" s="50"/>
      <c r="R432" s="50"/>
      <c r="S432" s="50"/>
      <c r="T432" s="82"/>
      <c r="U432" s="50"/>
      <c r="V432" s="82"/>
      <c r="W432" s="82"/>
    </row>
    <row r="433" spans="1:23" x14ac:dyDescent="0.25">
      <c r="A433" s="50"/>
      <c r="B433" s="50"/>
      <c r="C433" s="50"/>
      <c r="D433" s="50"/>
      <c r="E433" s="50"/>
      <c r="F433" s="50"/>
      <c r="G433" s="50"/>
      <c r="H433" s="50"/>
      <c r="I433" s="50"/>
      <c r="J433" s="79"/>
      <c r="K433" s="80"/>
      <c r="L433" s="90"/>
      <c r="M433" s="79"/>
      <c r="N433" s="81"/>
      <c r="O433" s="82"/>
      <c r="P433" s="50"/>
      <c r="Q433" s="50"/>
      <c r="R433" s="50"/>
      <c r="S433" s="50"/>
      <c r="T433" s="82"/>
      <c r="U433" s="50"/>
      <c r="V433" s="82"/>
      <c r="W433" s="82"/>
    </row>
    <row r="434" spans="1:23" x14ac:dyDescent="0.25">
      <c r="A434" s="50"/>
      <c r="B434" s="50"/>
      <c r="C434" s="50"/>
      <c r="D434" s="50"/>
      <c r="E434" s="50"/>
      <c r="F434" s="50"/>
      <c r="G434" s="50"/>
      <c r="H434" s="50"/>
      <c r="I434" s="50"/>
      <c r="J434" s="79"/>
      <c r="K434" s="80"/>
      <c r="L434" s="90"/>
      <c r="M434" s="79"/>
      <c r="N434" s="81"/>
      <c r="O434" s="82"/>
      <c r="P434" s="50"/>
      <c r="Q434" s="50"/>
      <c r="R434" s="50"/>
      <c r="S434" s="50"/>
      <c r="T434" s="82"/>
      <c r="U434" s="50"/>
      <c r="V434" s="82"/>
      <c r="W434" s="82"/>
    </row>
    <row r="435" spans="1:23" x14ac:dyDescent="0.25">
      <c r="A435" s="50"/>
      <c r="B435" s="50"/>
      <c r="C435" s="50"/>
      <c r="D435" s="50"/>
      <c r="E435" s="50"/>
      <c r="F435" s="50"/>
      <c r="G435" s="50"/>
      <c r="H435" s="50"/>
      <c r="I435" s="50"/>
      <c r="J435" s="79"/>
      <c r="K435" s="80"/>
      <c r="L435" s="90"/>
      <c r="M435" s="79"/>
      <c r="N435" s="81"/>
      <c r="O435" s="82"/>
      <c r="P435" s="50"/>
      <c r="Q435" s="50"/>
      <c r="R435" s="50"/>
      <c r="S435" s="50"/>
      <c r="T435" s="82"/>
      <c r="U435" s="50"/>
      <c r="V435" s="82"/>
      <c r="W435" s="82"/>
    </row>
    <row r="436" spans="1:23" x14ac:dyDescent="0.25">
      <c r="A436" s="50"/>
      <c r="B436" s="50"/>
      <c r="C436" s="50"/>
      <c r="D436" s="50"/>
      <c r="E436" s="50"/>
      <c r="F436" s="50"/>
      <c r="G436" s="50"/>
      <c r="H436" s="50"/>
      <c r="I436" s="50"/>
      <c r="J436" s="79"/>
      <c r="K436" s="80"/>
      <c r="L436" s="90"/>
      <c r="M436" s="79"/>
      <c r="N436" s="81"/>
      <c r="O436" s="82"/>
      <c r="P436" s="50"/>
      <c r="Q436" s="50"/>
      <c r="R436" s="50"/>
      <c r="S436" s="50"/>
      <c r="T436" s="82"/>
      <c r="U436" s="50"/>
      <c r="V436" s="82"/>
      <c r="W436" s="82"/>
    </row>
    <row r="437" spans="1:23" x14ac:dyDescent="0.25">
      <c r="A437" s="50"/>
      <c r="B437" s="50"/>
      <c r="C437" s="50"/>
      <c r="D437" s="50"/>
      <c r="E437" s="50"/>
      <c r="F437" s="50"/>
      <c r="G437" s="50"/>
      <c r="H437" s="50"/>
      <c r="I437" s="50"/>
      <c r="J437" s="79"/>
      <c r="K437" s="80"/>
      <c r="L437" s="90"/>
      <c r="M437" s="79"/>
      <c r="N437" s="81"/>
      <c r="O437" s="82"/>
      <c r="P437" s="50"/>
      <c r="Q437" s="50"/>
      <c r="R437" s="50"/>
      <c r="S437" s="50"/>
      <c r="T437" s="82"/>
      <c r="U437" s="50"/>
      <c r="V437" s="82"/>
      <c r="W437" s="82"/>
    </row>
    <row r="438" spans="1:23" x14ac:dyDescent="0.25">
      <c r="A438" s="50"/>
      <c r="B438" s="50"/>
      <c r="C438" s="50"/>
      <c r="D438" s="50"/>
      <c r="E438" s="50"/>
      <c r="F438" s="50"/>
      <c r="G438" s="50"/>
      <c r="H438" s="50"/>
      <c r="I438" s="50"/>
      <c r="J438" s="79"/>
      <c r="K438" s="80"/>
      <c r="L438" s="90"/>
      <c r="M438" s="79"/>
      <c r="N438" s="81"/>
      <c r="O438" s="82"/>
      <c r="P438" s="50"/>
      <c r="Q438" s="50"/>
      <c r="R438" s="50"/>
      <c r="S438" s="50"/>
      <c r="T438" s="82"/>
      <c r="U438" s="50"/>
      <c r="V438" s="82"/>
      <c r="W438" s="82"/>
    </row>
    <row r="439" spans="1:23" x14ac:dyDescent="0.25">
      <c r="A439" s="50"/>
      <c r="B439" s="50"/>
      <c r="C439" s="50"/>
      <c r="D439" s="50"/>
      <c r="E439" s="50"/>
      <c r="F439" s="50"/>
      <c r="G439" s="50"/>
      <c r="H439" s="50"/>
      <c r="I439" s="50"/>
      <c r="J439" s="79"/>
      <c r="K439" s="80"/>
      <c r="L439" s="90"/>
      <c r="M439" s="79"/>
      <c r="N439" s="81"/>
      <c r="O439" s="82"/>
      <c r="P439" s="50"/>
      <c r="Q439" s="50"/>
      <c r="R439" s="50"/>
      <c r="S439" s="50"/>
      <c r="T439" s="82"/>
      <c r="U439" s="50"/>
      <c r="V439" s="82"/>
      <c r="W439" s="82"/>
    </row>
    <row r="440" spans="1:23" x14ac:dyDescent="0.25">
      <c r="A440" s="50"/>
      <c r="B440" s="50"/>
      <c r="C440" s="50"/>
      <c r="D440" s="50"/>
      <c r="E440" s="50"/>
      <c r="F440" s="50"/>
      <c r="G440" s="50"/>
      <c r="H440" s="50"/>
      <c r="I440" s="50"/>
      <c r="J440" s="79"/>
      <c r="K440" s="80"/>
      <c r="L440" s="90"/>
      <c r="M440" s="79"/>
      <c r="N440" s="81"/>
      <c r="O440" s="82"/>
      <c r="P440" s="50"/>
      <c r="Q440" s="50"/>
      <c r="R440" s="50"/>
      <c r="S440" s="50"/>
      <c r="T440" s="82"/>
      <c r="U440" s="50"/>
      <c r="V440" s="82"/>
      <c r="W440" s="82"/>
    </row>
    <row r="441" spans="1:23" x14ac:dyDescent="0.25">
      <c r="A441" s="50"/>
      <c r="B441" s="50"/>
      <c r="C441" s="50"/>
      <c r="D441" s="50"/>
      <c r="E441" s="50"/>
      <c r="F441" s="50"/>
      <c r="G441" s="50"/>
      <c r="H441" s="50"/>
      <c r="I441" s="50"/>
      <c r="J441" s="79"/>
      <c r="K441" s="80"/>
      <c r="L441" s="90"/>
      <c r="M441" s="79"/>
      <c r="N441" s="81"/>
      <c r="O441" s="82"/>
      <c r="P441" s="50"/>
      <c r="Q441" s="50"/>
      <c r="R441" s="50"/>
      <c r="S441" s="50"/>
      <c r="T441" s="82"/>
      <c r="U441" s="50"/>
      <c r="V441" s="82"/>
      <c r="W441" s="82"/>
    </row>
    <row r="442" spans="1:23" x14ac:dyDescent="0.25">
      <c r="A442" s="50"/>
      <c r="B442" s="50"/>
      <c r="C442" s="50"/>
      <c r="D442" s="50"/>
      <c r="E442" s="50"/>
      <c r="F442" s="50"/>
      <c r="G442" s="50"/>
      <c r="H442" s="50"/>
      <c r="I442" s="50"/>
      <c r="J442" s="79"/>
      <c r="K442" s="80"/>
      <c r="L442" s="90"/>
      <c r="M442" s="79"/>
      <c r="N442" s="81"/>
      <c r="O442" s="82"/>
      <c r="P442" s="50"/>
      <c r="Q442" s="50"/>
      <c r="R442" s="50"/>
      <c r="S442" s="50"/>
      <c r="T442" s="82"/>
      <c r="U442" s="50"/>
      <c r="V442" s="82"/>
      <c r="W442" s="82"/>
    </row>
    <row r="443" spans="1:23" x14ac:dyDescent="0.25">
      <c r="A443" s="50"/>
      <c r="B443" s="50"/>
      <c r="C443" s="50"/>
      <c r="D443" s="50"/>
      <c r="E443" s="50"/>
      <c r="F443" s="50"/>
      <c r="G443" s="50"/>
      <c r="H443" s="50"/>
      <c r="I443" s="50"/>
      <c r="J443" s="79"/>
      <c r="K443" s="80"/>
      <c r="L443" s="90"/>
      <c r="M443" s="79"/>
      <c r="N443" s="81"/>
      <c r="O443" s="82"/>
      <c r="P443" s="50"/>
      <c r="Q443" s="50"/>
      <c r="R443" s="50"/>
      <c r="S443" s="50"/>
      <c r="T443" s="82"/>
      <c r="U443" s="50"/>
      <c r="V443" s="82"/>
      <c r="W443" s="82"/>
    </row>
    <row r="444" spans="1:23" x14ac:dyDescent="0.25">
      <c r="A444" s="50"/>
      <c r="B444" s="50"/>
      <c r="C444" s="50"/>
      <c r="D444" s="50"/>
      <c r="E444" s="50"/>
      <c r="F444" s="50"/>
      <c r="G444" s="50"/>
      <c r="H444" s="50"/>
      <c r="I444" s="50"/>
      <c r="J444" s="79"/>
      <c r="K444" s="80"/>
      <c r="L444" s="90"/>
      <c r="M444" s="79"/>
      <c r="N444" s="81"/>
      <c r="O444" s="82"/>
      <c r="P444" s="50"/>
      <c r="Q444" s="50"/>
      <c r="R444" s="50"/>
      <c r="S444" s="50"/>
      <c r="T444" s="82"/>
      <c r="U444" s="50"/>
      <c r="V444" s="82"/>
      <c r="W444" s="82"/>
    </row>
    <row r="445" spans="1:23" x14ac:dyDescent="0.25">
      <c r="A445" s="50"/>
      <c r="B445" s="50"/>
      <c r="C445" s="50"/>
      <c r="D445" s="50"/>
      <c r="E445" s="50"/>
      <c r="F445" s="50"/>
      <c r="G445" s="50"/>
      <c r="H445" s="50"/>
      <c r="I445" s="50"/>
      <c r="J445" s="79"/>
      <c r="K445" s="80"/>
      <c r="L445" s="90"/>
      <c r="M445" s="79"/>
      <c r="N445" s="81"/>
      <c r="O445" s="82"/>
      <c r="P445" s="50"/>
      <c r="Q445" s="50"/>
      <c r="R445" s="50"/>
      <c r="S445" s="50"/>
      <c r="T445" s="82"/>
      <c r="U445" s="50"/>
      <c r="V445" s="82"/>
      <c r="W445" s="82"/>
    </row>
    <row r="446" spans="1:23" x14ac:dyDescent="0.25">
      <c r="A446" s="50"/>
      <c r="B446" s="50"/>
      <c r="C446" s="50"/>
      <c r="D446" s="50"/>
      <c r="E446" s="50"/>
      <c r="F446" s="50"/>
      <c r="G446" s="50"/>
      <c r="H446" s="50"/>
      <c r="I446" s="50"/>
      <c r="J446" s="79"/>
      <c r="K446" s="80"/>
      <c r="L446" s="90"/>
      <c r="M446" s="79"/>
      <c r="N446" s="81"/>
      <c r="O446" s="82"/>
      <c r="P446" s="50"/>
      <c r="Q446" s="50"/>
      <c r="R446" s="50"/>
      <c r="S446" s="50"/>
      <c r="T446" s="82"/>
      <c r="U446" s="50"/>
      <c r="V446" s="82"/>
      <c r="W446" s="82"/>
    </row>
    <row r="447" spans="1:23" x14ac:dyDescent="0.25">
      <c r="A447" s="50"/>
      <c r="B447" s="50"/>
      <c r="C447" s="50"/>
      <c r="D447" s="50"/>
      <c r="E447" s="50"/>
      <c r="F447" s="50"/>
      <c r="G447" s="50"/>
      <c r="H447" s="50"/>
      <c r="I447" s="50"/>
      <c r="J447" s="79"/>
      <c r="K447" s="80"/>
      <c r="L447" s="90"/>
      <c r="M447" s="79"/>
      <c r="N447" s="81"/>
      <c r="O447" s="82"/>
      <c r="P447" s="50"/>
      <c r="Q447" s="50"/>
      <c r="R447" s="50"/>
      <c r="S447" s="50"/>
      <c r="T447" s="82"/>
      <c r="U447" s="50"/>
      <c r="V447" s="82"/>
      <c r="W447" s="82"/>
    </row>
    <row r="448" spans="1:23" x14ac:dyDescent="0.25">
      <c r="A448" s="50"/>
      <c r="B448" s="50"/>
      <c r="C448" s="50"/>
      <c r="D448" s="50"/>
      <c r="E448" s="50"/>
      <c r="F448" s="50"/>
      <c r="G448" s="50"/>
      <c r="H448" s="50"/>
      <c r="I448" s="50"/>
      <c r="J448" s="79"/>
      <c r="K448" s="80"/>
      <c r="L448" s="90"/>
      <c r="M448" s="79"/>
      <c r="N448" s="81"/>
      <c r="O448" s="82"/>
      <c r="P448" s="50"/>
      <c r="Q448" s="50"/>
      <c r="R448" s="50"/>
      <c r="S448" s="50"/>
      <c r="T448" s="82"/>
      <c r="U448" s="50"/>
      <c r="V448" s="82"/>
      <c r="W448" s="82"/>
    </row>
    <row r="449" spans="1:23" x14ac:dyDescent="0.25">
      <c r="A449" s="50"/>
      <c r="B449" s="50"/>
      <c r="C449" s="50"/>
      <c r="D449" s="50"/>
      <c r="E449" s="50"/>
      <c r="F449" s="50"/>
      <c r="G449" s="50"/>
      <c r="H449" s="50"/>
      <c r="I449" s="50"/>
      <c r="J449" s="79"/>
      <c r="K449" s="80"/>
      <c r="L449" s="90"/>
      <c r="M449" s="79"/>
      <c r="N449" s="81"/>
      <c r="O449" s="82"/>
      <c r="P449" s="50"/>
      <c r="Q449" s="50"/>
      <c r="R449" s="50"/>
      <c r="S449" s="50"/>
      <c r="T449" s="82"/>
      <c r="U449" s="50"/>
      <c r="V449" s="82"/>
      <c r="W449" s="82"/>
    </row>
    <row r="450" spans="1:23" x14ac:dyDescent="0.25">
      <c r="A450" s="50"/>
      <c r="B450" s="50"/>
      <c r="C450" s="50"/>
      <c r="D450" s="50"/>
      <c r="E450" s="50"/>
      <c r="F450" s="50"/>
      <c r="G450" s="50"/>
      <c r="H450" s="50"/>
      <c r="I450" s="50"/>
      <c r="J450" s="79"/>
      <c r="K450" s="80"/>
      <c r="L450" s="90"/>
      <c r="M450" s="79"/>
      <c r="N450" s="81"/>
      <c r="O450" s="82"/>
      <c r="P450" s="50"/>
      <c r="Q450" s="50"/>
      <c r="R450" s="50"/>
      <c r="S450" s="50"/>
      <c r="T450" s="82"/>
      <c r="U450" s="50"/>
      <c r="V450" s="82"/>
      <c r="W450" s="82"/>
    </row>
    <row r="451" spans="1:23" x14ac:dyDescent="0.25">
      <c r="A451" s="50"/>
      <c r="B451" s="50"/>
      <c r="C451" s="50"/>
      <c r="D451" s="50"/>
      <c r="E451" s="50"/>
      <c r="F451" s="50"/>
      <c r="G451" s="50"/>
      <c r="H451" s="50"/>
      <c r="I451" s="50"/>
      <c r="J451" s="79"/>
      <c r="K451" s="80"/>
      <c r="L451" s="90"/>
      <c r="M451" s="79"/>
      <c r="N451" s="81"/>
      <c r="O451" s="82"/>
      <c r="P451" s="50"/>
      <c r="Q451" s="50"/>
      <c r="R451" s="50"/>
      <c r="S451" s="50"/>
      <c r="T451" s="82"/>
      <c r="U451" s="50"/>
      <c r="V451" s="82"/>
      <c r="W451" s="82"/>
    </row>
    <row r="452" spans="1:23" x14ac:dyDescent="0.25">
      <c r="A452" s="50"/>
      <c r="B452" s="50"/>
      <c r="C452" s="50"/>
      <c r="D452" s="50"/>
      <c r="E452" s="50"/>
      <c r="F452" s="50"/>
      <c r="G452" s="50"/>
      <c r="H452" s="50"/>
      <c r="I452" s="50"/>
      <c r="J452" s="79"/>
      <c r="K452" s="80"/>
      <c r="L452" s="90"/>
      <c r="M452" s="79"/>
      <c r="N452" s="81"/>
      <c r="O452" s="82"/>
      <c r="P452" s="50"/>
      <c r="Q452" s="50"/>
      <c r="R452" s="50"/>
      <c r="S452" s="50"/>
      <c r="T452" s="82"/>
      <c r="U452" s="50"/>
      <c r="V452" s="82"/>
      <c r="W452" s="82"/>
    </row>
    <row r="453" spans="1:23" x14ac:dyDescent="0.25">
      <c r="A453" s="50"/>
      <c r="B453" s="50"/>
      <c r="C453" s="50"/>
      <c r="D453" s="50"/>
      <c r="E453" s="50"/>
      <c r="F453" s="50"/>
      <c r="G453" s="50"/>
      <c r="H453" s="50"/>
      <c r="I453" s="50"/>
      <c r="J453" s="79"/>
      <c r="K453" s="80"/>
      <c r="L453" s="90"/>
      <c r="M453" s="79"/>
      <c r="N453" s="81"/>
      <c r="O453" s="82"/>
      <c r="P453" s="50"/>
      <c r="Q453" s="50"/>
      <c r="R453" s="50"/>
      <c r="S453" s="50"/>
      <c r="T453" s="82"/>
      <c r="U453" s="50"/>
      <c r="V453" s="82"/>
      <c r="W453" s="82"/>
    </row>
    <row r="454" spans="1:23" x14ac:dyDescent="0.25">
      <c r="A454" s="50"/>
      <c r="B454" s="50"/>
      <c r="C454" s="50"/>
      <c r="D454" s="50"/>
      <c r="E454" s="50"/>
      <c r="F454" s="50"/>
      <c r="G454" s="50"/>
      <c r="H454" s="50"/>
      <c r="I454" s="50"/>
      <c r="J454" s="79"/>
      <c r="K454" s="80"/>
      <c r="L454" s="90"/>
      <c r="M454" s="79"/>
      <c r="N454" s="81"/>
      <c r="O454" s="82"/>
      <c r="P454" s="50"/>
      <c r="Q454" s="50"/>
      <c r="R454" s="50"/>
      <c r="S454" s="50"/>
      <c r="T454" s="82"/>
      <c r="U454" s="50"/>
      <c r="V454" s="82"/>
      <c r="W454" s="82"/>
    </row>
    <row r="455" spans="1:23" x14ac:dyDescent="0.25">
      <c r="A455" s="50"/>
      <c r="B455" s="50"/>
      <c r="C455" s="50"/>
      <c r="D455" s="50"/>
      <c r="E455" s="50"/>
      <c r="F455" s="50"/>
      <c r="G455" s="50"/>
      <c r="H455" s="50"/>
      <c r="I455" s="50"/>
      <c r="J455" s="79"/>
      <c r="K455" s="80"/>
      <c r="L455" s="90"/>
      <c r="M455" s="79"/>
      <c r="N455" s="81"/>
      <c r="O455" s="82"/>
      <c r="P455" s="50"/>
      <c r="Q455" s="50"/>
      <c r="R455" s="50"/>
      <c r="S455" s="50"/>
      <c r="T455" s="82"/>
      <c r="U455" s="50"/>
      <c r="V455" s="82"/>
      <c r="W455" s="82"/>
    </row>
    <row r="456" spans="1:23" x14ac:dyDescent="0.25">
      <c r="A456" s="50"/>
      <c r="B456" s="50"/>
      <c r="C456" s="50"/>
      <c r="D456" s="50"/>
      <c r="E456" s="50"/>
      <c r="F456" s="50"/>
      <c r="G456" s="50"/>
      <c r="H456" s="50"/>
      <c r="I456" s="50"/>
      <c r="J456" s="79"/>
      <c r="K456" s="80"/>
      <c r="L456" s="90"/>
      <c r="M456" s="79"/>
      <c r="N456" s="81"/>
      <c r="O456" s="82"/>
      <c r="P456" s="50"/>
      <c r="Q456" s="50"/>
      <c r="R456" s="50"/>
      <c r="S456" s="50"/>
      <c r="T456" s="82"/>
      <c r="U456" s="50"/>
      <c r="V456" s="82"/>
      <c r="W456" s="82"/>
    </row>
    <row r="457" spans="1:23" x14ac:dyDescent="0.25">
      <c r="A457" s="50"/>
      <c r="B457" s="50"/>
      <c r="C457" s="50"/>
      <c r="D457" s="50"/>
      <c r="E457" s="50"/>
      <c r="F457" s="50"/>
      <c r="G457" s="50"/>
      <c r="H457" s="50"/>
      <c r="I457" s="50"/>
      <c r="J457" s="79"/>
      <c r="K457" s="80"/>
      <c r="L457" s="90"/>
      <c r="M457" s="79"/>
      <c r="N457" s="81"/>
      <c r="O457" s="82"/>
      <c r="P457" s="50"/>
      <c r="Q457" s="50"/>
      <c r="R457" s="50"/>
      <c r="S457" s="50"/>
      <c r="T457" s="82"/>
      <c r="U457" s="50"/>
      <c r="V457" s="82"/>
      <c r="W457" s="82"/>
    </row>
    <row r="458" spans="1:23" x14ac:dyDescent="0.25">
      <c r="A458" s="50"/>
      <c r="B458" s="50"/>
      <c r="C458" s="50"/>
      <c r="D458" s="50"/>
      <c r="E458" s="50"/>
      <c r="F458" s="50"/>
      <c r="G458" s="50"/>
      <c r="H458" s="50"/>
      <c r="I458" s="50"/>
      <c r="J458" s="79"/>
      <c r="K458" s="80"/>
      <c r="L458" s="90"/>
      <c r="M458" s="79"/>
      <c r="N458" s="81"/>
      <c r="O458" s="82"/>
      <c r="P458" s="50"/>
      <c r="Q458" s="50"/>
      <c r="R458" s="50"/>
      <c r="S458" s="50"/>
      <c r="T458" s="82"/>
      <c r="U458" s="50"/>
      <c r="V458" s="82"/>
      <c r="W458" s="82"/>
    </row>
    <row r="459" spans="1:23" x14ac:dyDescent="0.25">
      <c r="A459" s="50"/>
      <c r="B459" s="50"/>
      <c r="C459" s="50"/>
      <c r="D459" s="50"/>
      <c r="E459" s="50"/>
      <c r="F459" s="50"/>
      <c r="G459" s="50"/>
      <c r="H459" s="50"/>
      <c r="I459" s="50"/>
      <c r="J459" s="79"/>
      <c r="K459" s="80"/>
      <c r="L459" s="90"/>
      <c r="M459" s="79"/>
      <c r="N459" s="81"/>
      <c r="O459" s="82"/>
      <c r="P459" s="50"/>
      <c r="Q459" s="50"/>
      <c r="R459" s="50"/>
      <c r="S459" s="50"/>
      <c r="T459" s="82"/>
      <c r="U459" s="50"/>
      <c r="V459" s="82"/>
      <c r="W459" s="82"/>
    </row>
    <row r="460" spans="1:23" x14ac:dyDescent="0.25">
      <c r="A460" s="50"/>
      <c r="B460" s="50"/>
      <c r="C460" s="50"/>
      <c r="D460" s="50"/>
      <c r="E460" s="50"/>
      <c r="F460" s="50"/>
      <c r="G460" s="50"/>
      <c r="H460" s="50"/>
      <c r="I460" s="50"/>
      <c r="J460" s="79"/>
      <c r="K460" s="80"/>
      <c r="L460" s="90"/>
      <c r="M460" s="79"/>
      <c r="N460" s="81"/>
      <c r="O460" s="82"/>
      <c r="P460" s="50"/>
      <c r="Q460" s="50"/>
      <c r="R460" s="50"/>
      <c r="S460" s="50"/>
      <c r="T460" s="82"/>
      <c r="U460" s="50"/>
      <c r="V460" s="82"/>
      <c r="W460" s="82"/>
    </row>
    <row r="461" spans="1:23" x14ac:dyDescent="0.25">
      <c r="A461" s="50"/>
      <c r="B461" s="50"/>
      <c r="C461" s="50"/>
      <c r="D461" s="50"/>
      <c r="E461" s="50"/>
      <c r="F461" s="50"/>
      <c r="G461" s="50"/>
      <c r="H461" s="50"/>
      <c r="I461" s="50"/>
      <c r="J461" s="79"/>
      <c r="K461" s="80"/>
      <c r="L461" s="90"/>
      <c r="M461" s="79"/>
      <c r="N461" s="81"/>
      <c r="O461" s="82"/>
      <c r="P461" s="50"/>
      <c r="Q461" s="50"/>
      <c r="R461" s="50"/>
      <c r="S461" s="50"/>
      <c r="T461" s="82"/>
      <c r="U461" s="50"/>
      <c r="V461" s="82"/>
      <c r="W461" s="82"/>
    </row>
    <row r="462" spans="1:23" x14ac:dyDescent="0.25">
      <c r="A462" s="50"/>
      <c r="B462" s="50"/>
      <c r="C462" s="50"/>
      <c r="D462" s="50"/>
      <c r="E462" s="50"/>
      <c r="F462" s="50"/>
      <c r="G462" s="50"/>
      <c r="H462" s="50"/>
      <c r="I462" s="50"/>
      <c r="J462" s="79"/>
      <c r="K462" s="80"/>
      <c r="L462" s="90"/>
      <c r="M462" s="79"/>
      <c r="N462" s="81"/>
      <c r="O462" s="82"/>
      <c r="P462" s="50"/>
      <c r="Q462" s="50"/>
      <c r="R462" s="50"/>
      <c r="S462" s="50"/>
      <c r="T462" s="82"/>
      <c r="U462" s="50"/>
      <c r="V462" s="82"/>
      <c r="W462" s="82"/>
    </row>
    <row r="463" spans="1:23" x14ac:dyDescent="0.25">
      <c r="A463" s="50"/>
      <c r="B463" s="50"/>
      <c r="C463" s="50"/>
      <c r="D463" s="50"/>
      <c r="E463" s="50"/>
      <c r="F463" s="50"/>
      <c r="G463" s="50"/>
      <c r="H463" s="50"/>
      <c r="I463" s="50"/>
      <c r="J463" s="79"/>
      <c r="K463" s="80"/>
      <c r="L463" s="90"/>
      <c r="M463" s="79"/>
      <c r="N463" s="81"/>
      <c r="O463" s="82"/>
      <c r="P463" s="50"/>
      <c r="Q463" s="50"/>
      <c r="R463" s="50"/>
      <c r="S463" s="50"/>
      <c r="T463" s="82"/>
      <c r="U463" s="50"/>
      <c r="V463" s="82"/>
      <c r="W463" s="82"/>
    </row>
    <row r="464" spans="1:23" x14ac:dyDescent="0.25">
      <c r="A464" s="50"/>
      <c r="B464" s="50"/>
      <c r="C464" s="50"/>
      <c r="D464" s="50"/>
      <c r="E464" s="50"/>
      <c r="F464" s="50"/>
      <c r="G464" s="50"/>
      <c r="H464" s="50"/>
      <c r="I464" s="50"/>
      <c r="J464" s="79"/>
      <c r="K464" s="80"/>
      <c r="L464" s="90"/>
      <c r="M464" s="79"/>
      <c r="N464" s="81"/>
      <c r="O464" s="82"/>
      <c r="P464" s="50"/>
      <c r="Q464" s="50"/>
      <c r="R464" s="50"/>
      <c r="S464" s="50"/>
      <c r="T464" s="82"/>
      <c r="U464" s="50"/>
      <c r="V464" s="82"/>
      <c r="W464" s="82"/>
    </row>
    <row r="465" spans="1:23" x14ac:dyDescent="0.25">
      <c r="A465" s="50"/>
      <c r="B465" s="50"/>
      <c r="C465" s="50"/>
      <c r="D465" s="50"/>
      <c r="E465" s="50"/>
      <c r="F465" s="50"/>
      <c r="G465" s="50"/>
      <c r="H465" s="50"/>
      <c r="I465" s="50"/>
      <c r="J465" s="79"/>
      <c r="K465" s="80"/>
      <c r="L465" s="90"/>
      <c r="M465" s="79"/>
      <c r="N465" s="81"/>
      <c r="O465" s="82"/>
      <c r="P465" s="50"/>
      <c r="Q465" s="50"/>
      <c r="R465" s="50"/>
      <c r="S465" s="50"/>
      <c r="T465" s="82"/>
      <c r="U465" s="50"/>
      <c r="V465" s="82"/>
      <c r="W465" s="82"/>
    </row>
    <row r="466" spans="1:23" x14ac:dyDescent="0.25">
      <c r="A466" s="50"/>
      <c r="B466" s="50"/>
      <c r="C466" s="50"/>
      <c r="D466" s="50"/>
      <c r="E466" s="50"/>
      <c r="F466" s="50"/>
      <c r="G466" s="50"/>
      <c r="H466" s="50"/>
      <c r="I466" s="50"/>
      <c r="J466" s="79"/>
      <c r="K466" s="80"/>
      <c r="L466" s="90"/>
      <c r="M466" s="79"/>
      <c r="N466" s="81"/>
      <c r="O466" s="82"/>
      <c r="P466" s="50"/>
      <c r="Q466" s="50"/>
      <c r="R466" s="50"/>
      <c r="S466" s="50"/>
      <c r="T466" s="82"/>
      <c r="U466" s="50"/>
      <c r="V466" s="82"/>
      <c r="W466" s="82"/>
    </row>
    <row r="467" spans="1:23" x14ac:dyDescent="0.25">
      <c r="A467" s="50"/>
      <c r="B467" s="50"/>
      <c r="C467" s="50"/>
      <c r="D467" s="50"/>
      <c r="E467" s="50"/>
      <c r="F467" s="50"/>
      <c r="G467" s="50"/>
      <c r="H467" s="50"/>
      <c r="I467" s="50"/>
      <c r="J467" s="79"/>
      <c r="K467" s="80"/>
      <c r="L467" s="90"/>
      <c r="M467" s="79"/>
      <c r="N467" s="81"/>
      <c r="O467" s="82"/>
      <c r="P467" s="50"/>
      <c r="Q467" s="50"/>
      <c r="R467" s="50"/>
      <c r="S467" s="50"/>
      <c r="T467" s="82"/>
      <c r="U467" s="50"/>
      <c r="V467" s="82"/>
      <c r="W467" s="82"/>
    </row>
    <row r="468" spans="1:23" x14ac:dyDescent="0.25">
      <c r="A468" s="50"/>
      <c r="B468" s="50"/>
      <c r="C468" s="50"/>
      <c r="D468" s="50"/>
      <c r="E468" s="50"/>
      <c r="F468" s="50"/>
      <c r="G468" s="50"/>
      <c r="H468" s="50"/>
      <c r="I468" s="50"/>
      <c r="J468" s="79"/>
      <c r="K468" s="80"/>
      <c r="L468" s="90"/>
      <c r="M468" s="79"/>
      <c r="N468" s="81"/>
      <c r="O468" s="82"/>
      <c r="P468" s="50"/>
      <c r="Q468" s="50"/>
      <c r="R468" s="50"/>
      <c r="S468" s="50"/>
      <c r="T468" s="82"/>
      <c r="U468" s="50"/>
      <c r="V468" s="82"/>
      <c r="W468" s="82"/>
    </row>
    <row r="469" spans="1:23" x14ac:dyDescent="0.25">
      <c r="A469" s="50"/>
      <c r="B469" s="50"/>
      <c r="C469" s="50"/>
      <c r="D469" s="50"/>
      <c r="E469" s="50"/>
      <c r="F469" s="50"/>
      <c r="G469" s="50"/>
      <c r="H469" s="50"/>
      <c r="I469" s="50"/>
      <c r="J469" s="79"/>
      <c r="K469" s="80"/>
      <c r="L469" s="90"/>
      <c r="M469" s="79"/>
      <c r="N469" s="81"/>
      <c r="O469" s="82"/>
      <c r="P469" s="50"/>
      <c r="Q469" s="50"/>
      <c r="R469" s="50"/>
      <c r="S469" s="50"/>
      <c r="T469" s="82"/>
      <c r="U469" s="50"/>
      <c r="V469" s="82"/>
      <c r="W469" s="82"/>
    </row>
    <row r="470" spans="1:23" x14ac:dyDescent="0.25">
      <c r="A470" s="50"/>
      <c r="B470" s="50"/>
      <c r="C470" s="50"/>
      <c r="D470" s="50"/>
      <c r="E470" s="50"/>
      <c r="F470" s="50"/>
      <c r="G470" s="50"/>
      <c r="H470" s="50"/>
      <c r="I470" s="50"/>
      <c r="J470" s="79"/>
      <c r="K470" s="80"/>
      <c r="L470" s="90"/>
      <c r="M470" s="79"/>
      <c r="N470" s="81"/>
      <c r="O470" s="82"/>
      <c r="P470" s="50"/>
      <c r="Q470" s="50"/>
      <c r="R470" s="50"/>
      <c r="S470" s="50"/>
      <c r="T470" s="82"/>
      <c r="U470" s="50"/>
      <c r="V470" s="82"/>
      <c r="W470" s="82"/>
    </row>
    <row r="471" spans="1:23" x14ac:dyDescent="0.25">
      <c r="A471" s="50"/>
      <c r="B471" s="50"/>
      <c r="C471" s="50"/>
      <c r="D471" s="50"/>
      <c r="E471" s="50"/>
      <c r="F471" s="50"/>
      <c r="G471" s="50"/>
      <c r="H471" s="50"/>
      <c r="I471" s="50"/>
      <c r="J471" s="79"/>
      <c r="K471" s="80"/>
      <c r="L471" s="90"/>
      <c r="M471" s="79"/>
      <c r="N471" s="81"/>
      <c r="O471" s="82"/>
      <c r="P471" s="50"/>
      <c r="Q471" s="50"/>
      <c r="R471" s="50"/>
      <c r="S471" s="50"/>
      <c r="T471" s="82"/>
      <c r="U471" s="50"/>
      <c r="V471" s="82"/>
      <c r="W471" s="82"/>
    </row>
    <row r="472" spans="1:23" x14ac:dyDescent="0.25">
      <c r="A472" s="50"/>
      <c r="B472" s="50"/>
      <c r="C472" s="50"/>
      <c r="D472" s="50"/>
      <c r="E472" s="50"/>
      <c r="F472" s="50"/>
      <c r="G472" s="50"/>
      <c r="H472" s="50"/>
      <c r="I472" s="50"/>
      <c r="J472" s="79"/>
      <c r="K472" s="80"/>
      <c r="L472" s="90"/>
      <c r="M472" s="79"/>
      <c r="N472" s="81"/>
      <c r="O472" s="82"/>
      <c r="P472" s="50"/>
      <c r="Q472" s="50"/>
      <c r="R472" s="50"/>
      <c r="S472" s="50"/>
      <c r="T472" s="82"/>
      <c r="U472" s="50"/>
      <c r="V472" s="82"/>
      <c r="W472" s="82"/>
    </row>
    <row r="473" spans="1:23" x14ac:dyDescent="0.25">
      <c r="A473" s="50"/>
      <c r="B473" s="50"/>
      <c r="C473" s="50"/>
      <c r="D473" s="50"/>
      <c r="E473" s="50"/>
      <c r="F473" s="50"/>
      <c r="G473" s="50"/>
      <c r="H473" s="50"/>
      <c r="I473" s="50"/>
      <c r="J473" s="79"/>
      <c r="K473" s="80"/>
      <c r="L473" s="90"/>
      <c r="M473" s="79"/>
      <c r="N473" s="81"/>
      <c r="O473" s="82"/>
      <c r="P473" s="50"/>
      <c r="Q473" s="50"/>
      <c r="R473" s="50"/>
      <c r="S473" s="50"/>
      <c r="T473" s="82"/>
      <c r="U473" s="50"/>
      <c r="V473" s="82"/>
      <c r="W473" s="82"/>
    </row>
    <row r="474" spans="1:23" x14ac:dyDescent="0.25">
      <c r="A474" s="50"/>
      <c r="B474" s="50"/>
      <c r="C474" s="50"/>
      <c r="D474" s="50"/>
      <c r="E474" s="50"/>
      <c r="F474" s="50"/>
      <c r="G474" s="50"/>
      <c r="H474" s="50"/>
      <c r="I474" s="50"/>
      <c r="J474" s="79"/>
      <c r="K474" s="80"/>
      <c r="L474" s="90"/>
      <c r="M474" s="79"/>
      <c r="N474" s="81"/>
      <c r="O474" s="82"/>
      <c r="P474" s="50"/>
      <c r="Q474" s="50"/>
      <c r="R474" s="50"/>
      <c r="S474" s="50"/>
      <c r="T474" s="82"/>
      <c r="U474" s="50"/>
      <c r="V474" s="82"/>
      <c r="W474" s="82"/>
    </row>
    <row r="475" spans="1:23" x14ac:dyDescent="0.25">
      <c r="A475" s="50"/>
      <c r="B475" s="50"/>
      <c r="C475" s="50"/>
      <c r="D475" s="50"/>
      <c r="E475" s="50"/>
      <c r="F475" s="50"/>
      <c r="G475" s="50"/>
      <c r="H475" s="50"/>
      <c r="I475" s="50"/>
      <c r="J475" s="79"/>
      <c r="K475" s="80"/>
      <c r="L475" s="90"/>
      <c r="M475" s="79"/>
      <c r="N475" s="81"/>
      <c r="O475" s="82"/>
      <c r="P475" s="50"/>
      <c r="Q475" s="50"/>
      <c r="R475" s="50"/>
      <c r="S475" s="50"/>
      <c r="T475" s="82"/>
      <c r="U475" s="50"/>
      <c r="V475" s="82"/>
      <c r="W475" s="82"/>
    </row>
    <row r="476" spans="1:23" x14ac:dyDescent="0.25">
      <c r="A476" s="50"/>
      <c r="B476" s="50"/>
      <c r="C476" s="50"/>
      <c r="D476" s="50"/>
      <c r="E476" s="50"/>
      <c r="F476" s="50"/>
      <c r="G476" s="50"/>
      <c r="H476" s="50"/>
      <c r="I476" s="50"/>
      <c r="J476" s="79"/>
      <c r="K476" s="80"/>
      <c r="L476" s="90"/>
      <c r="M476" s="79"/>
      <c r="N476" s="81"/>
      <c r="O476" s="82"/>
      <c r="P476" s="50"/>
      <c r="Q476" s="50"/>
      <c r="R476" s="50"/>
      <c r="S476" s="50"/>
      <c r="T476" s="82"/>
      <c r="U476" s="50"/>
      <c r="V476" s="82"/>
      <c r="W476" s="82"/>
    </row>
    <row r="477" spans="1:23" x14ac:dyDescent="0.25">
      <c r="A477" s="50"/>
      <c r="B477" s="50"/>
      <c r="C477" s="50"/>
      <c r="D477" s="50"/>
      <c r="E477" s="50"/>
      <c r="F477" s="50"/>
      <c r="G477" s="50"/>
      <c r="H477" s="50"/>
      <c r="I477" s="50"/>
      <c r="J477" s="79"/>
      <c r="K477" s="80"/>
      <c r="L477" s="90"/>
      <c r="M477" s="79"/>
      <c r="N477" s="81"/>
      <c r="O477" s="82"/>
      <c r="P477" s="50"/>
      <c r="Q477" s="50"/>
      <c r="R477" s="50"/>
      <c r="S477" s="50"/>
      <c r="T477" s="82"/>
      <c r="U477" s="50"/>
      <c r="V477" s="82"/>
      <c r="W477" s="82"/>
    </row>
    <row r="478" spans="1:23" x14ac:dyDescent="0.25">
      <c r="A478" s="50"/>
      <c r="B478" s="50"/>
      <c r="C478" s="50"/>
      <c r="D478" s="50"/>
      <c r="E478" s="50"/>
      <c r="F478" s="50"/>
      <c r="G478" s="50"/>
      <c r="H478" s="50"/>
      <c r="I478" s="50"/>
      <c r="J478" s="79"/>
      <c r="K478" s="80"/>
      <c r="L478" s="90"/>
      <c r="M478" s="79"/>
      <c r="N478" s="81"/>
      <c r="O478" s="82"/>
      <c r="P478" s="50"/>
      <c r="Q478" s="50"/>
      <c r="R478" s="50"/>
      <c r="S478" s="50"/>
      <c r="T478" s="82"/>
      <c r="U478" s="50"/>
      <c r="V478" s="82"/>
      <c r="W478" s="82"/>
    </row>
    <row r="479" spans="1:23" x14ac:dyDescent="0.25">
      <c r="A479" s="50"/>
      <c r="B479" s="50"/>
      <c r="C479" s="50"/>
      <c r="D479" s="50"/>
      <c r="E479" s="50"/>
      <c r="F479" s="50"/>
      <c r="G479" s="50"/>
      <c r="H479" s="50"/>
      <c r="I479" s="50"/>
      <c r="J479" s="79"/>
      <c r="K479" s="80"/>
      <c r="L479" s="90"/>
      <c r="M479" s="79"/>
      <c r="N479" s="81"/>
      <c r="O479" s="82"/>
      <c r="P479" s="50"/>
      <c r="Q479" s="50"/>
      <c r="R479" s="50"/>
      <c r="S479" s="50"/>
      <c r="T479" s="82"/>
      <c r="U479" s="50"/>
      <c r="V479" s="82"/>
      <c r="W479" s="82"/>
    </row>
    <row r="480" spans="1:23" x14ac:dyDescent="0.25">
      <c r="A480" s="50"/>
      <c r="B480" s="50"/>
      <c r="C480" s="50"/>
      <c r="D480" s="50"/>
      <c r="E480" s="50"/>
      <c r="F480" s="50"/>
      <c r="G480" s="50"/>
      <c r="H480" s="50"/>
      <c r="I480" s="50"/>
      <c r="J480" s="79"/>
      <c r="K480" s="80"/>
      <c r="L480" s="90"/>
      <c r="M480" s="79"/>
      <c r="N480" s="81"/>
      <c r="O480" s="82"/>
      <c r="P480" s="50"/>
      <c r="Q480" s="50"/>
      <c r="R480" s="50"/>
      <c r="S480" s="50"/>
      <c r="T480" s="82"/>
      <c r="U480" s="50"/>
      <c r="V480" s="82"/>
      <c r="W480" s="82"/>
    </row>
    <row r="481" spans="1:23" x14ac:dyDescent="0.25">
      <c r="A481" s="50"/>
      <c r="B481" s="50"/>
      <c r="C481" s="50"/>
      <c r="D481" s="50"/>
      <c r="E481" s="50"/>
      <c r="F481" s="50"/>
      <c r="G481" s="50"/>
      <c r="H481" s="50"/>
      <c r="I481" s="50"/>
      <c r="J481" s="79"/>
      <c r="K481" s="80"/>
      <c r="L481" s="90"/>
      <c r="M481" s="79"/>
      <c r="N481" s="81"/>
      <c r="O481" s="82"/>
      <c r="P481" s="50"/>
      <c r="Q481" s="50"/>
      <c r="R481" s="50"/>
      <c r="S481" s="50"/>
      <c r="T481" s="82"/>
      <c r="U481" s="50"/>
      <c r="V481" s="82"/>
      <c r="W481" s="82"/>
    </row>
    <row r="482" spans="1:23" x14ac:dyDescent="0.25">
      <c r="A482" s="50"/>
      <c r="B482" s="50"/>
      <c r="C482" s="50"/>
      <c r="D482" s="50"/>
      <c r="E482" s="50"/>
      <c r="F482" s="50"/>
      <c r="G482" s="50"/>
      <c r="H482" s="50"/>
      <c r="I482" s="50"/>
      <c r="J482" s="79"/>
      <c r="K482" s="80"/>
      <c r="L482" s="90"/>
      <c r="M482" s="79"/>
      <c r="N482" s="81"/>
      <c r="O482" s="82"/>
      <c r="P482" s="50"/>
      <c r="Q482" s="50"/>
      <c r="R482" s="50"/>
      <c r="S482" s="50"/>
      <c r="T482" s="82"/>
      <c r="U482" s="50"/>
      <c r="V482" s="82"/>
      <c r="W482" s="82"/>
    </row>
  </sheetData>
  <autoFilter ref="A9:X413">
    <filterColumn colId="15">
      <filters>
        <filter val="1"/>
        <filter val="10"/>
        <filter val="11"/>
        <filter val="12"/>
        <filter val="2"/>
        <filter val="3"/>
        <filter val="4"/>
        <filter val="5"/>
        <filter val="6"/>
        <filter val="7"/>
        <filter val="8"/>
        <filter val="9"/>
        <filter val="nebija plānots"/>
      </filters>
    </filterColumn>
  </autoFilter>
  <sortState ref="A10:X413">
    <sortCondition descending="1" ref="T10:T413"/>
    <sortCondition descending="1" ref="N10:N413"/>
  </sortState>
  <mergeCells count="5">
    <mergeCell ref="T2:X7"/>
    <mergeCell ref="X18:X21"/>
    <mergeCell ref="X73:X75"/>
    <mergeCell ref="X81:X85"/>
    <mergeCell ref="X105:X106"/>
  </mergeCells>
  <conditionalFormatting sqref="M397">
    <cfRule type="duplicateValues" dxfId="22" priority="12"/>
  </conditionalFormatting>
  <conditionalFormatting sqref="M401">
    <cfRule type="duplicateValues" dxfId="21" priority="11"/>
  </conditionalFormatting>
  <conditionalFormatting sqref="M402">
    <cfRule type="duplicateValues" dxfId="20" priority="10"/>
  </conditionalFormatting>
  <conditionalFormatting sqref="M190:M301 N1 M28 J1 M8:N9 M42:M43 M47:M51 M56:M58 M181:M188 M54 M30:M40 M157:M179 M45 M60:M71 M75:M79 M81:M83 M86:M89 M91:M104 M106:M154">
    <cfRule type="duplicateValues" dxfId="19" priority="27"/>
  </conditionalFormatting>
  <conditionalFormatting sqref="M403">
    <cfRule type="duplicateValues" dxfId="18" priority="9"/>
  </conditionalFormatting>
  <conditionalFormatting sqref="M44">
    <cfRule type="duplicateValues" dxfId="17" priority="8"/>
  </conditionalFormatting>
  <conditionalFormatting sqref="M72">
    <cfRule type="duplicateValues" dxfId="16" priority="7"/>
  </conditionalFormatting>
  <conditionalFormatting sqref="M73">
    <cfRule type="duplicateValues" dxfId="15" priority="6"/>
  </conditionalFormatting>
  <conditionalFormatting sqref="M74">
    <cfRule type="duplicateValues" dxfId="14" priority="5"/>
  </conditionalFormatting>
  <conditionalFormatting sqref="M80">
    <cfRule type="duplicateValues" dxfId="13" priority="4"/>
  </conditionalFormatting>
  <conditionalFormatting sqref="M84">
    <cfRule type="duplicateValues" dxfId="12" priority="3"/>
  </conditionalFormatting>
  <conditionalFormatting sqref="M90">
    <cfRule type="duplicateValues" dxfId="11" priority="2"/>
  </conditionalFormatting>
  <conditionalFormatting sqref="M105">
    <cfRule type="duplicateValues" dxfId="10" priority="1"/>
  </conditionalFormatting>
  <pageMargins left="0.31496062992125984" right="0.31496062992125984" top="0.74803149606299213" bottom="0.74803149606299213" header="0.31496062992125984" footer="0.31496062992125984"/>
  <pageSetup paperSize="9" scale="87" fitToHeight="0" orientation="landscape" r:id="rId1"/>
  <headerFooter>
    <oddFooter>&amp;L&amp;F&amp;C&amp;P no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L61"/>
  <sheetViews>
    <sheetView tabSelected="1" view="pageLayout" topLeftCell="A31" zoomScaleNormal="100" zoomScaleSheetLayoutView="89" workbookViewId="0">
      <selection activeCell="J43" sqref="J43:J44"/>
    </sheetView>
  </sheetViews>
  <sheetFormatPr defaultRowHeight="15.75" outlineLevelRow="2" x14ac:dyDescent="0.25"/>
  <cols>
    <col min="1" max="1" width="2.375" customWidth="1"/>
    <col min="2" max="2" width="5.5" customWidth="1"/>
    <col min="3" max="3" width="20.125" customWidth="1"/>
    <col min="4" max="4" width="28.25" customWidth="1"/>
    <col min="5" max="5" width="9" customWidth="1"/>
    <col min="6" max="6" width="9.625" customWidth="1"/>
    <col min="7" max="7" width="12.5" customWidth="1"/>
    <col min="8" max="8" width="9.5" customWidth="1"/>
    <col min="9" max="9" width="11.625" customWidth="1"/>
    <col min="10" max="10" width="38.5" customWidth="1"/>
    <col min="11" max="11" width="1.25" hidden="1" customWidth="1"/>
    <col min="12" max="12" width="0.25" hidden="1" customWidth="1"/>
    <col min="13" max="13" width="2.625" customWidth="1"/>
  </cols>
  <sheetData>
    <row r="1" spans="1:10" x14ac:dyDescent="0.25">
      <c r="A1" s="152"/>
      <c r="B1" s="152"/>
      <c r="C1" s="152"/>
      <c r="D1" s="152"/>
      <c r="E1" s="152"/>
      <c r="F1" s="152"/>
      <c r="G1" s="152"/>
      <c r="H1" s="161" t="s">
        <v>826</v>
      </c>
      <c r="I1" s="161"/>
      <c r="J1" s="161"/>
    </row>
    <row r="2" spans="1:10" x14ac:dyDescent="0.25">
      <c r="A2" s="152"/>
      <c r="B2" s="152"/>
      <c r="C2" s="152"/>
      <c r="D2" s="152"/>
      <c r="E2" s="152"/>
      <c r="F2" s="152"/>
      <c r="G2" s="152"/>
      <c r="H2" s="161"/>
      <c r="I2" s="161"/>
      <c r="J2" s="161"/>
    </row>
    <row r="3" spans="1:10" x14ac:dyDescent="0.25">
      <c r="A3" s="152"/>
      <c r="B3" s="152"/>
      <c r="C3" s="152"/>
      <c r="D3" s="152"/>
      <c r="E3" s="152"/>
      <c r="F3" s="152"/>
      <c r="G3" s="152"/>
      <c r="H3" s="161"/>
      <c r="I3" s="161"/>
      <c r="J3" s="161"/>
    </row>
    <row r="4" spans="1:10" ht="22.5" customHeight="1" x14ac:dyDescent="0.25">
      <c r="A4" s="152"/>
      <c r="B4" s="152"/>
      <c r="C4" s="152"/>
      <c r="D4" s="152"/>
      <c r="E4" s="152"/>
      <c r="F4" s="152"/>
      <c r="G4" s="152"/>
      <c r="H4" s="161"/>
      <c r="I4" s="161"/>
      <c r="J4" s="161"/>
    </row>
    <row r="5" spans="1:10" ht="18.75" x14ac:dyDescent="0.3">
      <c r="A5" s="153" t="str">
        <f>Projektu_iesn_planu_izpilde!J1</f>
        <v>Līdz 16.01.2019. plānoto ierobežoto projektu iesniegumu atlašu (IPIA) projektu iesniedzēju prognozētajā termiņā neiesniegtie projekti</v>
      </c>
      <c r="B5" s="152"/>
      <c r="C5" s="152"/>
      <c r="D5" s="152"/>
      <c r="E5" s="152"/>
      <c r="F5" s="152"/>
      <c r="G5" s="152"/>
      <c r="H5" s="152"/>
      <c r="I5" s="152"/>
      <c r="J5" s="152"/>
    </row>
    <row r="6" spans="1:10" x14ac:dyDescent="0.25">
      <c r="A6" s="152" t="str">
        <f>Projektu_iesn_planu_izpilde!J7</f>
        <v>Sagatavots 14.02.2019</v>
      </c>
      <c r="B6" s="152"/>
      <c r="C6" s="152"/>
      <c r="D6" s="152"/>
      <c r="E6" s="152"/>
      <c r="F6" s="152"/>
      <c r="G6" s="152"/>
      <c r="H6" s="152"/>
      <c r="I6" s="152"/>
      <c r="J6" s="152"/>
    </row>
    <row r="7" spans="1:10" ht="6" customHeight="1" x14ac:dyDescent="0.25">
      <c r="A7" s="165" t="s">
        <v>788</v>
      </c>
      <c r="B7" s="165"/>
      <c r="C7" s="165"/>
      <c r="D7" s="165"/>
      <c r="E7" s="165"/>
      <c r="F7" s="165"/>
      <c r="G7" s="165"/>
      <c r="H7" s="165"/>
      <c r="I7" s="165"/>
      <c r="J7" s="165"/>
    </row>
    <row r="8" spans="1:10" x14ac:dyDescent="0.25">
      <c r="A8" s="165"/>
      <c r="B8" s="165"/>
      <c r="C8" s="165"/>
      <c r="D8" s="165"/>
      <c r="E8" s="165"/>
      <c r="F8" s="165"/>
      <c r="G8" s="165"/>
      <c r="H8" s="165"/>
      <c r="I8" s="165"/>
      <c r="J8" s="165"/>
    </row>
    <row r="9" spans="1:10" x14ac:dyDescent="0.25">
      <c r="A9" s="165"/>
      <c r="B9" s="165"/>
      <c r="C9" s="165"/>
      <c r="D9" s="165"/>
      <c r="E9" s="165"/>
      <c r="F9" s="165"/>
      <c r="G9" s="165"/>
      <c r="H9" s="165"/>
      <c r="I9" s="165"/>
      <c r="J9" s="165"/>
    </row>
    <row r="10" spans="1:10" x14ac:dyDescent="0.25">
      <c r="A10" s="166"/>
      <c r="B10" s="166"/>
      <c r="C10" s="166"/>
      <c r="D10" s="166"/>
      <c r="E10" s="166"/>
      <c r="F10" s="166"/>
      <c r="G10" s="166"/>
      <c r="H10" s="166"/>
      <c r="I10" s="166"/>
      <c r="J10" s="166"/>
    </row>
    <row r="11" spans="1:10" ht="75.75" customHeight="1" x14ac:dyDescent="0.25">
      <c r="A11" s="93" t="s">
        <v>322</v>
      </c>
      <c r="B11" s="93" t="s">
        <v>431</v>
      </c>
      <c r="C11" s="89" t="s">
        <v>6</v>
      </c>
      <c r="D11" s="89" t="s">
        <v>7</v>
      </c>
      <c r="E11" s="89" t="s">
        <v>834</v>
      </c>
      <c r="F11" s="76" t="s">
        <v>787</v>
      </c>
      <c r="G11" s="76" t="s">
        <v>325</v>
      </c>
      <c r="H11" s="78" t="s">
        <v>785</v>
      </c>
      <c r="I11" s="78" t="s">
        <v>324</v>
      </c>
      <c r="J11" s="53" t="s">
        <v>631</v>
      </c>
    </row>
    <row r="12" spans="1:10" ht="16.5" customHeight="1" x14ac:dyDescent="0.25">
      <c r="A12" s="73" t="s">
        <v>329</v>
      </c>
      <c r="B12" s="73" t="s">
        <v>330</v>
      </c>
      <c r="C12" s="73" t="s">
        <v>292</v>
      </c>
      <c r="D12" s="73" t="s">
        <v>331</v>
      </c>
      <c r="E12" s="73" t="s">
        <v>332</v>
      </c>
      <c r="F12" s="94" t="s">
        <v>333</v>
      </c>
      <c r="G12" s="75" t="s">
        <v>334</v>
      </c>
      <c r="H12" s="78" t="s">
        <v>497</v>
      </c>
      <c r="I12" s="78" t="s">
        <v>335</v>
      </c>
      <c r="J12" s="53" t="s">
        <v>336</v>
      </c>
    </row>
    <row r="13" spans="1:10" x14ac:dyDescent="0.25">
      <c r="A13" s="167" t="s">
        <v>799</v>
      </c>
      <c r="B13" s="168"/>
      <c r="C13" s="168"/>
      <c r="D13" s="169"/>
      <c r="E13" s="139">
        <f>SUBTOTAL(9,E15:E57)</f>
        <v>23731264.310000002</v>
      </c>
      <c r="F13" s="139"/>
      <c r="G13" s="139"/>
      <c r="H13" s="139"/>
      <c r="I13" s="139"/>
      <c r="J13" s="139"/>
    </row>
    <row r="14" spans="1:10" outlineLevel="1" x14ac:dyDescent="0.25">
      <c r="A14" s="162" t="s">
        <v>800</v>
      </c>
      <c r="B14" s="163"/>
      <c r="C14" s="163"/>
      <c r="D14" s="164"/>
      <c r="E14" s="139">
        <f>SUBTOTAL(9,E15:E32)</f>
        <v>6436915.4500000002</v>
      </c>
      <c r="F14" s="139"/>
      <c r="G14" s="139"/>
      <c r="H14" s="139"/>
      <c r="I14" s="139"/>
      <c r="J14" s="139"/>
    </row>
    <row r="15" spans="1:10" ht="51" outlineLevel="2" x14ac:dyDescent="0.25">
      <c r="A15" s="5">
        <f>IF(ISBLANK(G15),"",SUBTOTAL(103, $G$15:G15))</f>
        <v>1</v>
      </c>
      <c r="B15" s="5" t="s">
        <v>66</v>
      </c>
      <c r="C15" s="137" t="s">
        <v>139</v>
      </c>
      <c r="D15" s="137" t="s">
        <v>140</v>
      </c>
      <c r="E15" s="9">
        <v>1220489.5</v>
      </c>
      <c r="F15" s="12">
        <v>43373</v>
      </c>
      <c r="G15" s="31" t="s">
        <v>326</v>
      </c>
      <c r="H15" s="42"/>
      <c r="I15" s="42">
        <v>43555</v>
      </c>
      <c r="J15" s="95" t="s">
        <v>705</v>
      </c>
    </row>
    <row r="16" spans="1:10" ht="38.25" outlineLevel="2" x14ac:dyDescent="0.25">
      <c r="A16" s="5">
        <f>IF(ISBLANK(G16),"",SUBTOTAL(103, $G$15:G16))</f>
        <v>2</v>
      </c>
      <c r="B16" s="5" t="s">
        <v>66</v>
      </c>
      <c r="C16" s="6" t="s">
        <v>114</v>
      </c>
      <c r="D16" s="6" t="s">
        <v>115</v>
      </c>
      <c r="E16" s="21">
        <v>813153.35</v>
      </c>
      <c r="F16" s="14">
        <v>43373</v>
      </c>
      <c r="G16" s="31" t="s">
        <v>326</v>
      </c>
      <c r="H16" s="42"/>
      <c r="I16" s="42">
        <v>43525</v>
      </c>
      <c r="J16" s="95" t="s">
        <v>692</v>
      </c>
    </row>
    <row r="17" spans="1:10" ht="25.5" outlineLevel="2" x14ac:dyDescent="0.25">
      <c r="A17" s="5">
        <f>IF(ISBLANK(G17),"",SUBTOTAL(103, $G$15:G17))</f>
        <v>3</v>
      </c>
      <c r="B17" s="5" t="s">
        <v>66</v>
      </c>
      <c r="C17" s="6" t="s">
        <v>78</v>
      </c>
      <c r="D17" s="48" t="s">
        <v>527</v>
      </c>
      <c r="E17" s="49">
        <v>787737.5</v>
      </c>
      <c r="F17" s="57">
        <v>43465</v>
      </c>
      <c r="G17" s="31" t="s">
        <v>326</v>
      </c>
      <c r="H17" s="57"/>
      <c r="I17" s="57">
        <v>43555</v>
      </c>
      <c r="J17" s="95" t="s">
        <v>830</v>
      </c>
    </row>
    <row r="18" spans="1:10" ht="25.5" outlineLevel="2" x14ac:dyDescent="0.25">
      <c r="A18" s="5">
        <f>IF(ISBLANK(G18),"",SUBTOTAL(103, $G$15:G18))</f>
        <v>4</v>
      </c>
      <c r="B18" s="5" t="s">
        <v>66</v>
      </c>
      <c r="C18" s="137" t="s">
        <v>123</v>
      </c>
      <c r="D18" s="137" t="s">
        <v>124</v>
      </c>
      <c r="E18" s="9">
        <v>701929.55</v>
      </c>
      <c r="F18" s="12">
        <v>43465</v>
      </c>
      <c r="G18" s="31" t="s">
        <v>326</v>
      </c>
      <c r="H18" s="42"/>
      <c r="I18" s="42">
        <v>43830</v>
      </c>
      <c r="J18" s="95" t="s">
        <v>808</v>
      </c>
    </row>
    <row r="19" spans="1:10" ht="25.5" outlineLevel="2" x14ac:dyDescent="0.25">
      <c r="A19" s="5">
        <f>IF(ISBLANK(G19),"",SUBTOTAL(103, $G$15:G19))</f>
        <v>5</v>
      </c>
      <c r="B19" s="5" t="s">
        <v>66</v>
      </c>
      <c r="C19" s="6" t="s">
        <v>78</v>
      </c>
      <c r="D19" s="48" t="s">
        <v>526</v>
      </c>
      <c r="E19" s="49">
        <v>567141.25</v>
      </c>
      <c r="F19" s="57">
        <v>43465</v>
      </c>
      <c r="G19" s="31" t="s">
        <v>326</v>
      </c>
      <c r="H19" s="57"/>
      <c r="I19" s="57">
        <v>43485</v>
      </c>
      <c r="J19" s="95" t="s">
        <v>831</v>
      </c>
    </row>
    <row r="20" spans="1:10" ht="25.5" outlineLevel="2" x14ac:dyDescent="0.25">
      <c r="A20" s="5">
        <f>IF(ISBLANK(G20),"",SUBTOTAL(103, $G$15:G20))</f>
        <v>6</v>
      </c>
      <c r="B20" s="5" t="s">
        <v>66</v>
      </c>
      <c r="C20" s="28" t="s">
        <v>132</v>
      </c>
      <c r="D20" s="28" t="s">
        <v>135</v>
      </c>
      <c r="E20" s="9">
        <v>425000</v>
      </c>
      <c r="F20" s="12">
        <v>43465</v>
      </c>
      <c r="G20" s="31" t="s">
        <v>326</v>
      </c>
      <c r="H20" s="42"/>
      <c r="I20" s="42">
        <v>43524</v>
      </c>
      <c r="J20" s="95" t="s">
        <v>807</v>
      </c>
    </row>
    <row r="21" spans="1:10" ht="25.5" outlineLevel="2" x14ac:dyDescent="0.25">
      <c r="A21" s="5">
        <f>IF(ISBLANK(G21),"",SUBTOTAL(103, $G$15:G21))</f>
        <v>7</v>
      </c>
      <c r="B21" s="5" t="s">
        <v>66</v>
      </c>
      <c r="C21" s="137" t="s">
        <v>127</v>
      </c>
      <c r="D21" s="6" t="s">
        <v>543</v>
      </c>
      <c r="E21" s="9">
        <v>378576.39999999997</v>
      </c>
      <c r="F21" s="12">
        <v>43465</v>
      </c>
      <c r="G21" s="31" t="s">
        <v>326</v>
      </c>
      <c r="H21" s="42"/>
      <c r="I21" s="42">
        <v>43524</v>
      </c>
      <c r="J21" s="95" t="s">
        <v>807</v>
      </c>
    </row>
    <row r="22" spans="1:10" ht="25.5" outlineLevel="2" x14ac:dyDescent="0.25">
      <c r="A22" s="5">
        <f>IF(ISBLANK(G22),"",SUBTOTAL(103, $G$15:G22))</f>
        <v>8</v>
      </c>
      <c r="B22" s="5" t="s">
        <v>66</v>
      </c>
      <c r="C22" s="137" t="s">
        <v>69</v>
      </c>
      <c r="D22" s="48" t="s">
        <v>525</v>
      </c>
      <c r="E22" s="49">
        <v>366090.75</v>
      </c>
      <c r="F22" s="57">
        <v>43465</v>
      </c>
      <c r="G22" s="31" t="s">
        <v>326</v>
      </c>
      <c r="H22" s="57"/>
      <c r="I22" s="57" t="s">
        <v>809</v>
      </c>
      <c r="J22" s="121" t="s">
        <v>836</v>
      </c>
    </row>
    <row r="23" spans="1:10" ht="39" customHeight="1" outlineLevel="2" x14ac:dyDescent="0.25">
      <c r="A23" s="5">
        <f>IF(ISBLANK(G23),"",SUBTOTAL(103, $G$15:G23))</f>
        <v>9</v>
      </c>
      <c r="B23" s="5" t="s">
        <v>66</v>
      </c>
      <c r="C23" s="28" t="s">
        <v>132</v>
      </c>
      <c r="D23" s="28" t="s">
        <v>136</v>
      </c>
      <c r="E23" s="9">
        <v>313941.55</v>
      </c>
      <c r="F23" s="12">
        <v>43465</v>
      </c>
      <c r="G23" s="31" t="s">
        <v>326</v>
      </c>
      <c r="H23" s="42"/>
      <c r="I23" s="42"/>
      <c r="J23" s="95" t="s">
        <v>835</v>
      </c>
    </row>
    <row r="24" spans="1:10" ht="114.75" outlineLevel="2" x14ac:dyDescent="0.25">
      <c r="A24" s="5">
        <f>IF(ISBLANK(G24),"",SUBTOTAL(103, $G$15:G24))</f>
        <v>10</v>
      </c>
      <c r="B24" s="5" t="s">
        <v>66</v>
      </c>
      <c r="C24" s="22" t="s">
        <v>80</v>
      </c>
      <c r="D24" s="48" t="s">
        <v>532</v>
      </c>
      <c r="E24" s="49">
        <v>195369.1</v>
      </c>
      <c r="F24" s="57">
        <v>43465</v>
      </c>
      <c r="G24" s="31" t="s">
        <v>326</v>
      </c>
      <c r="H24" s="57"/>
      <c r="I24" s="57" t="s">
        <v>810</v>
      </c>
      <c r="J24" s="121" t="s">
        <v>811</v>
      </c>
    </row>
    <row r="25" spans="1:10" ht="25.5" outlineLevel="2" x14ac:dyDescent="0.25">
      <c r="A25" s="5">
        <f>IF(ISBLANK(G25),"",SUBTOTAL(103, $G$15:G25))</f>
        <v>11</v>
      </c>
      <c r="B25" s="5" t="s">
        <v>66</v>
      </c>
      <c r="C25" s="137" t="s">
        <v>127</v>
      </c>
      <c r="D25" s="6" t="s">
        <v>544</v>
      </c>
      <c r="E25" s="9">
        <v>182750</v>
      </c>
      <c r="F25" s="12">
        <v>43465</v>
      </c>
      <c r="G25" s="31" t="s">
        <v>326</v>
      </c>
      <c r="H25" s="42"/>
      <c r="I25" s="42">
        <v>43615</v>
      </c>
      <c r="J25" s="95" t="s">
        <v>812</v>
      </c>
    </row>
    <row r="26" spans="1:10" ht="102" outlineLevel="2" x14ac:dyDescent="0.25">
      <c r="A26" s="5">
        <f>IF(ISBLANK(G26),"",SUBTOTAL(103, $G$15:G26))</f>
        <v>12</v>
      </c>
      <c r="B26" s="5" t="s">
        <v>66</v>
      </c>
      <c r="C26" s="22" t="s">
        <v>80</v>
      </c>
      <c r="D26" s="22" t="s">
        <v>108</v>
      </c>
      <c r="E26" s="21">
        <v>144500</v>
      </c>
      <c r="F26" s="7">
        <v>43465</v>
      </c>
      <c r="G26" s="31" t="s">
        <v>326</v>
      </c>
      <c r="H26" s="42"/>
      <c r="I26" s="42" t="s">
        <v>810</v>
      </c>
      <c r="J26" s="95" t="s">
        <v>813</v>
      </c>
    </row>
    <row r="27" spans="1:10" ht="38.25" outlineLevel="2" x14ac:dyDescent="0.25">
      <c r="A27" s="5">
        <f>IF(ISBLANK(G27),"",SUBTOTAL(103, $G$15:G27))</f>
        <v>13</v>
      </c>
      <c r="B27" s="5" t="s">
        <v>66</v>
      </c>
      <c r="C27" s="6" t="s">
        <v>91</v>
      </c>
      <c r="D27" s="25" t="s">
        <v>98</v>
      </c>
      <c r="E27" s="9">
        <v>90950</v>
      </c>
      <c r="F27" s="7">
        <v>43462</v>
      </c>
      <c r="G27" s="31" t="s">
        <v>326</v>
      </c>
      <c r="H27" s="42"/>
      <c r="I27" s="42">
        <v>43677</v>
      </c>
      <c r="J27" s="95" t="s">
        <v>821</v>
      </c>
    </row>
    <row r="28" spans="1:10" ht="38.25" outlineLevel="2" x14ac:dyDescent="0.25">
      <c r="A28" s="5">
        <f>IF(ISBLANK(G28),"",SUBTOTAL(103, $G$15:G28))</f>
        <v>14</v>
      </c>
      <c r="B28" s="5" t="s">
        <v>66</v>
      </c>
      <c r="C28" s="22" t="s">
        <v>91</v>
      </c>
      <c r="D28" s="24" t="s">
        <v>96</v>
      </c>
      <c r="E28" s="21">
        <v>70001.75</v>
      </c>
      <c r="F28" s="7">
        <v>43462</v>
      </c>
      <c r="G28" s="31" t="s">
        <v>326</v>
      </c>
      <c r="H28" s="42"/>
      <c r="I28" s="42" t="s">
        <v>814</v>
      </c>
      <c r="J28" s="95" t="s">
        <v>815</v>
      </c>
    </row>
    <row r="29" spans="1:10" ht="38.25" outlineLevel="2" x14ac:dyDescent="0.25">
      <c r="A29" s="5">
        <f>IF(ISBLANK(G29),"",SUBTOTAL(103, $G$15:G29))</f>
        <v>15</v>
      </c>
      <c r="B29" s="5" t="s">
        <v>66</v>
      </c>
      <c r="C29" s="22" t="s">
        <v>91</v>
      </c>
      <c r="D29" s="24" t="s">
        <v>94</v>
      </c>
      <c r="E29" s="21">
        <v>64165</v>
      </c>
      <c r="F29" s="7">
        <v>43462</v>
      </c>
      <c r="G29" s="31" t="s">
        <v>326</v>
      </c>
      <c r="H29" s="42"/>
      <c r="I29" s="42" t="s">
        <v>814</v>
      </c>
      <c r="J29" s="95" t="s">
        <v>816</v>
      </c>
    </row>
    <row r="30" spans="1:10" ht="38.25" outlineLevel="2" x14ac:dyDescent="0.25">
      <c r="A30" s="5">
        <f>IF(ISBLANK(G30),"",SUBTOTAL(103, $G$15:G30))</f>
        <v>16</v>
      </c>
      <c r="B30" s="5" t="s">
        <v>66</v>
      </c>
      <c r="C30" s="22" t="s">
        <v>91</v>
      </c>
      <c r="D30" s="24" t="s">
        <v>93</v>
      </c>
      <c r="E30" s="21">
        <v>54769.75</v>
      </c>
      <c r="F30" s="7">
        <v>43462</v>
      </c>
      <c r="G30" s="31" t="s">
        <v>326</v>
      </c>
      <c r="H30" s="42"/>
      <c r="I30" s="42" t="s">
        <v>817</v>
      </c>
      <c r="J30" s="95" t="s">
        <v>818</v>
      </c>
    </row>
    <row r="31" spans="1:10" ht="38.25" outlineLevel="2" collapsed="1" x14ac:dyDescent="0.25">
      <c r="A31" s="5">
        <f>IF(ISBLANK(G31),"",SUBTOTAL(103, $G$15:G31))</f>
        <v>17</v>
      </c>
      <c r="B31" s="5" t="s">
        <v>66</v>
      </c>
      <c r="C31" s="22" t="s">
        <v>91</v>
      </c>
      <c r="D31" s="24" t="s">
        <v>92</v>
      </c>
      <c r="E31" s="21">
        <v>30600</v>
      </c>
      <c r="F31" s="7">
        <v>43462</v>
      </c>
      <c r="G31" s="31" t="s">
        <v>326</v>
      </c>
      <c r="H31" s="42"/>
      <c r="I31" s="42" t="s">
        <v>819</v>
      </c>
      <c r="J31" s="95" t="s">
        <v>820</v>
      </c>
    </row>
    <row r="32" spans="1:10" ht="38.25" outlineLevel="2" x14ac:dyDescent="0.25">
      <c r="A32" s="5">
        <f>IF(ISBLANK(G32),"",SUBTOTAL(103, $G$15:G32))</f>
        <v>18</v>
      </c>
      <c r="B32" s="5" t="s">
        <v>66</v>
      </c>
      <c r="C32" s="22" t="s">
        <v>91</v>
      </c>
      <c r="D32" s="24" t="s">
        <v>100</v>
      </c>
      <c r="E32" s="21">
        <v>29750</v>
      </c>
      <c r="F32" s="7">
        <v>43462</v>
      </c>
      <c r="G32" s="31" t="s">
        <v>326</v>
      </c>
      <c r="H32" s="42"/>
      <c r="I32" s="42" t="s">
        <v>819</v>
      </c>
      <c r="J32" s="95" t="s">
        <v>820</v>
      </c>
    </row>
    <row r="33" spans="1:10" outlineLevel="1" x14ac:dyDescent="0.25">
      <c r="A33" s="162" t="s">
        <v>801</v>
      </c>
      <c r="B33" s="163"/>
      <c r="C33" s="163"/>
      <c r="D33" s="164"/>
      <c r="E33" s="139">
        <f>SUBTOTAL(9,E34:E50)</f>
        <v>9141538.8599999975</v>
      </c>
      <c r="F33" s="139"/>
      <c r="G33" s="139"/>
      <c r="H33" s="139"/>
      <c r="I33" s="139"/>
      <c r="J33" s="139"/>
    </row>
    <row r="34" spans="1:10" ht="63.75" outlineLevel="2" collapsed="1" x14ac:dyDescent="0.25">
      <c r="A34" s="5">
        <f>IF(ISBLANK(G34),"",SUBTOTAL(103, $G$15:G34))</f>
        <v>19</v>
      </c>
      <c r="B34" s="5" t="s">
        <v>294</v>
      </c>
      <c r="C34" s="137" t="s">
        <v>171</v>
      </c>
      <c r="D34" s="137" t="s">
        <v>750</v>
      </c>
      <c r="E34" s="21">
        <v>2087350.1</v>
      </c>
      <c r="F34" s="12">
        <v>43465</v>
      </c>
      <c r="G34" s="31" t="s">
        <v>326</v>
      </c>
      <c r="H34" s="42">
        <v>43525</v>
      </c>
      <c r="I34" s="42"/>
      <c r="J34" s="133" t="s">
        <v>838</v>
      </c>
    </row>
    <row r="35" spans="1:10" outlineLevel="2" x14ac:dyDescent="0.25">
      <c r="A35" s="5">
        <f>IF(ISBLANK(G35),"",SUBTOTAL(103, $G$15:G35))</f>
        <v>20</v>
      </c>
      <c r="B35" s="5" t="s">
        <v>294</v>
      </c>
      <c r="C35" s="137" t="s">
        <v>167</v>
      </c>
      <c r="D35" s="137" t="s">
        <v>752</v>
      </c>
      <c r="E35" s="21">
        <v>1120746.25</v>
      </c>
      <c r="F35" s="12">
        <v>43465</v>
      </c>
      <c r="G35" s="31" t="s">
        <v>326</v>
      </c>
      <c r="H35" s="42"/>
      <c r="I35" s="42">
        <v>43553</v>
      </c>
      <c r="J35" s="59" t="s">
        <v>833</v>
      </c>
    </row>
    <row r="36" spans="1:10" ht="25.5" outlineLevel="2" collapsed="1" x14ac:dyDescent="0.25">
      <c r="A36" s="5">
        <f>IF(ISBLANK(G36),"",SUBTOTAL(103, $G$15:G36))</f>
        <v>21</v>
      </c>
      <c r="B36" s="5" t="s">
        <v>294</v>
      </c>
      <c r="C36" s="60" t="s">
        <v>770</v>
      </c>
      <c r="D36" s="60" t="s">
        <v>771</v>
      </c>
      <c r="E36" s="21">
        <v>849578.4</v>
      </c>
      <c r="F36" s="12">
        <v>43463</v>
      </c>
      <c r="G36" s="31" t="s">
        <v>326</v>
      </c>
      <c r="H36" s="42"/>
      <c r="I36" s="42">
        <v>43644</v>
      </c>
      <c r="J36" s="175" t="s">
        <v>839</v>
      </c>
    </row>
    <row r="37" spans="1:10" ht="25.5" outlineLevel="2" x14ac:dyDescent="0.25">
      <c r="A37" s="5">
        <f>IF(ISBLANK(G37),"",SUBTOTAL(103, $G$15:G37))</f>
        <v>22</v>
      </c>
      <c r="B37" s="5" t="s">
        <v>294</v>
      </c>
      <c r="C37" s="60" t="s">
        <v>53</v>
      </c>
      <c r="D37" s="137" t="s">
        <v>753</v>
      </c>
      <c r="E37" s="21">
        <v>646306.85</v>
      </c>
      <c r="F37" s="12">
        <v>43465</v>
      </c>
      <c r="G37" s="31" t="s">
        <v>326</v>
      </c>
      <c r="H37" s="42"/>
      <c r="I37" s="42">
        <v>43644</v>
      </c>
      <c r="J37" s="176"/>
    </row>
    <row r="38" spans="1:10" ht="25.5" outlineLevel="2" x14ac:dyDescent="0.25">
      <c r="A38" s="5">
        <f>IF(ISBLANK(G38),"",SUBTOTAL(103, $G$15:G38))</f>
        <v>23</v>
      </c>
      <c r="B38" s="5" t="s">
        <v>294</v>
      </c>
      <c r="C38" s="60" t="s">
        <v>239</v>
      </c>
      <c r="D38" s="137" t="s">
        <v>754</v>
      </c>
      <c r="E38" s="21">
        <v>581816.5</v>
      </c>
      <c r="F38" s="12">
        <v>43462</v>
      </c>
      <c r="G38" s="31" t="s">
        <v>326</v>
      </c>
      <c r="H38" s="42"/>
      <c r="I38" s="42">
        <v>43644</v>
      </c>
      <c r="J38" s="176"/>
    </row>
    <row r="39" spans="1:10" outlineLevel="2" x14ac:dyDescent="0.25">
      <c r="A39" s="5">
        <f>IF(ISBLANK(G39),"",SUBTOTAL(103, $G$15:G39))</f>
        <v>24</v>
      </c>
      <c r="B39" s="5" t="s">
        <v>294</v>
      </c>
      <c r="C39" s="60" t="s">
        <v>575</v>
      </c>
      <c r="D39" s="137" t="s">
        <v>755</v>
      </c>
      <c r="E39" s="21">
        <v>572977.35</v>
      </c>
      <c r="F39" s="12">
        <v>43462</v>
      </c>
      <c r="G39" s="31" t="s">
        <v>326</v>
      </c>
      <c r="H39" s="42"/>
      <c r="I39" s="42">
        <v>43644</v>
      </c>
      <c r="J39" s="174"/>
    </row>
    <row r="40" spans="1:10" outlineLevel="2" x14ac:dyDescent="0.25">
      <c r="A40" s="5">
        <f>IF(ISBLANK(G40),"",SUBTOTAL(103, $G$15:G40))</f>
        <v>25</v>
      </c>
      <c r="B40" s="5" t="s">
        <v>294</v>
      </c>
      <c r="C40" s="60" t="s">
        <v>567</v>
      </c>
      <c r="D40" s="137" t="s">
        <v>756</v>
      </c>
      <c r="E40" s="21">
        <v>495412.89</v>
      </c>
      <c r="F40" s="12">
        <v>43465</v>
      </c>
      <c r="G40" s="31" t="s">
        <v>326</v>
      </c>
      <c r="H40" s="42"/>
      <c r="I40" s="42">
        <v>43549</v>
      </c>
      <c r="J40" s="173" t="s">
        <v>805</v>
      </c>
    </row>
    <row r="41" spans="1:10" ht="25.5" outlineLevel="2" x14ac:dyDescent="0.25">
      <c r="A41" s="5">
        <f>IF(ISBLANK(G41),"",SUBTOTAL(103, $G$15:G41))</f>
        <v>26</v>
      </c>
      <c r="B41" s="5" t="s">
        <v>294</v>
      </c>
      <c r="C41" s="60" t="s">
        <v>595</v>
      </c>
      <c r="D41" s="137" t="s">
        <v>757</v>
      </c>
      <c r="E41" s="21">
        <v>475696.84</v>
      </c>
      <c r="F41" s="12">
        <v>43465</v>
      </c>
      <c r="G41" s="31" t="s">
        <v>326</v>
      </c>
      <c r="H41" s="42"/>
      <c r="I41" s="42">
        <v>43549</v>
      </c>
      <c r="J41" s="174"/>
    </row>
    <row r="42" spans="1:10" ht="25.5" outlineLevel="2" x14ac:dyDescent="0.25">
      <c r="A42" s="5">
        <f>IF(ISBLANK(G42),"",SUBTOTAL(103, $G$15:G42))</f>
        <v>27</v>
      </c>
      <c r="B42" s="5" t="s">
        <v>294</v>
      </c>
      <c r="C42" s="60" t="s">
        <v>798</v>
      </c>
      <c r="D42" s="137" t="s">
        <v>758</v>
      </c>
      <c r="E42" s="21">
        <v>474401.14999999997</v>
      </c>
      <c r="F42" s="12">
        <v>43462</v>
      </c>
      <c r="G42" s="31" t="s">
        <v>326</v>
      </c>
      <c r="H42" s="42"/>
      <c r="I42" s="42">
        <v>43644</v>
      </c>
      <c r="J42" s="22" t="s">
        <v>839</v>
      </c>
    </row>
    <row r="43" spans="1:10" ht="15.75" customHeight="1" outlineLevel="2" x14ac:dyDescent="0.25">
      <c r="A43" s="5">
        <f>IF(ISBLANK(G43),"",SUBTOTAL(103, $G$15:G43))</f>
        <v>28</v>
      </c>
      <c r="B43" s="5" t="s">
        <v>294</v>
      </c>
      <c r="C43" s="60" t="s">
        <v>310</v>
      </c>
      <c r="D43" s="137" t="s">
        <v>759</v>
      </c>
      <c r="E43" s="21">
        <v>430391.41</v>
      </c>
      <c r="F43" s="12">
        <v>43465</v>
      </c>
      <c r="G43" s="31" t="s">
        <v>326</v>
      </c>
      <c r="H43" s="42"/>
      <c r="I43" s="42">
        <v>43549</v>
      </c>
      <c r="J43" s="173" t="s">
        <v>805</v>
      </c>
    </row>
    <row r="44" spans="1:10" ht="25.5" outlineLevel="2" x14ac:dyDescent="0.25">
      <c r="A44" s="5">
        <f>IF(ISBLANK(G44),"",SUBTOTAL(103, $G$15:G44))</f>
        <v>29</v>
      </c>
      <c r="B44" s="5" t="s">
        <v>294</v>
      </c>
      <c r="C44" s="60" t="s">
        <v>49</v>
      </c>
      <c r="D44" s="137" t="s">
        <v>760</v>
      </c>
      <c r="E44" s="21">
        <v>407493.17</v>
      </c>
      <c r="F44" s="12">
        <v>43465</v>
      </c>
      <c r="G44" s="31" t="s">
        <v>326</v>
      </c>
      <c r="H44" s="42"/>
      <c r="I44" s="42">
        <v>43549</v>
      </c>
      <c r="J44" s="174"/>
    </row>
    <row r="45" spans="1:10" ht="51" customHeight="1" outlineLevel="2" x14ac:dyDescent="0.25">
      <c r="A45" s="5">
        <f>IF(ISBLANK(G45),"",SUBTOTAL(103, $G$15:G45))</f>
        <v>30</v>
      </c>
      <c r="B45" s="5" t="s">
        <v>294</v>
      </c>
      <c r="C45" s="60" t="s">
        <v>594</v>
      </c>
      <c r="D45" s="137" t="s">
        <v>687</v>
      </c>
      <c r="E45" s="21">
        <v>327172.65000000002</v>
      </c>
      <c r="F45" s="12">
        <v>43404</v>
      </c>
      <c r="G45" s="31" t="s">
        <v>326</v>
      </c>
      <c r="H45" s="42"/>
      <c r="I45" s="42">
        <v>43637</v>
      </c>
      <c r="J45" s="22" t="s">
        <v>840</v>
      </c>
    </row>
    <row r="46" spans="1:10" outlineLevel="2" x14ac:dyDescent="0.25">
      <c r="A46" s="5">
        <f>IF(ISBLANK(G46),"",SUBTOTAL(103, $G$15:G46))</f>
        <v>31</v>
      </c>
      <c r="B46" s="5" t="s">
        <v>294</v>
      </c>
      <c r="C46" s="60" t="s">
        <v>596</v>
      </c>
      <c r="D46" s="137" t="s">
        <v>761</v>
      </c>
      <c r="E46" s="21">
        <v>325010.25</v>
      </c>
      <c r="F46" s="12">
        <v>43462</v>
      </c>
      <c r="G46" s="31" t="s">
        <v>326</v>
      </c>
      <c r="H46" s="42"/>
      <c r="I46" s="42">
        <v>43493</v>
      </c>
      <c r="J46" s="151" t="s">
        <v>832</v>
      </c>
    </row>
    <row r="47" spans="1:10" ht="25.5" customHeight="1" outlineLevel="2" x14ac:dyDescent="0.25">
      <c r="A47" s="5">
        <f>IF(ISBLANK(G47),"",SUBTOTAL(103, $G$15:G47))</f>
        <v>32</v>
      </c>
      <c r="B47" s="5" t="s">
        <v>294</v>
      </c>
      <c r="C47" s="60" t="s">
        <v>572</v>
      </c>
      <c r="D47" s="137" t="s">
        <v>762</v>
      </c>
      <c r="E47" s="21">
        <v>141878.6</v>
      </c>
      <c r="F47" s="12">
        <v>43462</v>
      </c>
      <c r="G47" s="31" t="s">
        <v>326</v>
      </c>
      <c r="H47" s="42"/>
      <c r="I47" s="42">
        <v>43644</v>
      </c>
      <c r="J47" s="175" t="s">
        <v>840</v>
      </c>
    </row>
    <row r="48" spans="1:10" ht="24" customHeight="1" outlineLevel="2" x14ac:dyDescent="0.25">
      <c r="A48" s="5">
        <f>IF(ISBLANK(G48),"",SUBTOTAL(103, $G$15:G48))</f>
        <v>33</v>
      </c>
      <c r="B48" s="5" t="s">
        <v>294</v>
      </c>
      <c r="C48" s="60" t="s">
        <v>299</v>
      </c>
      <c r="D48" s="137" t="s">
        <v>763</v>
      </c>
      <c r="E48" s="21">
        <v>128217.4</v>
      </c>
      <c r="F48" s="12">
        <v>43461</v>
      </c>
      <c r="G48" s="31" t="s">
        <v>326</v>
      </c>
      <c r="H48" s="42"/>
      <c r="I48" s="42">
        <v>43619</v>
      </c>
      <c r="J48" s="176"/>
    </row>
    <row r="49" spans="1:10" ht="20.25" customHeight="1" outlineLevel="2" x14ac:dyDescent="0.25">
      <c r="A49" s="5">
        <f>IF(ISBLANK(G49),"",SUBTOTAL(103, $G$15:G49))</f>
        <v>34</v>
      </c>
      <c r="B49" s="5" t="s">
        <v>294</v>
      </c>
      <c r="C49" s="60" t="s">
        <v>585</v>
      </c>
      <c r="D49" s="137" t="s">
        <v>764</v>
      </c>
      <c r="E49" s="21">
        <v>67104.100000000006</v>
      </c>
      <c r="F49" s="12">
        <v>43455</v>
      </c>
      <c r="G49" s="31" t="s">
        <v>326</v>
      </c>
      <c r="H49" s="42"/>
      <c r="I49" s="13">
        <v>43556</v>
      </c>
      <c r="J49" s="176"/>
    </row>
    <row r="50" spans="1:10" ht="25.5" customHeight="1" outlineLevel="2" x14ac:dyDescent="0.25">
      <c r="A50" s="5">
        <f>IF(ISBLANK(G50),"",SUBTOTAL(103, $G$15:G50))</f>
        <v>35</v>
      </c>
      <c r="B50" s="5" t="s">
        <v>294</v>
      </c>
      <c r="C50" s="60" t="s">
        <v>570</v>
      </c>
      <c r="D50" s="137" t="s">
        <v>765</v>
      </c>
      <c r="E50" s="21">
        <v>9984.9500000000007</v>
      </c>
      <c r="F50" s="12">
        <v>43462</v>
      </c>
      <c r="G50" s="31" t="s">
        <v>326</v>
      </c>
      <c r="H50" s="42"/>
      <c r="I50" s="13">
        <v>43524</v>
      </c>
      <c r="J50" s="174"/>
    </row>
    <row r="51" spans="1:10" outlineLevel="1" x14ac:dyDescent="0.25">
      <c r="A51" s="170" t="s">
        <v>804</v>
      </c>
      <c r="B51" s="171"/>
      <c r="C51" s="171"/>
      <c r="D51" s="172"/>
      <c r="E51" s="139">
        <f>SUBTOTAL(9,E52:E53)</f>
        <v>7007783</v>
      </c>
      <c r="F51" s="139"/>
      <c r="G51" s="139"/>
      <c r="H51" s="139"/>
      <c r="I51" s="139"/>
      <c r="J51" s="139"/>
    </row>
    <row r="52" spans="1:10" ht="57" customHeight="1" outlineLevel="2" x14ac:dyDescent="0.25">
      <c r="A52" s="5">
        <f>IF(ISBLANK(G52),"",SUBTOTAL(103, $G$15:G52))</f>
        <v>36</v>
      </c>
      <c r="B52" s="5" t="s">
        <v>219</v>
      </c>
      <c r="C52" s="137" t="s">
        <v>173</v>
      </c>
      <c r="D52" s="137" t="s">
        <v>232</v>
      </c>
      <c r="E52" s="21">
        <v>6066822</v>
      </c>
      <c r="F52" s="12">
        <v>43465</v>
      </c>
      <c r="G52" s="31" t="s">
        <v>326</v>
      </c>
      <c r="H52" s="42"/>
      <c r="I52" s="42">
        <v>43924</v>
      </c>
      <c r="J52" s="173" t="s">
        <v>828</v>
      </c>
    </row>
    <row r="53" spans="1:10" ht="91.5" customHeight="1" outlineLevel="2" x14ac:dyDescent="0.25">
      <c r="A53" s="5">
        <f>IF(ISBLANK(G53),"",SUBTOTAL(103, $G$15:G53))</f>
        <v>37</v>
      </c>
      <c r="B53" s="5" t="s">
        <v>219</v>
      </c>
      <c r="C53" s="137" t="s">
        <v>173</v>
      </c>
      <c r="D53" s="137" t="s">
        <v>231</v>
      </c>
      <c r="E53" s="21">
        <v>940961</v>
      </c>
      <c r="F53" s="12">
        <v>43465</v>
      </c>
      <c r="G53" s="31" t="s">
        <v>326</v>
      </c>
      <c r="H53" s="42"/>
      <c r="I53" s="42">
        <v>43830</v>
      </c>
      <c r="J53" s="174"/>
    </row>
    <row r="54" spans="1:10" outlineLevel="1" x14ac:dyDescent="0.25">
      <c r="A54" s="162" t="s">
        <v>802</v>
      </c>
      <c r="B54" s="163"/>
      <c r="C54" s="163"/>
      <c r="D54" s="164"/>
      <c r="E54" s="139">
        <f>SUBTOTAL(9,E55:E55)</f>
        <v>820039</v>
      </c>
      <c r="F54" s="139"/>
      <c r="G54" s="139"/>
      <c r="H54" s="139"/>
      <c r="I54" s="139"/>
      <c r="J54" s="139"/>
    </row>
    <row r="55" spans="1:10" ht="38.25" outlineLevel="2" collapsed="1" x14ac:dyDescent="0.25">
      <c r="A55" s="5">
        <f>IF(ISBLANK(G55),"",SUBTOTAL(103, $G$15:G55))</f>
        <v>38</v>
      </c>
      <c r="B55" s="5" t="s">
        <v>38</v>
      </c>
      <c r="C55" s="137" t="s">
        <v>41</v>
      </c>
      <c r="D55" s="137" t="s">
        <v>42</v>
      </c>
      <c r="E55" s="21">
        <v>820039</v>
      </c>
      <c r="F55" s="13">
        <v>43462</v>
      </c>
      <c r="G55" s="31" t="s">
        <v>326</v>
      </c>
      <c r="H55" s="42"/>
      <c r="I55" s="42">
        <v>43617</v>
      </c>
      <c r="J55" s="95" t="s">
        <v>837</v>
      </c>
    </row>
    <row r="56" spans="1:10" outlineLevel="1" x14ac:dyDescent="0.25">
      <c r="A56" s="162" t="s">
        <v>803</v>
      </c>
      <c r="B56" s="163"/>
      <c r="C56" s="163"/>
      <c r="D56" s="164"/>
      <c r="E56" s="139">
        <f>SUBTOTAL(9,E57:E57)</f>
        <v>324988</v>
      </c>
      <c r="F56" s="139"/>
      <c r="G56" s="139"/>
      <c r="H56" s="139"/>
      <c r="I56" s="139"/>
      <c r="J56" s="139"/>
    </row>
    <row r="57" spans="1:10" ht="86.25" customHeight="1" outlineLevel="2" x14ac:dyDescent="0.25">
      <c r="A57" s="5">
        <f>IF(ISBLANK(G57),"",SUBTOTAL(103, $G$15:G57))</f>
        <v>39</v>
      </c>
      <c r="B57" s="5" t="s">
        <v>154</v>
      </c>
      <c r="C57" s="137" t="s">
        <v>173</v>
      </c>
      <c r="D57" s="137" t="s">
        <v>176</v>
      </c>
      <c r="E57" s="21">
        <v>324988</v>
      </c>
      <c r="F57" s="12">
        <v>43462</v>
      </c>
      <c r="G57" s="31" t="s">
        <v>326</v>
      </c>
      <c r="H57" s="42"/>
      <c r="I57" s="42"/>
      <c r="J57" s="95" t="s">
        <v>827</v>
      </c>
    </row>
    <row r="59" spans="1:10" ht="18.75" x14ac:dyDescent="0.3">
      <c r="C59" s="146" t="s">
        <v>824</v>
      </c>
      <c r="D59" s="148"/>
      <c r="E59" s="147" t="s">
        <v>825</v>
      </c>
    </row>
    <row r="60" spans="1:10" x14ac:dyDescent="0.25">
      <c r="B60" s="149" t="s">
        <v>822</v>
      </c>
    </row>
    <row r="61" spans="1:10" x14ac:dyDescent="0.25">
      <c r="B61" s="150" t="s">
        <v>823</v>
      </c>
    </row>
  </sheetData>
  <autoFilter ref="A12:J57">
    <sortState ref="A12:J74">
      <sortCondition descending="1" ref="E5"/>
    </sortState>
  </autoFilter>
  <sortState ref="A10:J55">
    <sortCondition descending="1" ref="E10"/>
  </sortState>
  <mergeCells count="13">
    <mergeCell ref="H1:J4"/>
    <mergeCell ref="A56:D56"/>
    <mergeCell ref="A7:J10"/>
    <mergeCell ref="A13:D13"/>
    <mergeCell ref="A14:D14"/>
    <mergeCell ref="A33:D33"/>
    <mergeCell ref="A54:D54"/>
    <mergeCell ref="A51:D51"/>
    <mergeCell ref="J52:J53"/>
    <mergeCell ref="J40:J41"/>
    <mergeCell ref="J43:J44"/>
    <mergeCell ref="J47:J50"/>
    <mergeCell ref="J36:J39"/>
  </mergeCells>
  <conditionalFormatting sqref="D11:E12">
    <cfRule type="duplicateValues" dxfId="9" priority="46"/>
  </conditionalFormatting>
  <conditionalFormatting sqref="D57 D43:D50 D36:D41 D29 D22:D25 D16:D19 D55 D52:D53">
    <cfRule type="duplicateValues" dxfId="8" priority="9"/>
  </conditionalFormatting>
  <conditionalFormatting sqref="D20">
    <cfRule type="duplicateValues" dxfId="7" priority="8"/>
  </conditionalFormatting>
  <conditionalFormatting sqref="D26">
    <cfRule type="duplicateValues" dxfId="6" priority="7"/>
  </conditionalFormatting>
  <conditionalFormatting sqref="D27">
    <cfRule type="duplicateValues" dxfId="5" priority="6"/>
  </conditionalFormatting>
  <conditionalFormatting sqref="D28">
    <cfRule type="duplicateValues" dxfId="4" priority="5"/>
  </conditionalFormatting>
  <conditionalFormatting sqref="D30">
    <cfRule type="duplicateValues" dxfId="3" priority="4"/>
  </conditionalFormatting>
  <conditionalFormatting sqref="D31:D32">
    <cfRule type="duplicateValues" dxfId="2" priority="3"/>
  </conditionalFormatting>
  <conditionalFormatting sqref="D34:D35">
    <cfRule type="duplicateValues" dxfId="1" priority="2"/>
  </conditionalFormatting>
  <conditionalFormatting sqref="D42">
    <cfRule type="duplicateValues" dxfId="0" priority="1"/>
  </conditionalFormatting>
  <hyperlinks>
    <hyperlink ref="B61" r:id="rId1"/>
  </hyperlinks>
  <pageMargins left="0.31496062992125984" right="0.31496062992125984" top="0.94488188976377963" bottom="0.55118110236220474" header="0.31496062992125984" footer="0.31496062992125984"/>
  <pageSetup paperSize="9" scale="90" fitToHeight="0" orientation="landscape" r:id="rId2"/>
  <headerFooter>
    <oddFooter>&amp;L&amp;F&amp;R&amp;P no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Projektu_iesn_planu_izpilde</vt:lpstr>
      <vt:lpstr>FMzinp1_250219_IPIA_proj</vt:lpstr>
      <vt:lpstr>FMzinp1_250219_IPIA_proj!Print_Area</vt:lpstr>
      <vt:lpstr>FMzinp1_250219_IPIA_proj!Print_Titles</vt:lpstr>
      <vt:lpstr>Projektu_iesn_planu_izpilde!Print_Titles</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Līdz 16.01.2019. plānoto ierobežoto projektu iesniegumu atlašu (IPIA) projektu iesniedzēju prognozētajā termiņā neiesniegtie projekti</dc:title>
  <dc:subject>Pielikums ziņojumam </dc:subject>
  <dc:creator>Ints Pelnis</dc:creator>
  <dc:description>Ints.Pelnis@fm.gov.lv_x000d_
Tālrunis 67095470</dc:description>
  <cp:lastModifiedBy>Zinta Zālīte-Supe</cp:lastModifiedBy>
  <cp:lastPrinted>2019-02-19T05:56:07Z</cp:lastPrinted>
  <dcterms:created xsi:type="dcterms:W3CDTF">2018-02-05T09:30:41Z</dcterms:created>
  <dcterms:modified xsi:type="dcterms:W3CDTF">2019-02-25T09:33:06Z</dcterms:modified>
</cp:coreProperties>
</file>