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9 tekstam" sheetId="5" r:id="rId1"/>
    <sheet name="AiM" sheetId="7" r:id="rId2"/>
    <sheet name="ĀM" sheetId="1" r:id="rId3"/>
    <sheet name="IeM" sheetId="9" r:id="rId4"/>
    <sheet name="SM" sheetId="2" r:id="rId5"/>
    <sheet name="KM" sheetId="3" r:id="rId6"/>
    <sheet name="FM" sheetId="10" r:id="rId7"/>
    <sheet name="kopsavilkums" sheetId="6" state="hidden" r:id="rId8"/>
  </sheets>
  <definedNames>
    <definedName name="_xlnm.Print_Titles" localSheetId="0">'2019 tekstam'!$4:$5</definedName>
    <definedName name="_xlnm.Print_Titles" localSheetId="1">AiM!$1:$2</definedName>
    <definedName name="_xlnm.Print_Titles" localSheetId="2">ĀM!$1:$2</definedName>
    <definedName name="_xlnm.Print_Titles" localSheetId="3">IeM!$1:$2</definedName>
    <definedName name="_xlnm.Print_Titles" localSheetId="5">KM!$1:$2</definedName>
    <definedName name="_xlnm.Print_Titles" localSheetId="7">kopsavilkums!$1:$2</definedName>
    <definedName name="_xlnm.Print_Titles" localSheetId="4">SM!$1:$2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5" l="1"/>
  <c r="D20" i="10" l="1"/>
  <c r="G26" i="10" l="1"/>
  <c r="G25" i="10" s="1"/>
  <c r="G24" i="10" s="1"/>
  <c r="F26" i="10"/>
  <c r="F25" i="10" s="1"/>
  <c r="F24" i="10" s="1"/>
  <c r="G22" i="10"/>
  <c r="G21" i="10" s="1"/>
  <c r="F22" i="10"/>
  <c r="F21" i="10" s="1"/>
  <c r="C72" i="7" l="1"/>
  <c r="C71" i="7" s="1"/>
  <c r="C70" i="7" s="1"/>
  <c r="C69" i="7" s="1"/>
  <c r="C68" i="7" s="1"/>
  <c r="A11" i="5" l="1"/>
  <c r="A15" i="5" s="1"/>
  <c r="A18" i="5" s="1"/>
  <c r="A21" i="5" s="1"/>
  <c r="A34" i="5" s="1"/>
  <c r="A49" i="5" s="1"/>
  <c r="A52" i="5" s="1"/>
  <c r="A55" i="5" s="1"/>
  <c r="A58" i="5" s="1"/>
  <c r="A72" i="5" s="1"/>
  <c r="G10" i="9" l="1"/>
  <c r="G8" i="9" s="1"/>
  <c r="G14" i="9"/>
  <c r="G13" i="9" s="1"/>
  <c r="G12" i="9" s="1"/>
  <c r="D14" i="9"/>
  <c r="D8" i="9" s="1"/>
  <c r="D19" i="9"/>
  <c r="D18" i="9" s="1"/>
  <c r="D17" i="9" s="1"/>
  <c r="D16" i="9" s="1"/>
  <c r="D72" i="7" l="1"/>
  <c r="D71" i="7" s="1"/>
  <c r="D69" i="7"/>
  <c r="D68" i="7" s="1"/>
  <c r="D54" i="7" l="1"/>
  <c r="D45" i="7" s="1"/>
  <c r="G47" i="7"/>
  <c r="G46" i="7" s="1"/>
  <c r="G45" i="7" s="1"/>
  <c r="D43" i="7"/>
  <c r="D41" i="7" s="1"/>
  <c r="G43" i="7"/>
  <c r="G41" i="7" s="1"/>
  <c r="A38" i="7"/>
  <c r="A5" i="1" s="1"/>
  <c r="A5" i="9" s="1"/>
  <c r="A5" i="2" s="1"/>
  <c r="A5" i="3" s="1"/>
  <c r="A5" i="10" s="1"/>
  <c r="A18" i="10" s="1"/>
  <c r="G15" i="7"/>
  <c r="G13" i="7" s="1"/>
  <c r="D16" i="7"/>
  <c r="D15" i="7" s="1"/>
  <c r="D13" i="7" s="1"/>
  <c r="D17" i="7"/>
  <c r="G19" i="7" l="1"/>
  <c r="G18" i="7" s="1"/>
  <c r="G17" i="7" s="1"/>
  <c r="G13" i="2" l="1"/>
  <c r="D13" i="2"/>
  <c r="F16" i="3" l="1"/>
  <c r="G13" i="3"/>
  <c r="G12" i="3" s="1"/>
  <c r="G11" i="3" s="1"/>
  <c r="F13" i="3"/>
  <c r="F12" i="3" s="1"/>
  <c r="F11" i="3" s="1"/>
  <c r="D13" i="3"/>
  <c r="D12" i="3" s="1"/>
  <c r="D11" i="3" s="1"/>
  <c r="C13" i="3"/>
  <c r="C12" i="3"/>
  <c r="C11" i="3" s="1"/>
  <c r="G9" i="3"/>
  <c r="G8" i="3" s="1"/>
  <c r="F9" i="3"/>
  <c r="F8" i="3" s="1"/>
  <c r="D9" i="3"/>
  <c r="D8" i="3" s="1"/>
  <c r="C9" i="3"/>
  <c r="C8" i="3" s="1"/>
  <c r="G12" i="2"/>
  <c r="G11" i="2" s="1"/>
  <c r="F13" i="2"/>
  <c r="F12" i="2" s="1"/>
  <c r="F11" i="2" s="1"/>
  <c r="D12" i="2"/>
  <c r="D11" i="2" s="1"/>
  <c r="C12" i="2"/>
  <c r="C11" i="2" s="1"/>
  <c r="G9" i="2"/>
  <c r="G8" i="2" s="1"/>
  <c r="F9" i="2"/>
  <c r="F8" i="2" s="1"/>
  <c r="D9" i="2"/>
  <c r="D8" i="2" s="1"/>
  <c r="C9" i="2"/>
  <c r="C8" i="2" s="1"/>
  <c r="D22" i="1"/>
  <c r="D20" i="1" s="1"/>
  <c r="D19" i="1" s="1"/>
  <c r="D18" i="1" s="1"/>
  <c r="G9" i="6" l="1"/>
  <c r="D9" i="6"/>
</calcChain>
</file>

<file path=xl/sharedStrings.xml><?xml version="1.0" encoding="utf-8"?>
<sst xmlns="http://schemas.openxmlformats.org/spreadsheetml/2006/main" count="368" uniqueCount="152">
  <si>
    <t>Pieņemts pirmajā lasījumā</t>
  </si>
  <si>
    <t>Priekšlikums par izmaiņām</t>
  </si>
  <si>
    <t>FM viedoklis</t>
  </si>
  <si>
    <t>Sadalījumā pa budžeta resoriem</t>
  </si>
  <si>
    <t>11. Ārlietu ministrija</t>
  </si>
  <si>
    <t>4.pielikums</t>
  </si>
  <si>
    <t>01.04.00 Diplomātiskās misijas ārvalstīs</t>
  </si>
  <si>
    <t>Resursi izdevumu segšanai</t>
  </si>
  <si>
    <t>Ieņēmumi no maksas pakalpojumiem un citi pašu ieņēmumi – kopā</t>
  </si>
  <si>
    <t>Transferti</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</si>
  <si>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</si>
  <si>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</si>
  <si>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</si>
  <si>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</si>
  <si>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Pārējie valsts pamatbudžetā saņemtie transferti no valsts pamatbudžeta</t>
  </si>
  <si>
    <t>Dotācija no vispārējiem ieņēmumiem</t>
  </si>
  <si>
    <t>Vispārējā kārtībā sadalāmā dotācija no vispārējiem ieņēmumiem</t>
  </si>
  <si>
    <t>Izdevumi – kopā</t>
  </si>
  <si>
    <t>Uzturēšanas izdevumi</t>
  </si>
  <si>
    <t>Kārtējie izdevumi</t>
  </si>
  <si>
    <t>Atlīdzība</t>
  </si>
  <si>
    <t>Preces un pakalpojumi</t>
  </si>
  <si>
    <t>Subsīdijas, dotācijas un sociālie pabalsti</t>
  </si>
  <si>
    <t>Subsīdijas un dotācijas</t>
  </si>
  <si>
    <t>Uzturēšanas izdevumu transferti</t>
  </si>
  <si>
    <t>Valsts budžeta uzturēšanas izdevumu transferti</t>
  </si>
  <si>
    <t>Valsts budžeta uzturēšanas izdevumu transferti no valsts pamatbudžeta uz valsts speciālo budžetu</t>
  </si>
  <si>
    <t>Kapitālie izdevumi</t>
  </si>
  <si>
    <t>Pamatkapitāla veidošana</t>
  </si>
  <si>
    <t>Finansiālā bilance</t>
  </si>
  <si>
    <t>Finansēšana</t>
  </si>
  <si>
    <t>Naudas līdzekļi</t>
  </si>
  <si>
    <t>Maksas pakalpojumu un citu pašu ieņēmumu naudas līdzekļu atlikumu izmaiņas palielinājums (-) vai samazinājums (+)</t>
  </si>
  <si>
    <t>17. Satiksmes ministrija</t>
  </si>
  <si>
    <t>02.00.00 Līdzekļi neparedzētiem gadījumiem</t>
  </si>
  <si>
    <t>2019.gadā</t>
  </si>
  <si>
    <t>74. Gadskārtējā valsts budžeta izpildes procesā pārdalāmais finansējums</t>
  </si>
  <si>
    <t>99.00.00 Līdzekļu neparedzētiem gadījumiem izlietojums</t>
  </si>
  <si>
    <t>Izdevumi - kopā</t>
  </si>
  <si>
    <t>22. Kultūras ministrija</t>
  </si>
  <si>
    <t xml:space="preserve">Ministriju un citu centrālo valsts iestāžu priekšlikumi </t>
  </si>
  <si>
    <t>Priekšlikumi 2.lasījumam</t>
  </si>
  <si>
    <t>13. Finanšu ministrija</t>
  </si>
  <si>
    <t xml:space="preserve">Par likumprojekta "Par valsts budžetu 2019.gadam" </t>
  </si>
  <si>
    <t>Ierosinātie priekšlikumi par izmaiņām - kopsavilkums:</t>
  </si>
  <si>
    <t>Atbalstītie priekšlikumi par izmaiņām - kopsavilkums:</t>
  </si>
  <si>
    <t>Pārdales no/uz budžeta resoru "74.Gadskārtējā valsts budžeta izpildes procesā pārdalāmais finansējums" kopā</t>
  </si>
  <si>
    <t xml:space="preserve">80.00.00 Nesadalītais finansējums Eiropas Savienības politiku instrumentu un pārējās ārvalstu finanšu palīdzības projektu un pasākumu īstenošanai </t>
  </si>
  <si>
    <t>Izdevumi no papildu ienēmumiem kopā</t>
  </si>
  <si>
    <t>Papildu nenodokļu ieņēmumi/izdevumi</t>
  </si>
  <si>
    <t>Ārvalstu finanšu palīdzība (ieņēmumi/izdevumi)</t>
  </si>
  <si>
    <t>Maksas pakalpojumi (ieņēmumi/izdevumi)</t>
  </si>
  <si>
    <t>Finanšu pārdale starp resoriem no 74. Gadskārtējā valsts budžeta izpildes procesā pārdalāmais finansējums programmas 02.00.00 "Līdzekļi neparedzētiem gadījumiem"  uz 22.Kultūras ministrijas programmu 99.00.00  "Līdzekļu neparedzētiem gadījumiem izlietojums", lai nodrošinātu nodevas samaksu 60 081 euro apmērā par apelācijas sūdzības iesniegšanu par Rīgas pilsētas Vidzemes priekšpilsētas tiesas 2019.gada 1.marta spriedumu civillietā Nr.C3045391, atbilstoši 2019.gada 14.marta Ministru kabineta rīkojumam Nr.114 "Par finanšu līdzekļu piešķiršanu no valsts budžeta programmas "Līdzekļi neparedzētiem gadījumiem"".</t>
  </si>
  <si>
    <t>10.Aizsardzības ministrija</t>
  </si>
  <si>
    <t>33.00.00 Aizsardzības īpašumu pārvaldīšana</t>
  </si>
  <si>
    <t>06.00.00  Valsts drošības aizsardzība</t>
  </si>
  <si>
    <t>Resursi izdevumu segšanai/ Ieņēmumi</t>
  </si>
  <si>
    <t>Transferti viena budžeta veida ietvaros un uzturēšanas izdevumu transferti starp budžeta veidiem</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</si>
  <si>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</si>
  <si>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</si>
  <si>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</si>
  <si>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Kapitālo izdevumu transferti</t>
  </si>
  <si>
    <t>Pārējie valsts budžeta kapitālo izdevumu transferti citiem budžetiem</t>
  </si>
  <si>
    <t>Pārējie valsts budžeta kapitālo izdevumu transferti pašvaldībām</t>
  </si>
  <si>
    <t>Finansējuma iekšējā pārdale no budžeta programmas 33.00.00 "Aizsardzības īpašumu pārvaldīšana" uz budžeta programmu 06.00.00 "Valsts drošības aizsardzība", lai nodrošinātu ar valsts drošības aizsardzību saistītu pasākumu realizāciju.</t>
  </si>
  <si>
    <t>Finansējuma iekšējā pārdale no budžeta programmas 33.00.00 "Aizsardzības īpašumu pārvaldīšana", tajā skaitā no ilgtermiņa saistību pasākuma "Nacionālo bruņoto spēku ilgtermiņa līgumi" uz budžeta programmu 06.00.00 "Valsts drošības aizsardzība", samazinot infrastruktūrai un būvniecībai plānoto finansējumu, lai nodrošinātu iegādes, kas nepieciešamas esošās infrastruktūras nodrošināšanai atbilstoši drošības prasībām.</t>
  </si>
  <si>
    <t>11.pielikums</t>
  </si>
  <si>
    <t xml:space="preserve">   0103000000 Pārējās valsts budžeta investīcijas</t>
  </si>
  <si>
    <t>tajā skaitā</t>
  </si>
  <si>
    <t>Nacionālo bruņoto spēku ilgtermiņa līgumi</t>
  </si>
  <si>
    <t>10. Aizsardzības ministrija</t>
  </si>
  <si>
    <t xml:space="preserve">14. Iekšlietu ministrija </t>
  </si>
  <si>
    <t>10.00.00 "Valsts robežsardzes darbība"</t>
  </si>
  <si>
    <t>40.02.00 "Nekustamais īpašums un centralizētais iepirkums"</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</si>
  <si>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</si>
  <si>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</si>
  <si>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</si>
  <si>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Pārējie valsts budžeta uzturēšanas izdevumu transferti citiem budžetiem</t>
  </si>
  <si>
    <t>Pārējie valsts budžeta uzturēšanas izdevumu transferti valsts budžeta daļēji finansētām atvasinātām publiskām personām un budžeta nefinansētām iestādēm</t>
  </si>
  <si>
    <t>Veikta finanšu līdzekļu pārdale 2019.gadā 140 000 euro prioritārā pasākuma “Latvijas Republikas valsts robežas uzturēšana” ietvaros  - no budžeta programmā 10.00.00 “Valsts robežsardzes darbība” plānotā finansējuma robežjoslu uzturēšanai uz budžeta apakšprogrammu 40.02.00 "Nekustamais īpašums un centralizētais iepirkums", lai nodrošinātu Nodrošinājuma valsts aģentūras īpašumā esošo pierobežas ceļu sistemātisku uzturēšanu (sakopšana, attīrīšana u.c.)</t>
  </si>
  <si>
    <t>likumprojekta „Par valsts budžetu 2019.gadam” izskatīšanai Saeimā otrajā lasījumā</t>
  </si>
  <si>
    <r>
      <rPr>
        <b/>
        <sz val="12"/>
        <rFont val="Times New Roman"/>
        <family val="1"/>
        <charset val="186"/>
      </rPr>
      <t>51. pants</t>
    </r>
    <r>
      <rPr>
        <sz val="12"/>
        <rFont val="Times New Roman"/>
        <family val="1"/>
        <charset val="186"/>
      </rPr>
      <t>. Papildus Valsts un pašvaldību institūciju amatpersonu un darbinieku atlīdzības likuma 16.pantā noteiktajam un atbilstoši institūcijā noteiktajai prēmēšanas kārtībai un kritērijiem var prēmēt, ja  Valsts ieņēmumu dienesta, prokuratūras, Noziedzīgi iegūtu līdzekļu legalizācijas novēršanas dienesta, Valsts robežsardzes un Valsts policijas amatpersonu (darbinieku) tiešas darbības rezultātā atklāti un novērsti liela apjoma noziedzīgi nodarījumi valsts ieņēmumu un nodokļu administrēšanas jomā, aizturētas kontrabandas kravas un konvencionāli aizliegtu priekšmetu ievešana un izvešana, novērsta būtiska noziedzīgi iegūtu līdzekļu legalizācija un tā rezultātā ir palielinājušies valsts budžeta ieņēmumi vai tiek prognozēts būtisks šo ieņēmumu palielinājums, Ministru kabinets pieņem lēmumu par attiecīgo institūciju konkrēto amatpersonu (darbinieku) motivēšanu un apropriācijas palielinājumam novirzāmo finansējuma apjomu. Finanšu ministram ir tiesības palielināt apropriāciju izdevumiem, ja Saeimas Budžeta un finanšu (nodokļu) komisija piecu darba dienu laikā no attiecīgās informācijas saņemšanas ir izskatījusi to un nav iebildusi pret apropriācijas palielinājumu.</t>
    </r>
  </si>
  <si>
    <r>
      <t>Izteikt likumprojekta 51.pantu šādā redakcijā:
"</t>
    </r>
    <r>
      <rPr>
        <b/>
        <sz val="12"/>
        <rFont val="Times New Roman"/>
        <family val="1"/>
        <charset val="186"/>
      </rPr>
      <t>51.pants.</t>
    </r>
    <r>
      <rPr>
        <sz val="12"/>
        <rFont val="Times New Roman"/>
        <family val="1"/>
        <charset val="186"/>
      </rPr>
      <t xml:space="preserve"> Papildus Valsts un pašvaldību institūciju amatpersonu un darbinieku atlīdzības likuma 16.pantā noteiktajam un atbilstoši institūcijā noteiktajai prēmēšanas kārtībai un kritērijiem var prēmēt, ja Valsts ieņēmumu dienesta, prokuratūras, Noziedzīgi iegūtu līdzekļu legalizācijas novēršanas dienesta, Valsts robežsardzes, </t>
    </r>
    <r>
      <rPr>
        <u/>
        <sz val="12"/>
        <rFont val="Times New Roman"/>
        <family val="1"/>
        <charset val="186"/>
      </rPr>
      <t>Korupcijas novēršanas un apkarošanas biroja</t>
    </r>
    <r>
      <rPr>
        <sz val="12"/>
        <rFont val="Times New Roman"/>
        <family val="1"/>
        <charset val="186"/>
      </rPr>
      <t xml:space="preserve"> un Valsts policijas amatpersonu (darbinieku) tiešas darbības rezultātā atklāti un novērsti liela apjoma noziedzīgi nodarījumi valsts ieņēmumu un nodokļu administrēšanas jomā </t>
    </r>
    <r>
      <rPr>
        <u/>
        <sz val="12"/>
        <rFont val="Times New Roman"/>
        <family val="1"/>
        <charset val="186"/>
      </rPr>
      <t>un valsts institūciju dienestā, kuri radījuši vai varēja radīt būtisku kaitējumu un kurus izdarījušas amatpersonas, kas ieņem atbildīgu stāvokli, un</t>
    </r>
    <r>
      <rPr>
        <sz val="12"/>
        <rFont val="Times New Roman"/>
        <family val="1"/>
        <charset val="186"/>
      </rPr>
      <t xml:space="preserve"> aizturētas kontrabandas kravas un konvencionāli aizliegtu priekšmetu ievešana un izvešana, novērsta būtiska noziedzīgi iegūtu līdzekļu legalizācija un tā rezultātā ir palielinājušies valsts budžeta ieņēmumi vai tiek prognozēts būtisks šo ieņēmumu palielinājums, Ministru kabinets pieņem lēmumu par attiecīgo institūciju konkrēto amatpersonu (darbinieku) motivēšanu un apropriācijas palielinājumam novirzāmo finansējuma apjomu. Finanšu ministram ir tiesības palielināt apropriāciju izdevumiem, ja Saeimas Budžeta un finanšu (nodokļu) komisija piecu darba dienu laikā no attiecīgās informācijas saņemšanas ir izskatījusi to un nav iebildusi pret apropriācijas palielinājumu."</t>
    </r>
  </si>
  <si>
    <r>
      <t>57. pants.</t>
    </r>
    <r>
      <rPr>
        <sz val="12"/>
        <rFont val="Times New Roman"/>
        <family val="1"/>
        <charset val="186"/>
      </rPr>
      <t xml:space="preserve"> Budžeta izpildītāji sagatavo un apstiprina valsts budžeta programmu, apakšprogrammu un pasākumu tāmes, nodrošinot valsts budžeta līdzekļu efektīvu un racionālu izlietojumu atbilstoši paredzētajiem mērķiem un sasniedzamajiem rezultātiem. </t>
    </r>
  </si>
  <si>
    <t>Izslēgt likumprojekta 57.pantu.</t>
  </si>
  <si>
    <r>
      <t>58. pants.</t>
    </r>
    <r>
      <rPr>
        <sz val="12"/>
        <rFont val="Times New Roman"/>
        <family val="1"/>
        <charset val="186"/>
      </rPr>
      <t xml:space="preserve"> Ministrijas un citas centrālās valsts iestādes nodrošina ieņēmumu par veikto darbību ieskaitīšanu pamatbudžeta ieņēmumu kontos plānotajā apjomā saskaņā ar 2. pielikumu. </t>
    </r>
  </si>
  <si>
    <t>Izslēgt likumprojekta 58.pantu.</t>
  </si>
  <si>
    <r>
      <t>59. pants.</t>
    </r>
    <r>
      <rPr>
        <sz val="12"/>
        <rFont val="Times New Roman"/>
        <family val="1"/>
        <charset val="186"/>
      </rPr>
      <t xml:space="preserve"> Finanšu ministram ir tiesības ministrijai vai citai centrālajai valsts iestādei likumā noteiktās apropriācijas ietvaros veikt apropriāciju pārdales starp programmām, apakšprogrammām un izdevumu kodiem atbilstoši ekonomiskajām kategorijām, ievērojot šādus nosacījumus:</t>
    </r>
  </si>
  <si>
    <r>
      <t>1) kopējais pārdales apjoms starp pamatbudžeta programmām (apakšprogrammām) nedrīkst izraisīt katras atsevišķās programmas (apakšprogrammas) palielinājumu, kas vienlaikus pārsniegtu piecus procentus no programmai (apakšprogrammai) apstiprinātās gada apropriācijas apjoma un vērtību 100 000 </t>
    </r>
    <r>
      <rPr>
        <i/>
        <sz val="12"/>
        <rFont val="Times New Roman"/>
        <family val="1"/>
        <charset val="186"/>
      </rPr>
      <t>euro</t>
    </r>
    <r>
      <rPr>
        <sz val="12"/>
        <rFont val="Times New Roman"/>
        <family val="1"/>
        <charset val="186"/>
      </rPr>
      <t>;</t>
    </r>
  </si>
  <si>
    <t>2) ir pieļaujama tikai tāda apropriācijas pārdale no kapitālajiem izdevumiem uz kārtējiem izdevumiem, kas neietekmē ministrijai vai citai centrālajai valsts iestādei turpmākajiem gadiem noteiktos maksimāli pieļaujamos izdevumu apjomus;</t>
  </si>
  <si>
    <t>3) pārskaitījumi pašvaldībām, valsts budžeta daļēji finansētām atvasinātām publiskām personām un budžeta nefinansētām iestādēm tiek nodrošināti tikai ar transfertu starpniecību;</t>
  </si>
  <si>
    <t>4) nav pieļaujama apropriācijas pārdale atlīdzības palielināšanai, ja tā ietekmē ministrijai vai citai centrālajai valsts iestādei turpmākajiem gadiem noteikto maksimāli pieļaujamo izdevumu apjomu;</t>
  </si>
  <si>
    <t>5) nav pieļaujama apropriācijas pārdale no izdevumiem sociālajiem pabalstiem un pensijām (tajā skaitā izdienas pensijām) uz citiem izdevumiem;</t>
  </si>
  <si>
    <t>6) nav pieļaujama apropriācijas pārdale no izdevumiem Eiropas Savienības politiku instrumentu un pārējās ārvalstu finanšu palīdzības, Emisijas kvotu izsolīšanas instrumenta projektu un pasākumu īstenošanai uz citiem izdevumiem;</t>
  </si>
  <si>
    <t>7) nav pieļaujamas apropriācijas izmaiņas valsts pamatfunkciju īstenošanai, kas palielina ministrijas kopējo izdevumu apjomu un ilgtermiņa saistību maksimāli pieļaujamo apjomu turpmākajiem gadiem;</t>
  </si>
  <si>
    <t>8) nav pieļaujama apropriācijas pārdale starp gadskārtējā valsts budžeta likumā apstiprināto pamatbudžetu un speciālo budžetu;</t>
  </si>
  <si>
    <t>9) nav pieļaujama apropriācijas pārdale apropriācijas palielināšanai Valsts sociālās apdrošināšanas aģentūras speciālajam budžetam;</t>
  </si>
  <si>
    <t xml:space="preserve">10) nav pieļaujama apropriācijas pārdale citiem mērķiem no jaunajām politikas iniciatīvām un citiem prioritārajiem pasākumiem 2017.—2019. gadam, prioritārajiem pasākumiem 2018.—2020. gadam un prioritārajiem pasākumiem 2019.gadam piešķirtā finansējuma. </t>
  </si>
  <si>
    <r>
      <t xml:space="preserve">60. pants. </t>
    </r>
    <r>
      <rPr>
        <sz val="12"/>
        <rFont val="Times New Roman"/>
        <family val="1"/>
        <charset val="186"/>
      </rPr>
      <t>Šā likuma 59. panta nosacījumi neattiecas uz:</t>
    </r>
  </si>
  <si>
    <t>Izslēgt likumprojekta 60.pantu.</t>
  </si>
  <si>
    <t>1) apropriācijas pārdali starp programmām, apakšprogrammām un budžeta izdevumu kodiem atbilstoši ekonomiskajām kategorijām budžeta resoram gadskārtējā valsts budžeta likumā noteiktās pamatbudžeta apropriācijas ietvaros, ja pārdale veikta uz izdevumiem sociālajiem pabalstiem un pensijām (tajā skaitā izdienas pensijām);</t>
  </si>
  <si>
    <t>2) apropriācijas pārdali starp programmām, apakšprogrammām un budžeta izdevumu kodiem atbilstoši ekonomiskajām kategorijām budžeta resoram gadskārtējā valsts budžeta likumā noteiktās pamatbudžeta apropriācijas ietvaros, ja pārdale veikta no izdevumiem sociālajiem pabalstiem, kas budžeta resoram plānoti:</t>
  </si>
  <si>
    <t>a) stipendiju izmaksai valsts akreditētajās profesionālās un augstākās izglītības programmās studējošajiem,</t>
  </si>
  <si>
    <t>b)  pabalstu izmaksai sakarā ar amatpersonas (darbinieka) nāvi,</t>
  </si>
  <si>
    <t>c) pabalstu izmaksai darba (dienesta) tiesiskajās attiecībās bijušas amatpersonas (darbinieka), invaliditātes gadījumā vai šā pabalsta daļas izmaksai, ja amatpersonai (darbiniekam) piecu gadu laikā pēc nelaimes gadījuma dienas veselības stāvoklis ir pasliktinājies un noteikta cita invaliditātes grupa,</t>
  </si>
  <si>
    <t>d) kompensācijām amatpersonas (darbinieka) apbedīšanas izdevumu segšanai, par veselības aprūpes izdevumiem atvaļinātajai Iekšlietu ministrijas un Ieslodzījuma vietu pārvaldes amatpersonai ar speciālo dienesta pakāpi,</t>
  </si>
  <si>
    <t>e) pabalstu izmaksai karavīriem,</t>
  </si>
  <si>
    <t>f) valsts kompensāciju izmaksai personām, kuras Kriminālprocesa likumā noteiktajā kārtībā ir atzītas par cietušajiem,</t>
  </si>
  <si>
    <t>3) apropriācijas pārdali starp programmām, apakšprogrammām un budžeta izdevumu kodiem atbilstoši ekonomiskajām kategorijām budžeta resoram noteiktās apropriācijas ietvaros, ja ir pieņemts Ministru kabineta lēmums par apropriācijas pārdali. Šādu apropriācijas pārdali atļauts veikt, ja Saeimas Budžeta un finanšu (nodokļu) komisija piecu darba dienu laikā no attiecīgās informācijas saņemšanas nav iebildusi pret apropriācijas pārdali;</t>
  </si>
  <si>
    <r>
      <t xml:space="preserve">4) apropriācijas pārdali Eiropas Savienības politiku instrumentu un pārējās ārvalstu finanšu palīdzības līdzfinansēto projektu un pasākumu īstenošanai, kā arī </t>
    </r>
    <r>
      <rPr>
        <sz val="12"/>
        <color rgb="FF000000"/>
        <rFont val="Times New Roman"/>
        <family val="1"/>
        <charset val="186"/>
      </rPr>
      <t xml:space="preserve">Emisijas kvotu izsolīšanas instrumenta pasākumu </t>
    </r>
    <r>
      <rPr>
        <sz val="12"/>
        <rFont val="Times New Roman"/>
        <family val="1"/>
        <charset val="186"/>
      </rPr>
      <t>īstenošanai budžeta resoram gadskārtējā valsts budžeta likumā noteiktās apropriācijas ietvaros starp programmām, apakšprogrammām un budžeta izdevumu kodiem atbilstoši ekonomiskajām kategorijām;</t>
    </r>
  </si>
  <si>
    <r>
      <t xml:space="preserve">5) </t>
    </r>
    <r>
      <rPr>
        <sz val="12"/>
        <color rgb="FF000000"/>
        <rFont val="Times New Roman"/>
        <family val="1"/>
        <charset val="186"/>
      </rPr>
      <t>apropriācijas pārdali starp Emisijas kvotu izsolīšanas instrumenta un Klimata pārmaiņu finanšu instrumenta pasākumiem;</t>
    </r>
  </si>
  <si>
    <t xml:space="preserve">6) apropriācijas pārdali starp ministrijām un citām centrālajām valsts iestādēm, tai skaitā funkciju pārdales vai strukturālo reformu gadījumos, ja ir pieņemts Ministru kabineta lēmums un Saeima normatīvajos aktos noteiktajā kārtībā ir piekritusi šādai pārdalei. </t>
  </si>
  <si>
    <r>
      <t xml:space="preserve">61. pants. </t>
    </r>
    <r>
      <rPr>
        <sz val="12"/>
        <rFont val="Times New Roman"/>
        <family val="1"/>
        <charset val="186"/>
      </rPr>
      <t xml:space="preserve">Noteikt, ka apropriācijas izmaiņas starp budžeta resoriem tiek nodrošinātas kā transferta pārskaitījums, ja tā rezultātā nemainās izlietojuma mērķis, izņemot apropriācijas pārdali starp budžeta resoru “74.Gadskārtējā valsts budžeta izpildes procesā pārdalāmais finansējums” un citiem budžeta resoriem un apropriācijas pārdali starp ministrijām un citām centrālajām valsts iestādēm, tai skaitā funkciju pārdales vai strukturālo reformu gadījumos, ja ir pieņemts Ministru kabineta lēmums un Saeima normatīvajos aktos noteiktajā kārtībā ir piekritusi šādai pārdalei. </t>
    </r>
  </si>
  <si>
    <t>Izslēgt likumprojekta 61.pantu.</t>
  </si>
  <si>
    <r>
      <t>62. pants.</t>
    </r>
    <r>
      <rPr>
        <sz val="12"/>
        <rFont val="Times New Roman"/>
        <family val="1"/>
        <charset val="186"/>
      </rPr>
      <t xml:space="preserve"> Finanšu ministram ir tiesības ministrijai vai citai centrālajai valsts iestādei šajā likumā noteiktās apropriācijas ietvaros pārdalīt apropriāciju no budžeta izdevumu kodiem atbilstoši ekonomiskajām kategorijām uz finansēšanas klasifikācijas kategoriju kodiem, ja ir pieņemts attiecīgs Ministru kabineta lēmums un apropriācijas pārdalei nav negatīvas ietekmes uz vispārējās valdības budžeta nominālo bilanci atbilstoši Eiropas nacionālo un reģionālo kontu sistēmas Eiropas Savienībā metodoloģijai. </t>
    </r>
  </si>
  <si>
    <t>Izslēgt likumprojekta 62.pantu.</t>
  </si>
  <si>
    <r>
      <t>63. pants.</t>
    </r>
    <r>
      <rPr>
        <sz val="12"/>
        <rFont val="Times New Roman"/>
        <family val="1"/>
        <charset val="186"/>
      </rPr>
      <t xml:space="preserve"> Finanšu ministram ir tiesības, informējot par to Saeimu, palielināt ministrijai vai citai centrālajai valsts iestādei, kas ir kapitāla daļu turētāja attiecīgajā kapitālsabiedrībā, apropriāciju finansēšanas klasifikācijas kategoriju kodiem, lai veiktu ieguldījumu valsts izšķirošajā ietekmē esošo kapitālsabiedrību pamatkapitālā svarīgu valstisku funkciju nodrošināšanai vai tautsaimniecības attīstības veicināšanai. Šādu apropriācijas palielināšanu var veikt, ja ir pieņemts attiecīgs Ministru kabineta lēmums un apropriācijas palielināšanai nav negatīvas ietekmes uz vispārējās valdības budžeta nominālo bilanci atbilstoši Eiropas nacionālo un reģionālo kontu sistēmas Eiropas Savienībā metodoloģijai. </t>
    </r>
  </si>
  <si>
    <t>Izslēgt likumprojekta 63.pantu.</t>
  </si>
  <si>
    <r>
      <t>64. pants.</t>
    </r>
    <r>
      <rPr>
        <sz val="12"/>
        <rFont val="Times New Roman"/>
        <family val="1"/>
        <charset val="186"/>
      </rPr>
      <t xml:space="preserve"> (1) </t>
    </r>
    <r>
      <rPr>
        <sz val="12"/>
        <color rgb="FF000000"/>
        <rFont val="Times New Roman"/>
        <family val="1"/>
        <charset val="186"/>
      </rPr>
      <t xml:space="preserve">Finanšu ministram ir tiesības </t>
    </r>
    <r>
      <rPr>
        <sz val="12"/>
        <rFont val="Times New Roman"/>
        <family val="1"/>
        <charset val="186"/>
      </rPr>
      <t xml:space="preserve">šajā likumā budžeta resora “74. Gadskārtējā valsts budžeta izpildes procesā pārdalāmais finansējums” programmā 01.00.00 “Apropriācijas rezerve” noteikto apropriāciju </t>
    </r>
    <r>
      <rPr>
        <sz val="12"/>
        <color rgb="FF000000"/>
        <rFont val="Times New Roman"/>
        <family val="1"/>
        <charset val="186"/>
      </rPr>
      <t>pārdalīt ministrijām un citām centrālajām valsts iestādēm sadalījumā pa programmām, apakšprogrammām un izdevumu kodiem atbilstoši ekonomiskajām kategorijām, lai ministrijas un citas centrālās valsts iestādes varētu</t>
    </r>
    <r>
      <rPr>
        <sz val="12"/>
        <rFont val="Times New Roman"/>
        <family val="1"/>
        <charset val="186"/>
      </rPr>
      <t>:</t>
    </r>
  </si>
  <si>
    <r>
      <t>Izteikt likumprojekta 64.pantu šādā redakcijā:
"</t>
    </r>
    <r>
      <rPr>
        <b/>
        <sz val="12"/>
        <rFont val="Times New Roman"/>
        <family val="1"/>
        <charset val="186"/>
      </rPr>
      <t>64. pants.</t>
    </r>
    <r>
      <rPr>
        <sz val="12"/>
        <rFont val="Times New Roman"/>
        <family val="1"/>
        <charset val="186"/>
      </rPr>
      <t xml:space="preserve"> Finanšu ministram ir tiesības ministrijām un citām centrālajām valsts iestādēm līdz 2019. gada 31. oktobrim nepārdalīto budžeta resora “74. Gadskārtējā valsts budžeta izpildes procesā pārdalāmais finansējums” programmā 01.00.00 “Apropriācijas rezerve” noteikto apropriāciju pārdalīt uz programmu 02.00.00 “Līdzekļi neparedzētiem gadījumiem”."</t>
    </r>
  </si>
  <si>
    <t>1) veikt galīgā norēķina maksājumus par plānotajiem pakalpojumiem un investīciju projektiem, kurus bija plānots pabeigt iepriekšējā saimnieciskajā gadā un kuri nepārsniedz šim mērķim neizlietoto dotāciju no vispārējiem ieņēmumiem iepriekšējā saimnieciskajā gadā, ievērojot šādus nosacījumus:</t>
  </si>
  <si>
    <r>
      <t xml:space="preserve">a) </t>
    </r>
    <r>
      <rPr>
        <sz val="12"/>
        <color rgb="FF000000"/>
        <rFont val="Times New Roman"/>
        <family val="1"/>
        <charset val="186"/>
      </rPr>
      <t>iepriekšējā saimnieciskajā gadā uzsāktai, bet no ministrijas darbības neatkarīgu iemeslu dēļ nepabeigtai iepirkuma procedūrai, ja gadskārtējā valsts budžeta likumā attiecīgajam pasākumam apropriācija nav piešķirta vai tās plānotais apmērs ir nepietiekams,</t>
    </r>
  </si>
  <si>
    <t>b) iepriekšējā saimnieciskajā gadā valsts budžetā plānotu un iesāktu investīciju projektu (izņemot izdevumus atlīdzībai) pabeigšanai, ja gadskārtējā valsts budžeta likumā šiem mērķiem apropriācija nav piešķirta vai tās plānotais apmērs ir nepietiekams,</t>
  </si>
  <si>
    <t>c) maksājumiem, kas nepieciešami iepriekšējā saimnieciskā gada valsts budžetā plānotiem un iesāktiem pasākumiem un pasūtījumiem, ja galīgā norēķina maksājumus (izņemot komunālos maksājumus) nevarēja nodrošināt preču vai pakalpojumu piegādātāja darba nepietiekamas kvalitātes vai aizkavētas piegādes dēļ un gadskārtējā valsts budžeta likumā šiem mērķiem apropriācija nav piešķirta vai tās plānotais apmērs ir nepietiekams,</t>
  </si>
  <si>
    <t>d) investīciju projektu sagatavošanai nepieciešamo zemesgabalu iegādei (atsavināšanai), ja par to ir pieņemts Ministru kabineta lēmums;</t>
  </si>
  <si>
    <r>
      <t>2)</t>
    </r>
    <r>
      <rPr>
        <vertAlign val="superscript"/>
        <sz val="12"/>
        <rFont val="Times New Roman"/>
        <family val="1"/>
        <charset val="186"/>
      </rPr>
      <t xml:space="preserve"> </t>
    </r>
    <r>
      <rPr>
        <sz val="12"/>
        <rFont val="Times New Roman"/>
        <family val="1"/>
        <charset val="186"/>
      </rPr>
      <t>nodrošināt pabeigto Eiropas Savienības politiku instrumentu un pārējās ārvalstu finanšu palīdzības līdzfinansēto projektu uzturēšanu, ievērojot šādus nosacījumus:</t>
    </r>
  </si>
  <si>
    <t>a) projekts vai tā posms ir pilnībā pabeigts, nodots ekspluatācijā un par to ir veikts galīgā norēķina maksājums, un tas turpmāk jāfinansē no valsts budžeta līdzekļiem,</t>
  </si>
  <si>
    <t>b) gadskārtējā valsts budžeta likumā projekta uzturēšanai apropriācija nav piešķirta,</t>
  </si>
  <si>
    <t>c) informācijas un komunikācijas tehnoloģiju projektu uzturēšana atbilstoši noslēgtajiem līgumiem, citiem pamatojuma dokumentiem un aprēķiniem par informācijas sistēmām nepieciešamajiem uzturēšanas izdevumiem, pievienojot Vides aizsardzības un reģionālās attīstības ministrijas atzinumu,</t>
  </si>
  <si>
    <t>3) nodrošināt no valsts budžeta finansētu projektu uzturēšanu, ja par to ir pieņemts Ministru kabineta lēmums;</t>
  </si>
  <si>
    <t xml:space="preserve">(2) Finanšu ministram ir tiesības ministrijām un citām centrālajām valsts iestādēm līdz 2019. gada 31. oktobrim nepārdalīto budžeta resora “74. Gadskārtējā valsts budžeta izpildes procesā pārdalāmais finansējums” programmā 01.00.00 “Apropriācijas rezerve” noteikto apropriāciju pārdalīt uz programmu 02.00.00 “Līdzekļi neparedzētiem gadījumiem”. </t>
  </si>
  <si>
    <r>
      <t xml:space="preserve">65. pants. </t>
    </r>
    <r>
      <rPr>
        <sz val="12"/>
        <rFont val="Times New Roman"/>
        <family val="1"/>
        <charset val="186"/>
      </rPr>
      <t>Finanšu ministram ir tiesības palielināt šajā likumā noteikto apropriāciju budžeta resora “74. Gadskārtējā valsts budžeta izpildes procesā pārdalāmais finansējums” programmā 02.00.00 “Līdzekļi neparedzētiem gadījumiem” ārkārtas situāciju novēršanai. Apropriācijas palielinājums nedrīkst pārsniegt 0,05 procentus no šā likuma 6. pantā noteiktās iekšzemes kopprodukta prognozes apjoma. Apropriāciju minētajam mērķim atļauts palielināt, ja Ministru kabinets ir pieņēmis lēmumu un Saeimas Budžeta un finanšu (nodokļu) komisija piecu darba dienu laikā no attiecīgās informācijas saņemšanas ir to izskatījusi un nav iebildusi pret apropriācijas palielinājumu.</t>
    </r>
  </si>
  <si>
    <t>Izslēgt likumprojekta 65.pantu.</t>
  </si>
  <si>
    <t>Finansējums pārdalīts Ārlietu ministrijas budžeta apakšprogrammas 01.04.00 “Diplomātiskās misijas ārvalstīs” ietvaros, samazinot finansējumu prioritārajam  pasākumam "Neatliekami pasākumi Latvijas Republikas diplomātisko un konsulāro pārstāvniecību telpu, drošības sistēmu un materiāltehniskajam nodrošinājumam krīzes situāciju novēršanai" un nodrošinot finansējumu Latvijas Ārpolitikas institūtam ar Ārlietu ministrijas un Saeimas atbalstu īstenoto projektu "Latvijas ārlietu simtgade: atskats un nākotnes perspektīvas" un "Latvijas ārējās un drošības politikas gadagrāmata" turpināšanai 2019.gadā.</t>
  </si>
  <si>
    <t xml:space="preserve">Korupcijas novēršanas un apkarošanas birojs ierosina papildināt likumprojekta "Par valsts budžetu 2019.gadam" 51. pantu, nosakot, ka arī Korupcijas novēršanas un apkarošanas biroja amatpersonas var prēmēt, ja Korupcijas novēršanas un apkarošanas biroja amatpersonu tiešas darbības rezultātā tiek atklāti un novērsti liela apjoma noziedzīgi nodarījumi valsts institūciju dienestā, kuri radījuši vai varēja radīt būtisku kaitējumu un kurus izdarījušas amatpersonas, kas ieņem atbildīgu stāvokli, kā arī tiek novērsta būtiska noziedzīgi iegūtu līdzekļu legalizācija un tā rezultātā palielinās valsts budžeta ieņēmumi vai tiek prognozēts būtisks šo ieņēmumu palielinājums. </t>
  </si>
  <si>
    <t>04. Korupcijas novēršanas un apkarošanas birojs</t>
  </si>
  <si>
    <t>Priekšlikumi par likumprojekta "Par valsts budžetu 2019.gadam" teksta daļu:</t>
  </si>
  <si>
    <t>Priekšlikumi par likumprojekta "Par valsts budžetu 2019.gadam" skaitlisko daļu:</t>
  </si>
  <si>
    <t>Siņkovska, 67083813</t>
  </si>
  <si>
    <t>Dace.Sinkovska@fm.gov.lv</t>
  </si>
  <si>
    <t>Finanšu ministrs</t>
  </si>
  <si>
    <t>J. Reirs</t>
  </si>
  <si>
    <t>Pamatojoties uz Ministru kabineta 2019. gada 20. februāra rīkojumu Nr. 74 „Par finanšu līdzekļu piešķiršanu no valsts budžeta programmas „Līdzekļi neparedzētiem gadījumiem”” (DIENESTA VAJADZĪBĀM) un iesniegtajiem rēķiniem.</t>
  </si>
  <si>
    <r>
      <t>Izteikt likumprojekta 59.pantu šādā redakcijā:
"</t>
    </r>
    <r>
      <rPr>
        <b/>
        <sz val="12"/>
        <rFont val="Times New Roman"/>
        <family val="1"/>
        <charset val="186"/>
      </rPr>
      <t>59. pants.</t>
    </r>
    <r>
      <rPr>
        <sz val="12"/>
        <rFont val="Times New Roman"/>
        <family val="1"/>
        <charset val="186"/>
      </rPr>
      <t xml:space="preserve"> Finanšu ministram, veicot  apropriāciju pārdales  ministrijai vai citai centrālajai valsts iestādei likumā noteiktās apropriācijas ietvaros starp programmām, apakšprogrammām un izdevumu kodiem atbilstoši ekonomiskajām kategorijām, ir tiesības veikt apropriācijas pārdali citiem mērķiem no jaunajām politikas iniciatīvām un citiem prioritārajiem pasākumiem 2017.—2019. gadam, prioritārajiem pasākumiem 2018.—2020. gadam un prioritārajiem pasākumiem 2019.gadam piešķirtā finansējuma, ja ir pieņemts Ministru kabineta lēmums un Saeimas Budžeta un finanšu (nodokļu) komisija piecu darba dienu laikā no attiecīgās informācijas saņemšanas nav iebildusi pret apropriācijas pārdali."</t>
    </r>
  </si>
  <si>
    <t>2.pielikums</t>
  </si>
  <si>
    <t>Pievienotās vērtības nodoklis</t>
  </si>
  <si>
    <t>Ar grozījumiem likumā “Par nodokļiem un nodevām” (stājās spēkā 2018.gada nogalē) tika pilnveidots elektroniskās komercijas nodokļu administrēšanas tiesiskais regulējums. Likums, cita starpā, paplašina Valsts ieņēmumu dienesta (VID) pilnvaras pieprasīt datus no trešajām personām (kredītiestādēm, maksājumu karšu apstrādes uzņēmumiem, pasta komersantiem u.c.), līdz ar ko ļaujot labāk kontrolēt nedeklarētos nodokļus Latvijā.</t>
  </si>
  <si>
    <t>No likumprojekta "Par nodokļiem un nodevām" izslēdzama norma par skaidras naudas ierobežojumiem attiecībā uz darījuma summas samazināšanu un summas ierobežojumu attiecībā M1 un N1 kategorijas transportlīdzekļu atsavināšanas darījumiem.</t>
  </si>
  <si>
    <t>Uzņēmumu ienākuma nodoklis</t>
  </si>
  <si>
    <t>Priekšlikums MK atzinumam</t>
  </si>
  <si>
    <t>09.00.00 Valsts nozīmes reformas īstenošanai</t>
  </si>
  <si>
    <r>
      <t>Papildināt likumprojektu ar jaunu 66.pantu šādā redakcijā:
"</t>
    </r>
    <r>
      <rPr>
        <b/>
        <sz val="12"/>
        <rFont val="Times New Roman"/>
        <family val="1"/>
        <charset val="186"/>
      </rPr>
      <t>66.pants.</t>
    </r>
    <r>
      <rPr>
        <sz val="12"/>
        <rFont val="Times New Roman"/>
        <family val="1"/>
        <charset val="186"/>
      </rPr>
      <t xml:space="preserve"> Noteikt, ka valsts nozīmes reformu īstenošanai valsts budžeta  resorā “74. Gadskārtējā valsts budžeta izpildes procesā pārdalāmais finansējums” rezervētais finansējums ir ………. euro, paredzot, ka atbildīgā nozares ministrija pieprasījumu iesniedz Ministru kabinetam lēmumam pieņemšanai. Pēc attiecīgu normatīvo aktu pieņemšanas Ministru kabinetā finanšu ministrs pārdala apropriāciju uz attiecīgā resora programmu (apakšprogrammu), ja Saeimas Budžeta un finanšu (nodokļu) komisija piecu darba dienu laikā no attiecīgās informācijas saņemšanas ir izskatījusi to un nav iebildusi pret apropriācijas pārdali."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</si>
</sst>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 ###\ ###\ ###\ ###\ ##0"/>
  </numFmts>
  <fonts count="42">
    <font>
      <sz val="11"/>
      <color theme="1"/>
      <name val="Calibri"/>
      <family val="2"/>
      <scheme val="minor"/>
    </font>
    <font>
      <sz val="10"/>
      <name val="Arial"/>
      <family val="2"/>
      <charset val="186"/>
    </font>
    <font>
      <b/>
      <sz val="10"/>
      <name val="Times New Roman"/>
      <family val="1"/>
      <charset val="186"/>
    </font>
    <font>
      <sz val="10"/>
      <name val="Times New Roman"/>
      <family val="1"/>
    </font>
    <font>
      <sz val="10"/>
      <name val="Times New Roman"/>
      <family val="1"/>
      <charset val="186"/>
    </font>
    <font>
      <b/>
      <i/>
      <sz val="10"/>
      <name val="Times New Roman"/>
      <family val="1"/>
      <charset val="186"/>
    </font>
    <font>
      <b/>
      <sz val="10"/>
      <name val="Times New Roman"/>
      <family val="1"/>
    </font>
    <font>
      <i/>
      <sz val="10"/>
      <name val="Times New Roman"/>
      <family val="1"/>
      <charset val="186"/>
    </font>
    <font>
      <sz val="10"/>
      <color indexed="8"/>
      <name val="Times New Roman"/>
      <family val="1"/>
      <charset val="186"/>
    </font>
    <font>
      <b/>
      <sz val="10"/>
      <color rgb="FFFF0000"/>
      <name val="Times New Roman"/>
      <family val="1"/>
      <charset val="186"/>
    </font>
    <font>
      <b/>
      <sz val="10"/>
      <color indexed="8"/>
      <name val="Times New Roman"/>
      <family val="1"/>
      <charset val="186"/>
    </font>
    <font>
      <b/>
      <sz val="10"/>
      <name val="TimesNewRoman"/>
      <charset val="186"/>
    </font>
    <font>
      <sz val="10"/>
      <name val="TimesNewRoman"/>
      <charset val="186"/>
    </font>
    <font>
      <i/>
      <sz val="10"/>
      <color theme="1"/>
      <name val="Times New Roman"/>
      <family val="1"/>
      <charset val="186"/>
    </font>
    <font>
      <sz val="10"/>
      <name val="BaltHelvetica"/>
    </font>
    <font>
      <sz val="11"/>
      <color theme="1"/>
      <name val="Calibri"/>
      <family val="2"/>
      <charset val="186"/>
      <scheme val="minor"/>
    </font>
    <font>
      <b/>
      <sz val="12"/>
      <name val="Times New Roman"/>
      <family val="1"/>
      <charset val="186"/>
    </font>
    <font>
      <b/>
      <i/>
      <sz val="12"/>
      <name val="Times New Roman"/>
      <family val="1"/>
      <charset val="186"/>
    </font>
    <font>
      <sz val="12"/>
      <name val="Times New Roman"/>
      <family val="1"/>
      <charset val="186"/>
    </font>
    <font>
      <sz val="10"/>
      <name val="Helv"/>
    </font>
    <font>
      <i/>
      <sz val="10"/>
      <name val="Times New Roman"/>
      <family val="1"/>
    </font>
    <font>
      <b/>
      <sz val="12"/>
      <name val="Times New Roman"/>
      <family val="1"/>
    </font>
    <font>
      <sz val="12"/>
      <name val="Times New Roman"/>
      <family val="1"/>
    </font>
    <font>
      <b/>
      <sz val="12"/>
      <color rgb="FF7030A0"/>
      <name val="Times New Roman"/>
      <family val="1"/>
      <charset val="186"/>
    </font>
    <font>
      <sz val="12"/>
      <color rgb="FF7030A0"/>
      <name val="Times New Roman"/>
      <family val="1"/>
      <charset val="186"/>
    </font>
    <font>
      <sz val="12"/>
      <color indexed="8"/>
      <name val="Times New Roman"/>
      <family val="1"/>
      <charset val="186"/>
    </font>
    <font>
      <b/>
      <sz val="12"/>
      <color rgb="FF7030A0"/>
      <name val="Times New Roman"/>
      <family val="1"/>
    </font>
    <font>
      <b/>
      <sz val="12"/>
      <color rgb="FF7030A0"/>
      <name val="TimesNewRoman"/>
      <charset val="186"/>
    </font>
    <font>
      <sz val="12"/>
      <color rgb="FF7030A0"/>
      <name val="TimesNewRoman"/>
      <charset val="186"/>
    </font>
    <font>
      <i/>
      <sz val="10"/>
      <color indexed="8"/>
      <name val="Times New Roman"/>
      <family val="1"/>
      <charset val="186"/>
    </font>
    <font>
      <b/>
      <sz val="11"/>
      <color theme="1"/>
      <name val="Calibri"/>
      <family val="2"/>
      <scheme val="minor"/>
    </font>
    <font>
      <u/>
      <sz val="12"/>
      <name val="Times New Roman"/>
      <family val="1"/>
      <charset val="186"/>
    </font>
    <font>
      <i/>
      <sz val="12"/>
      <name val="Times New Roman"/>
      <family val="1"/>
      <charset val="186"/>
    </font>
    <font>
      <sz val="12"/>
      <color rgb="FF000000"/>
      <name val="Times New Roman"/>
      <family val="1"/>
      <charset val="186"/>
    </font>
    <font>
      <vertAlign val="superscript"/>
      <sz val="12"/>
      <name val="Times New Roman"/>
      <family val="1"/>
      <charset val="186"/>
    </font>
    <font>
      <sz val="14"/>
      <color theme="1"/>
      <name val="Times New Roman"/>
      <family val="1"/>
      <charset val="186"/>
    </font>
    <font>
      <sz val="10"/>
      <name val="RimTimes"/>
      <charset val="186"/>
    </font>
    <font>
      <sz val="14"/>
      <name val="Times New Roman"/>
      <family val="1"/>
      <charset val="186"/>
    </font>
    <font>
      <sz val="10"/>
      <color theme="1"/>
      <name val="Times New Roman"/>
      <family val="1"/>
      <charset val="186"/>
    </font>
    <font>
      <u/>
      <sz val="10"/>
      <color theme="10"/>
      <name val="Arial"/>
      <family val="2"/>
      <charset val="186"/>
    </font>
    <font>
      <b/>
      <sz val="14"/>
      <name val="Times New Roman"/>
      <family val="1"/>
      <charset val="186"/>
    </font>
    <font>
      <sz val="10"/>
      <color rgb="FF000000"/>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s>
  <borders count="4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auto="1"/>
      </left>
      <right style="medium">
        <color auto="1"/>
      </right>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14">
    <xf numFmtId="0" fontId="0" fillId="0" borderId="0"/>
    <xf numFmtId="0" fontId="1" fillId="0" borderId="0"/>
    <xf numFmtId="0" fontId="1" fillId="0" borderId="0"/>
    <xf numFmtId="4" fontId="8" fillId="0" borderId="0" applyNumberFormat="0" applyProtection="0">
      <alignment horizontal="right" wrapText="1" shrinkToFit="1"/>
    </xf>
    <xf numFmtId="4" fontId="8" fillId="0" borderId="0" applyNumberFormat="0" applyProtection="0">
      <alignment horizontal="left" wrapText="1" indent="1" shrinkToFit="1"/>
    </xf>
    <xf numFmtId="0" fontId="14" fillId="0" borderId="0"/>
    <xf numFmtId="4" fontId="8" fillId="0" borderId="0" applyNumberFormat="0" applyProtection="0">
      <alignment horizontal="right"/>
    </xf>
    <xf numFmtId="0" fontId="15" fillId="0" borderId="0"/>
    <xf numFmtId="0" fontId="1" fillId="0" borderId="0"/>
    <xf numFmtId="4" fontId="8" fillId="0" borderId="0" applyNumberFormat="0" applyProtection="0">
      <alignment horizontal="left" wrapText="1" indent="1"/>
    </xf>
    <xf numFmtId="0" fontId="19" fillId="0" borderId="0"/>
    <xf numFmtId="0" fontId="36" fillId="0" borderId="0"/>
    <xf numFmtId="0" fontId="39" fillId="0" borderId="0" applyNumberFormat="0" applyFill="0" applyBorder="0" applyAlignment="0" applyProtection="0"/>
    <xf numFmtId="0" fontId="4" fillId="0" borderId="0" applyNumberFormat="0" applyProtection="0">
      <alignment horizontal="left" wrapText="1" indent="1" shrinkToFit="1"/>
    </xf>
  </cellStyleXfs>
  <cellXfs count="322">
    <xf numFmtId="0" fontId="0" fillId="0" borderId="0" xfId="0"/>
    <xf numFmtId="3" fontId="2" fillId="0" borderId="0" xfId="1" applyNumberFormat="1" applyFont="1" applyFill="1" applyAlignment="1">
      <alignment horizontal="center" vertical="top"/>
    </xf>
    <xf numFmtId="164" fontId="3" fillId="0" borderId="1" xfId="0" applyNumberFormat="1" applyFont="1" applyBorder="1" applyAlignment="1">
      <alignment horizontal="center" vertical="top"/>
    </xf>
    <xf numFmtId="164" fontId="4" fillId="0" borderId="1" xfId="0" applyNumberFormat="1" applyFont="1" applyFill="1" applyBorder="1" applyAlignment="1">
      <alignment horizontal="center" vertical="top"/>
    </xf>
    <xf numFmtId="0" fontId="3" fillId="0" borderId="3" xfId="0" applyFont="1" applyBorder="1" applyAlignment="1">
      <alignment vertical="top"/>
    </xf>
    <xf numFmtId="0" fontId="1" fillId="0" borderId="3" xfId="0" applyFont="1" applyFill="1" applyBorder="1" applyAlignment="1">
      <alignment vertical="top"/>
    </xf>
    <xf numFmtId="0" fontId="2" fillId="0" borderId="0" xfId="2" applyFont="1" applyFill="1" applyAlignment="1">
      <alignment horizontal="center" vertical="top"/>
    </xf>
    <xf numFmtId="164" fontId="3" fillId="0" borderId="0" xfId="0" applyNumberFormat="1" applyFont="1" applyBorder="1" applyAlignment="1">
      <alignment horizontal="center" vertical="top"/>
    </xf>
    <xf numFmtId="0" fontId="3" fillId="0" borderId="0" xfId="0" applyFont="1" applyBorder="1" applyAlignment="1">
      <alignment horizontal="center" vertical="top" wrapText="1"/>
    </xf>
    <xf numFmtId="164" fontId="3" fillId="0" borderId="0" xfId="2" applyNumberFormat="1" applyFont="1" applyFill="1" applyBorder="1" applyAlignment="1">
      <alignment horizontal="center" vertical="top"/>
    </xf>
    <xf numFmtId="0" fontId="3" fillId="0" borderId="0" xfId="0" applyFont="1" applyBorder="1" applyAlignment="1">
      <alignment horizontal="center" vertical="top"/>
    </xf>
    <xf numFmtId="0" fontId="2" fillId="0" borderId="0" xfId="2" applyFont="1" applyFill="1" applyAlignment="1">
      <alignment horizontal="center" vertical="center" wrapText="1"/>
    </xf>
    <xf numFmtId="164" fontId="5" fillId="2" borderId="0" xfId="0" applyNumberFormat="1" applyFont="1" applyFill="1" applyBorder="1" applyAlignment="1">
      <alignment horizontal="center" vertical="top"/>
    </xf>
    <xf numFmtId="0" fontId="4" fillId="0" borderId="0" xfId="1" applyFont="1" applyFill="1" applyAlignment="1">
      <alignment horizontal="center" vertical="top"/>
    </xf>
    <xf numFmtId="0" fontId="4" fillId="0" borderId="0" xfId="1" applyFont="1" applyFill="1" applyAlignment="1">
      <alignment vertical="top"/>
    </xf>
    <xf numFmtId="0" fontId="2" fillId="0" borderId="0" xfId="0" applyFont="1" applyAlignment="1">
      <alignment horizontal="center" vertical="center" wrapText="1"/>
    </xf>
    <xf numFmtId="0" fontId="2" fillId="0" borderId="0" xfId="0" applyFont="1" applyFill="1" applyAlignment="1">
      <alignment horizontal="center" vertical="top"/>
    </xf>
    <xf numFmtId="0" fontId="5" fillId="0" borderId="5" xfId="0" applyFont="1" applyBorder="1" applyAlignment="1">
      <alignment vertical="center"/>
    </xf>
    <xf numFmtId="0" fontId="5" fillId="0" borderId="6" xfId="0" applyFont="1" applyBorder="1" applyAlignment="1">
      <alignment vertical="center"/>
    </xf>
    <xf numFmtId="0" fontId="7" fillId="0" borderId="7" xfId="0" applyFont="1" applyBorder="1" applyAlignment="1">
      <alignment vertical="center" wrapText="1"/>
    </xf>
    <xf numFmtId="0" fontId="3" fillId="0" borderId="0" xfId="2" applyFont="1" applyFill="1" applyAlignment="1">
      <alignment vertical="top"/>
    </xf>
    <xf numFmtId="0" fontId="4" fillId="0" borderId="8" xfId="0" applyFont="1" applyBorder="1" applyAlignment="1">
      <alignment vertical="center" wrapText="1"/>
    </xf>
    <xf numFmtId="3" fontId="8" fillId="0" borderId="9" xfId="3" applyNumberFormat="1" applyBorder="1">
      <alignment horizontal="right" wrapText="1" shrinkToFit="1"/>
    </xf>
    <xf numFmtId="3" fontId="8" fillId="0" borderId="10" xfId="3" applyNumberFormat="1" applyBorder="1">
      <alignment horizontal="right" wrapText="1" shrinkToFit="1"/>
    </xf>
    <xf numFmtId="0" fontId="9" fillId="0" borderId="0" xfId="0" applyFont="1" applyAlignment="1">
      <alignment horizontal="center" vertical="center" wrapText="1"/>
    </xf>
    <xf numFmtId="0" fontId="2" fillId="3" borderId="8" xfId="0" quotePrefix="1" applyFont="1" applyFill="1" applyBorder="1" applyAlignment="1">
      <alignment vertical="center" wrapText="1"/>
    </xf>
    <xf numFmtId="3" fontId="10" fillId="3" borderId="11" xfId="4" applyNumberFormat="1" applyFont="1" applyFill="1" applyBorder="1">
      <alignment horizontal="left" wrapText="1" indent="1" shrinkToFit="1"/>
    </xf>
    <xf numFmtId="0" fontId="4" fillId="3" borderId="12" xfId="0" applyFont="1" applyFill="1" applyBorder="1" applyAlignment="1">
      <alignment vertical="center" wrapText="1"/>
    </xf>
    <xf numFmtId="0" fontId="11" fillId="0" borderId="8" xfId="0" applyFont="1" applyBorder="1" applyAlignment="1">
      <alignment horizontal="left" wrapText="1" indent="1"/>
    </xf>
    <xf numFmtId="165" fontId="11" fillId="0" borderId="11" xfId="0" applyNumberFormat="1" applyFont="1" applyBorder="1" applyAlignment="1">
      <alignment wrapText="1"/>
    </xf>
    <xf numFmtId="165" fontId="11" fillId="0" borderId="12" xfId="0" applyNumberFormat="1" applyFont="1" applyBorder="1" applyAlignment="1">
      <alignment wrapText="1"/>
    </xf>
    <xf numFmtId="0" fontId="12" fillId="0" borderId="8" xfId="0" applyFont="1" applyBorder="1" applyAlignment="1">
      <alignment horizontal="left" wrapText="1" indent="2"/>
    </xf>
    <xf numFmtId="165" fontId="12" fillId="0" borderId="11" xfId="0" applyNumberFormat="1" applyFont="1" applyBorder="1" applyAlignment="1">
      <alignment wrapText="1"/>
    </xf>
    <xf numFmtId="3" fontId="8" fillId="0" borderId="12" xfId="3" applyNumberFormat="1" applyBorder="1">
      <alignment horizontal="right" wrapText="1" shrinkToFit="1"/>
    </xf>
    <xf numFmtId="0" fontId="12" fillId="0" borderId="8" xfId="0" applyFont="1" applyBorder="1" applyAlignment="1">
      <alignment horizontal="left" wrapText="1" indent="3"/>
    </xf>
    <xf numFmtId="0" fontId="12" fillId="0" borderId="8" xfId="0" applyFont="1" applyBorder="1" applyAlignment="1">
      <alignment horizontal="left" wrapText="1" indent="4"/>
    </xf>
    <xf numFmtId="0" fontId="12" fillId="0" borderId="8" xfId="0" applyFont="1" applyBorder="1" applyAlignment="1">
      <alignment horizontal="left" wrapText="1" indent="5"/>
    </xf>
    <xf numFmtId="0" fontId="12" fillId="0" borderId="8" xfId="0" applyFont="1" applyBorder="1" applyAlignment="1">
      <alignment horizontal="left" wrapText="1" indent="6"/>
    </xf>
    <xf numFmtId="165" fontId="12" fillId="0" borderId="12" xfId="0" applyNumberFormat="1" applyFont="1" applyBorder="1" applyAlignment="1">
      <alignment wrapText="1"/>
    </xf>
    <xf numFmtId="0" fontId="12" fillId="0" borderId="8" xfId="0" applyFont="1" applyBorder="1" applyAlignment="1">
      <alignment horizontal="left" wrapText="1" indent="1"/>
    </xf>
    <xf numFmtId="0" fontId="12" fillId="0" borderId="13" xfId="0" applyFont="1" applyBorder="1" applyAlignment="1">
      <alignment horizontal="left" wrapText="1" indent="3"/>
    </xf>
    <xf numFmtId="165" fontId="12" fillId="0" borderId="14" xfId="0" applyNumberFormat="1" applyFont="1" applyBorder="1" applyAlignment="1">
      <alignment wrapText="1"/>
    </xf>
    <xf numFmtId="3" fontId="8" fillId="0" borderId="15" xfId="3" applyNumberFormat="1" applyBorder="1">
      <alignment horizontal="right" wrapText="1" shrinkToFit="1"/>
    </xf>
    <xf numFmtId="0" fontId="4" fillId="0" borderId="0" xfId="0" applyFont="1" applyFill="1" applyAlignment="1">
      <alignment vertical="center"/>
    </xf>
    <xf numFmtId="0" fontId="3" fillId="0" borderId="0" xfId="0" applyFont="1" applyAlignment="1">
      <alignment vertical="top"/>
    </xf>
    <xf numFmtId="0" fontId="2" fillId="0" borderId="0" xfId="0" applyFont="1" applyAlignment="1">
      <alignment horizontal="center"/>
    </xf>
    <xf numFmtId="164" fontId="4" fillId="0" borderId="1" xfId="0" applyNumberFormat="1" applyFont="1" applyBorder="1" applyAlignment="1">
      <alignment horizontal="center" vertical="top"/>
    </xf>
    <xf numFmtId="0" fontId="1" fillId="0" borderId="3" xfId="0" applyFont="1" applyBorder="1" applyAlignment="1">
      <alignment vertical="top"/>
    </xf>
    <xf numFmtId="0" fontId="2" fillId="0" borderId="0" xfId="0" applyFont="1" applyFill="1" applyAlignment="1">
      <alignment horizontal="center"/>
    </xf>
    <xf numFmtId="0" fontId="4" fillId="0" borderId="0" xfId="5" applyFont="1" applyFill="1" applyBorder="1" applyAlignment="1">
      <alignment vertical="top" wrapText="1"/>
    </xf>
    <xf numFmtId="3" fontId="4" fillId="0" borderId="0" xfId="0" applyNumberFormat="1" applyFont="1" applyFill="1" applyBorder="1" applyAlignment="1">
      <alignment horizontal="right" vertical="top"/>
    </xf>
    <xf numFmtId="0" fontId="4" fillId="0" borderId="0" xfId="5" applyFont="1" applyFill="1" applyBorder="1" applyAlignment="1">
      <alignment horizontal="left" vertical="top" wrapText="1"/>
    </xf>
    <xf numFmtId="0" fontId="2" fillId="0" borderId="0" xfId="0" applyFont="1" applyAlignment="1">
      <alignment horizontal="center" vertical="top"/>
    </xf>
    <xf numFmtId="164" fontId="2" fillId="0" borderId="0" xfId="2" applyNumberFormat="1" applyFont="1" applyFill="1" applyBorder="1" applyAlignment="1">
      <alignment vertical="top" wrapText="1"/>
    </xf>
    <xf numFmtId="3" fontId="10" fillId="0" borderId="0" xfId="6" applyNumberFormat="1" applyFont="1" applyFill="1" applyBorder="1" applyAlignment="1">
      <alignment horizontal="right" wrapText="1"/>
    </xf>
    <xf numFmtId="0" fontId="3" fillId="3" borderId="0" xfId="5" applyFont="1" applyFill="1" applyBorder="1" applyAlignment="1">
      <alignment horizontal="right" vertical="top" wrapText="1"/>
    </xf>
    <xf numFmtId="0" fontId="4" fillId="0" borderId="0" xfId="1" applyFont="1"/>
    <xf numFmtId="0" fontId="2" fillId="0" borderId="0" xfId="7" applyFont="1" applyAlignment="1">
      <alignment vertical="center"/>
    </xf>
    <xf numFmtId="164" fontId="16" fillId="0" borderId="0" xfId="2" applyNumberFormat="1" applyFont="1" applyFill="1" applyBorder="1" applyAlignment="1">
      <alignment horizontal="center" vertical="center" wrapText="1"/>
    </xf>
    <xf numFmtId="3" fontId="2" fillId="0" borderId="0" xfId="8" applyNumberFormat="1" applyFont="1" applyFill="1" applyAlignment="1">
      <alignment horizontal="center"/>
    </xf>
    <xf numFmtId="0" fontId="5" fillId="0" borderId="6" xfId="1" applyFont="1" applyBorder="1" applyAlignment="1">
      <alignment wrapText="1"/>
    </xf>
    <xf numFmtId="0" fontId="5" fillId="0" borderId="19" xfId="1" applyFont="1" applyFill="1" applyBorder="1" applyAlignment="1">
      <alignment vertical="center"/>
    </xf>
    <xf numFmtId="164" fontId="7" fillId="0" borderId="6" xfId="8" applyNumberFormat="1" applyFont="1" applyFill="1" applyBorder="1" applyAlignment="1">
      <alignment wrapText="1"/>
    </xf>
    <xf numFmtId="0" fontId="5" fillId="0" borderId="19" xfId="1" applyFont="1" applyFill="1" applyBorder="1" applyAlignment="1">
      <alignment wrapText="1"/>
    </xf>
    <xf numFmtId="0" fontId="2" fillId="0" borderId="6" xfId="1" applyFont="1" applyFill="1" applyBorder="1" applyAlignment="1">
      <alignment vertical="center"/>
    </xf>
    <xf numFmtId="164" fontId="4" fillId="0" borderId="7" xfId="8" applyNumberFormat="1" applyFont="1" applyFill="1" applyBorder="1" applyAlignment="1">
      <alignment wrapText="1"/>
    </xf>
    <xf numFmtId="0" fontId="3" fillId="0" borderId="0" xfId="8" applyFont="1"/>
    <xf numFmtId="164" fontId="4" fillId="0" borderId="11" xfId="8" applyNumberFormat="1" applyFont="1" applyFill="1" applyBorder="1" applyAlignment="1">
      <alignment wrapText="1"/>
    </xf>
    <xf numFmtId="164" fontId="4" fillId="0" borderId="20" xfId="8" applyNumberFormat="1" applyFont="1" applyFill="1" applyBorder="1" applyAlignment="1">
      <alignment horizontal="right" wrapText="1"/>
    </xf>
    <xf numFmtId="164" fontId="4" fillId="0" borderId="11" xfId="8" applyNumberFormat="1" applyFont="1" applyFill="1" applyBorder="1" applyAlignment="1">
      <alignment horizontal="right" wrapText="1"/>
    </xf>
    <xf numFmtId="164" fontId="4" fillId="0" borderId="12" xfId="8" applyNumberFormat="1" applyFont="1" applyFill="1" applyBorder="1" applyAlignment="1">
      <alignment wrapText="1"/>
    </xf>
    <xf numFmtId="164" fontId="2" fillId="3" borderId="11" xfId="8" quotePrefix="1" applyNumberFormat="1" applyFont="1" applyFill="1" applyBorder="1" applyAlignment="1">
      <alignment wrapText="1"/>
    </xf>
    <xf numFmtId="164" fontId="4" fillId="3" borderId="20" xfId="8" applyNumberFormat="1" applyFont="1" applyFill="1" applyBorder="1" applyAlignment="1">
      <alignment horizontal="right" wrapText="1"/>
    </xf>
    <xf numFmtId="164" fontId="4" fillId="3" borderId="11" xfId="8" applyNumberFormat="1" applyFont="1" applyFill="1" applyBorder="1" applyAlignment="1">
      <alignment wrapText="1"/>
    </xf>
    <xf numFmtId="164" fontId="2" fillId="3" borderId="20" xfId="8" quotePrefix="1" applyNumberFormat="1" applyFont="1" applyFill="1" applyBorder="1" applyAlignment="1">
      <alignment wrapText="1"/>
    </xf>
    <xf numFmtId="164" fontId="4" fillId="3" borderId="11" xfId="8" applyNumberFormat="1" applyFont="1" applyFill="1" applyBorder="1" applyAlignment="1">
      <alignment horizontal="right" wrapText="1"/>
    </xf>
    <xf numFmtId="164" fontId="4" fillId="3" borderId="12" xfId="8" applyNumberFormat="1" applyFont="1" applyFill="1" applyBorder="1" applyAlignment="1">
      <alignment wrapText="1"/>
    </xf>
    <xf numFmtId="0" fontId="10" fillId="0" borderId="11" xfId="9" applyNumberFormat="1" applyFont="1" applyBorder="1" applyAlignment="1">
      <alignment horizontal="left" wrapText="1" indent="2" shrinkToFit="1"/>
    </xf>
    <xf numFmtId="164" fontId="2" fillId="0" borderId="20" xfId="8" applyNumberFormat="1" applyFont="1" applyFill="1" applyBorder="1" applyAlignment="1">
      <alignment horizontal="right" wrapText="1"/>
    </xf>
    <xf numFmtId="164" fontId="2" fillId="0" borderId="11" xfId="8" applyNumberFormat="1" applyFont="1" applyBorder="1"/>
    <xf numFmtId="164" fontId="2" fillId="0" borderId="11" xfId="8" applyNumberFormat="1" applyFont="1" applyBorder="1" applyAlignment="1">
      <alignment horizontal="right"/>
    </xf>
    <xf numFmtId="164" fontId="2" fillId="0" borderId="11" xfId="8" applyNumberFormat="1" applyFont="1" applyFill="1" applyBorder="1" applyAlignment="1">
      <alignment horizontal="right" wrapText="1"/>
    </xf>
    <xf numFmtId="0" fontId="8" fillId="0" borderId="11" xfId="9" applyNumberFormat="1" applyBorder="1" applyAlignment="1">
      <alignment horizontal="left" wrapText="1" indent="3" shrinkToFit="1"/>
    </xf>
    <xf numFmtId="164" fontId="4" fillId="0" borderId="11" xfId="8" applyNumberFormat="1" applyFont="1" applyBorder="1"/>
    <xf numFmtId="164" fontId="4" fillId="0" borderId="11" xfId="8" applyNumberFormat="1" applyFont="1" applyBorder="1" applyAlignment="1">
      <alignment horizontal="right"/>
    </xf>
    <xf numFmtId="0" fontId="8" fillId="0" borderId="11" xfId="9" applyNumberFormat="1" applyBorder="1" applyAlignment="1">
      <alignment horizontal="left" wrapText="1" indent="4" shrinkToFit="1"/>
    </xf>
    <xf numFmtId="0" fontId="8" fillId="0" borderId="11" xfId="9" applyNumberFormat="1" applyBorder="1" applyAlignment="1">
      <alignment horizontal="left" wrapText="1" indent="5" shrinkToFit="1"/>
    </xf>
    <xf numFmtId="0" fontId="4" fillId="0" borderId="11" xfId="1" applyFont="1" applyBorder="1" applyAlignment="1">
      <alignment horizontal="justify" wrapText="1"/>
    </xf>
    <xf numFmtId="0" fontId="4" fillId="0" borderId="14" xfId="1" applyFont="1" applyBorder="1" applyAlignment="1">
      <alignment horizontal="justify" wrapText="1"/>
    </xf>
    <xf numFmtId="164" fontId="4" fillId="0" borderId="21" xfId="8" applyNumberFormat="1" applyFont="1" applyFill="1" applyBorder="1" applyAlignment="1">
      <alignment horizontal="right" wrapText="1"/>
    </xf>
    <xf numFmtId="164" fontId="4" fillId="0" borderId="14" xfId="8" applyNumberFormat="1" applyFont="1" applyBorder="1"/>
    <xf numFmtId="164" fontId="4" fillId="0" borderId="14" xfId="8" applyNumberFormat="1" applyFont="1" applyBorder="1" applyAlignment="1">
      <alignment horizontal="right"/>
    </xf>
    <xf numFmtId="164" fontId="4" fillId="0" borderId="14" xfId="8" applyNumberFormat="1" applyFont="1" applyFill="1" applyBorder="1" applyAlignment="1">
      <alignment horizontal="right" wrapText="1"/>
    </xf>
    <xf numFmtId="164" fontId="4" fillId="0" borderId="0" xfId="0" applyNumberFormat="1" applyFont="1" applyAlignment="1">
      <alignment vertical="top"/>
    </xf>
    <xf numFmtId="0" fontId="4" fillId="0" borderId="0" xfId="0" applyFont="1" applyAlignment="1">
      <alignment vertical="top"/>
    </xf>
    <xf numFmtId="164" fontId="4" fillId="0" borderId="0" xfId="0" applyNumberFormat="1" applyFont="1" applyAlignment="1">
      <alignment vertical="top" wrapText="1"/>
    </xf>
    <xf numFmtId="164" fontId="4" fillId="0" borderId="26" xfId="8" applyNumberFormat="1" applyFont="1" applyBorder="1" applyAlignment="1">
      <alignment horizontal="right"/>
    </xf>
    <xf numFmtId="164" fontId="4" fillId="0" borderId="26" xfId="8" applyNumberFormat="1" applyFont="1" applyFill="1" applyBorder="1" applyAlignment="1">
      <alignment horizontal="right" wrapText="1"/>
    </xf>
    <xf numFmtId="0" fontId="4" fillId="0" borderId="26" xfId="1" applyFont="1" applyBorder="1" applyAlignment="1">
      <alignment horizontal="justify" wrapText="1"/>
    </xf>
    <xf numFmtId="164" fontId="4" fillId="0" borderId="27" xfId="8" applyNumberFormat="1" applyFont="1" applyFill="1" applyBorder="1" applyAlignment="1">
      <alignment horizontal="right" wrapText="1"/>
    </xf>
    <xf numFmtId="164" fontId="4" fillId="0" borderId="26" xfId="8" applyNumberFormat="1" applyFont="1" applyBorder="1"/>
    <xf numFmtId="164" fontId="17" fillId="0" borderId="0" xfId="1" applyNumberFormat="1" applyFont="1" applyFill="1" applyAlignment="1">
      <alignment vertical="top" wrapText="1"/>
    </xf>
    <xf numFmtId="0" fontId="18" fillId="0" borderId="0" xfId="1" applyFont="1" applyFill="1" applyAlignment="1">
      <alignment vertical="top" wrapText="1"/>
    </xf>
    <xf numFmtId="164" fontId="17" fillId="0" borderId="0" xfId="1" applyNumberFormat="1" applyFont="1" applyFill="1" applyAlignment="1">
      <alignment horizontal="center" vertical="top" wrapText="1"/>
    </xf>
    <xf numFmtId="164" fontId="16" fillId="0" borderId="25" xfId="1" applyNumberFormat="1" applyFont="1" applyFill="1" applyBorder="1" applyAlignment="1">
      <alignment horizontal="center" vertical="center" wrapText="1"/>
    </xf>
    <xf numFmtId="0" fontId="16" fillId="0" borderId="0" xfId="1" applyFont="1" applyFill="1" applyAlignment="1">
      <alignment horizontal="center" vertical="top" wrapText="1"/>
    </xf>
    <xf numFmtId="164" fontId="18" fillId="0" borderId="2" xfId="1" applyNumberFormat="1" applyFont="1" applyFill="1" applyBorder="1" applyAlignment="1">
      <alignment vertical="center" wrapText="1"/>
    </xf>
    <xf numFmtId="164" fontId="18" fillId="0" borderId="2" xfId="1" applyNumberFormat="1" applyFont="1" applyFill="1" applyBorder="1" applyAlignment="1">
      <alignment horizontal="center" vertical="center" wrapText="1"/>
    </xf>
    <xf numFmtId="164" fontId="18" fillId="0" borderId="4" xfId="10" applyNumberFormat="1" applyFont="1" applyBorder="1" applyAlignment="1">
      <alignment horizontal="center" vertical="center" wrapText="1"/>
    </xf>
    <xf numFmtId="164" fontId="18" fillId="0" borderId="0" xfId="1" applyNumberFormat="1" applyFont="1" applyFill="1" applyAlignment="1">
      <alignment vertical="center" wrapText="1"/>
    </xf>
    <xf numFmtId="0" fontId="18" fillId="0" borderId="0" xfId="1" applyFont="1" applyFill="1" applyBorder="1" applyAlignment="1">
      <alignment vertical="center" wrapText="1"/>
    </xf>
    <xf numFmtId="164" fontId="17" fillId="3" borderId="0" xfId="1" applyNumberFormat="1" applyFont="1" applyFill="1" applyAlignment="1">
      <alignment vertical="center" wrapText="1"/>
    </xf>
    <xf numFmtId="0" fontId="18" fillId="0" borderId="0" xfId="1" applyFont="1" applyFill="1" applyAlignment="1">
      <alignment vertical="center" wrapText="1"/>
    </xf>
    <xf numFmtId="3" fontId="6" fillId="0" borderId="0" xfId="1" applyNumberFormat="1" applyFont="1" applyFill="1" applyAlignment="1">
      <alignment horizontal="center" vertical="top"/>
    </xf>
    <xf numFmtId="164" fontId="3" fillId="0" borderId="1" xfId="1" applyNumberFormat="1" applyFont="1" applyBorder="1" applyAlignment="1">
      <alignment horizontal="center" vertical="top"/>
    </xf>
    <xf numFmtId="164" fontId="4" fillId="0" borderId="1" xfId="1" applyNumberFormat="1" applyFont="1" applyFill="1" applyBorder="1" applyAlignment="1">
      <alignment horizontal="center" vertical="top"/>
    </xf>
    <xf numFmtId="0" fontId="3" fillId="0" borderId="3" xfId="1" applyFont="1" applyBorder="1" applyAlignment="1">
      <alignment vertical="top"/>
    </xf>
    <xf numFmtId="0" fontId="1" fillId="0" borderId="3" xfId="1" applyFont="1" applyFill="1" applyBorder="1" applyAlignment="1">
      <alignment vertical="top"/>
    </xf>
    <xf numFmtId="0" fontId="6" fillId="0" borderId="0" xfId="2" applyFont="1" applyFill="1" applyAlignment="1">
      <alignment horizontal="center" vertical="top"/>
    </xf>
    <xf numFmtId="164" fontId="5" fillId="3" borderId="0" xfId="1" applyNumberFormat="1" applyFont="1" applyFill="1" applyAlignment="1">
      <alignment vertical="top" wrapText="1"/>
    </xf>
    <xf numFmtId="0" fontId="3" fillId="0" borderId="0" xfId="1" applyFont="1" applyBorder="1" applyAlignment="1">
      <alignment horizontal="center" vertical="top" wrapText="1"/>
    </xf>
    <xf numFmtId="164" fontId="3" fillId="0" borderId="0" xfId="1" applyNumberFormat="1" applyFont="1" applyBorder="1" applyAlignment="1">
      <alignment horizontal="center" vertical="top"/>
    </xf>
    <xf numFmtId="0" fontId="3" fillId="0" borderId="0" xfId="1" applyFont="1" applyBorder="1" applyAlignment="1">
      <alignment horizontal="center" vertical="top"/>
    </xf>
    <xf numFmtId="0" fontId="2" fillId="0" borderId="0" xfId="2" applyFont="1" applyFill="1" applyAlignment="1">
      <alignment horizontal="center" vertical="top" wrapText="1"/>
    </xf>
    <xf numFmtId="0" fontId="20" fillId="0" borderId="0" xfId="5" applyFont="1" applyFill="1" applyBorder="1" applyAlignment="1">
      <alignment horizontal="center" vertical="top" wrapText="1"/>
    </xf>
    <xf numFmtId="164" fontId="3"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64" fontId="21" fillId="0" borderId="0" xfId="2" applyNumberFormat="1" applyFont="1" applyFill="1" applyAlignment="1">
      <alignment vertical="top" wrapText="1"/>
    </xf>
    <xf numFmtId="164" fontId="22" fillId="0" borderId="0" xfId="2" applyNumberFormat="1" applyFont="1" applyFill="1" applyAlignment="1">
      <alignment vertical="top"/>
    </xf>
    <xf numFmtId="3" fontId="4" fillId="0" borderId="0" xfId="1" applyNumberFormat="1" applyFont="1" applyFill="1" applyBorder="1" applyAlignment="1">
      <alignment horizontal="center" vertical="top" wrapText="1"/>
    </xf>
    <xf numFmtId="0" fontId="4" fillId="0" borderId="0" xfId="2" applyFont="1" applyFill="1" applyAlignment="1">
      <alignment vertical="top" wrapText="1"/>
    </xf>
    <xf numFmtId="164" fontId="6" fillId="0" borderId="0" xfId="2" applyNumberFormat="1" applyFont="1" applyFill="1" applyAlignment="1">
      <alignment vertical="top" wrapText="1"/>
    </xf>
    <xf numFmtId="164" fontId="4" fillId="0" borderId="0" xfId="2" applyNumberFormat="1" applyFont="1" applyFill="1" applyAlignment="1">
      <alignment vertical="top"/>
    </xf>
    <xf numFmtId="164" fontId="3" fillId="0" borderId="0" xfId="2" applyNumberFormat="1" applyFont="1" applyFill="1" applyAlignment="1">
      <alignment vertical="top"/>
    </xf>
    <xf numFmtId="0" fontId="21" fillId="0" borderId="0" xfId="2" applyFont="1" applyFill="1" applyAlignment="1">
      <alignment horizontal="center" vertical="top"/>
    </xf>
    <xf numFmtId="0" fontId="23" fillId="0" borderId="0" xfId="5" applyFont="1" applyFill="1" applyBorder="1" applyAlignment="1">
      <alignment horizontal="left" vertical="top" wrapText="1"/>
    </xf>
    <xf numFmtId="3" fontId="24" fillId="0" borderId="0" xfId="6" applyNumberFormat="1" applyFont="1" applyFill="1" applyBorder="1" applyAlignment="1">
      <alignment horizontal="right" wrapText="1"/>
    </xf>
    <xf numFmtId="164" fontId="24" fillId="0" borderId="0" xfId="1" applyNumberFormat="1" applyFont="1" applyFill="1" applyBorder="1" applyAlignment="1">
      <alignment vertical="top"/>
    </xf>
    <xf numFmtId="3" fontId="25" fillId="0" borderId="0" xfId="6" applyNumberFormat="1" applyFont="1" applyFill="1" applyBorder="1" applyAlignment="1">
      <alignment horizontal="right" wrapText="1"/>
    </xf>
    <xf numFmtId="164" fontId="22" fillId="0" borderId="0" xfId="1" applyNumberFormat="1" applyFont="1" applyFill="1" applyBorder="1" applyAlignment="1">
      <alignment vertical="top"/>
    </xf>
    <xf numFmtId="164" fontId="16" fillId="0" borderId="0" xfId="2" applyNumberFormat="1" applyFont="1" applyFill="1" applyAlignment="1">
      <alignment horizontal="center" vertical="top" wrapText="1"/>
    </xf>
    <xf numFmtId="0" fontId="6" fillId="0" borderId="0" xfId="1" applyFont="1" applyFill="1" applyAlignment="1">
      <alignment horizontal="center" vertical="top"/>
    </xf>
    <xf numFmtId="164" fontId="2" fillId="0" borderId="0" xfId="1" applyNumberFormat="1" applyFont="1" applyFill="1" applyBorder="1" applyAlignment="1">
      <alignment vertical="top"/>
    </xf>
    <xf numFmtId="0" fontId="2" fillId="0" borderId="0" xfId="1" applyFont="1" applyAlignment="1">
      <alignment horizontal="center" vertical="top" wrapText="1"/>
    </xf>
    <xf numFmtId="165" fontId="12" fillId="3" borderId="0" xfId="1" applyNumberFormat="1" applyFont="1" applyFill="1" applyBorder="1" applyAlignment="1">
      <alignment wrapText="1"/>
    </xf>
    <xf numFmtId="164" fontId="2" fillId="0" borderId="0" xfId="1" applyNumberFormat="1" applyFont="1" applyBorder="1" applyAlignment="1">
      <alignment vertical="top"/>
    </xf>
    <xf numFmtId="165" fontId="12" fillId="0" borderId="0" xfId="1" applyNumberFormat="1" applyFont="1" applyAlignment="1">
      <alignment wrapText="1"/>
    </xf>
    <xf numFmtId="3" fontId="10" fillId="0" borderId="0" xfId="3" applyNumberFormat="1" applyFont="1" applyFill="1" applyBorder="1">
      <alignment horizontal="right" wrapText="1" shrinkToFit="1"/>
    </xf>
    <xf numFmtId="0" fontId="3" fillId="0" borderId="0" xfId="1" applyFont="1" applyFill="1" applyAlignment="1">
      <alignment vertical="top"/>
    </xf>
    <xf numFmtId="165" fontId="12" fillId="3" borderId="0" xfId="1" applyNumberFormat="1" applyFont="1" applyFill="1" applyAlignment="1">
      <alignment wrapText="1"/>
    </xf>
    <xf numFmtId="0" fontId="1" fillId="0" borderId="0" xfId="1"/>
    <xf numFmtId="0" fontId="3" fillId="0" borderId="0" xfId="5" applyFont="1" applyFill="1" applyBorder="1" applyAlignment="1">
      <alignment horizontal="right" vertical="top" wrapText="1"/>
    </xf>
    <xf numFmtId="3" fontId="12" fillId="0" borderId="0" xfId="1" applyNumberFormat="1" applyFont="1" applyFill="1" applyBorder="1" applyAlignment="1">
      <alignment wrapText="1"/>
    </xf>
    <xf numFmtId="164" fontId="3" fillId="0" borderId="0" xfId="1" applyNumberFormat="1" applyFont="1" applyFill="1" applyBorder="1" applyAlignment="1">
      <alignment vertical="top"/>
    </xf>
    <xf numFmtId="164" fontId="2" fillId="0" borderId="0" xfId="1" applyNumberFormat="1" applyFont="1" applyAlignment="1">
      <alignment horizontal="center" vertical="top" wrapText="1"/>
    </xf>
    <xf numFmtId="0" fontId="2" fillId="0" borderId="0" xfId="1" applyFont="1" applyFill="1" applyAlignment="1">
      <alignment horizontal="center" vertical="top" wrapText="1"/>
    </xf>
    <xf numFmtId="0" fontId="21" fillId="0" borderId="0" xfId="1" applyFont="1" applyFill="1" applyAlignment="1">
      <alignment horizontal="left" vertical="top"/>
    </xf>
    <xf numFmtId="0" fontId="26" fillId="0" borderId="0" xfId="5" applyFont="1" applyFill="1" applyBorder="1" applyAlignment="1">
      <alignment horizontal="left" vertical="top" wrapText="1"/>
    </xf>
    <xf numFmtId="3" fontId="27" fillId="0" borderId="0" xfId="1" applyNumberFormat="1" applyFont="1" applyFill="1" applyBorder="1" applyAlignment="1">
      <alignment horizontal="left" wrapText="1"/>
    </xf>
    <xf numFmtId="164" fontId="26" fillId="0" borderId="0" xfId="1" applyNumberFormat="1" applyFont="1" applyFill="1" applyBorder="1" applyAlignment="1">
      <alignment horizontal="left" vertical="top"/>
    </xf>
    <xf numFmtId="3" fontId="28" fillId="0" borderId="0" xfId="1" applyNumberFormat="1" applyFont="1" applyFill="1" applyBorder="1" applyAlignment="1">
      <alignment horizontal="left" wrapText="1"/>
    </xf>
    <xf numFmtId="164" fontId="22" fillId="0" borderId="0" xfId="1" applyNumberFormat="1" applyFont="1" applyFill="1" applyBorder="1" applyAlignment="1">
      <alignment horizontal="left" vertical="top"/>
    </xf>
    <xf numFmtId="0" fontId="16" fillId="0" borderId="0" xfId="1" applyFont="1" applyFill="1" applyAlignment="1">
      <alignment horizontal="left" vertical="top" wrapText="1"/>
    </xf>
    <xf numFmtId="0" fontId="2" fillId="0" borderId="0" xfId="5" applyFont="1" applyFill="1" applyBorder="1" applyAlignment="1">
      <alignment vertical="top" wrapText="1"/>
    </xf>
    <xf numFmtId="3" fontId="10" fillId="0" borderId="0" xfId="6" applyNumberFormat="1" applyFont="1" applyAlignment="1">
      <alignment horizontal="right" wrapText="1"/>
    </xf>
    <xf numFmtId="0" fontId="2" fillId="0" borderId="0" xfId="1" applyFont="1" applyBorder="1" applyAlignment="1">
      <alignment vertical="top"/>
    </xf>
    <xf numFmtId="3" fontId="8" fillId="3" borderId="0" xfId="6" applyNumberFormat="1" applyFont="1" applyFill="1" applyAlignment="1">
      <alignment horizontal="right" wrapText="1"/>
    </xf>
    <xf numFmtId="3" fontId="29" fillId="3" borderId="0" xfId="6" applyNumberFormat="1" applyFont="1" applyFill="1" applyBorder="1" applyAlignment="1">
      <alignment horizontal="right" wrapText="1"/>
    </xf>
    <xf numFmtId="3" fontId="2" fillId="0" borderId="0" xfId="1" applyNumberFormat="1" applyFont="1" applyBorder="1" applyAlignment="1">
      <alignment vertical="top"/>
    </xf>
    <xf numFmtId="0" fontId="2" fillId="0" borderId="0" xfId="1" applyFont="1" applyFill="1" applyAlignment="1">
      <alignment vertical="top"/>
    </xf>
    <xf numFmtId="3" fontId="2" fillId="0" borderId="0" xfId="1" applyNumberFormat="1" applyFont="1" applyAlignment="1">
      <alignment horizontal="center" vertical="top" wrapText="1"/>
    </xf>
    <xf numFmtId="0" fontId="3" fillId="0" borderId="0" xfId="1" applyFont="1" applyAlignment="1">
      <alignment vertical="top"/>
    </xf>
    <xf numFmtId="164" fontId="5" fillId="3" borderId="11" xfId="8" applyNumberFormat="1" applyFont="1" applyFill="1" applyBorder="1" applyAlignment="1">
      <alignment wrapText="1"/>
    </xf>
    <xf numFmtId="164" fontId="5" fillId="3" borderId="11" xfId="8" applyNumberFormat="1" applyFont="1" applyFill="1" applyBorder="1" applyAlignment="1">
      <alignment vertical="top" wrapText="1"/>
    </xf>
    <xf numFmtId="3" fontId="2" fillId="0" borderId="20" xfId="0" applyNumberFormat="1" applyFont="1" applyFill="1" applyBorder="1" applyAlignment="1">
      <alignment horizontal="right"/>
    </xf>
    <xf numFmtId="3" fontId="4" fillId="0" borderId="20" xfId="0" applyNumberFormat="1" applyFont="1" applyFill="1" applyBorder="1" applyAlignment="1">
      <alignment horizontal="right" vertical="center"/>
    </xf>
    <xf numFmtId="3" fontId="4" fillId="0" borderId="20" xfId="0" applyNumberFormat="1" applyFont="1" applyFill="1" applyBorder="1" applyAlignment="1">
      <alignment horizontal="right"/>
    </xf>
    <xf numFmtId="0" fontId="5" fillId="0" borderId="6" xfId="0" applyFont="1" applyBorder="1" applyAlignment="1">
      <alignment wrapText="1"/>
    </xf>
    <xf numFmtId="164" fontId="2" fillId="0" borderId="14" xfId="8" applyNumberFormat="1" applyFont="1" applyBorder="1"/>
    <xf numFmtId="0" fontId="4" fillId="0" borderId="0" xfId="0" applyFont="1" applyFill="1" applyBorder="1" applyAlignment="1">
      <alignment horizontal="justify" wrapText="1"/>
    </xf>
    <xf numFmtId="164" fontId="2" fillId="0" borderId="0" xfId="8" applyNumberFormat="1" applyFont="1" applyFill="1" applyBorder="1" applyAlignment="1">
      <alignment horizontal="right"/>
    </xf>
    <xf numFmtId="164" fontId="2" fillId="0" borderId="0" xfId="8" applyNumberFormat="1" applyFont="1" applyFill="1" applyBorder="1"/>
    <xf numFmtId="0" fontId="2" fillId="0" borderId="0" xfId="0" applyFont="1" applyFill="1" applyBorder="1" applyAlignment="1">
      <alignment horizontal="justify" wrapText="1"/>
    </xf>
    <xf numFmtId="164" fontId="4" fillId="0" borderId="0" xfId="8" applyNumberFormat="1" applyFont="1" applyFill="1" applyBorder="1" applyAlignment="1">
      <alignment wrapText="1"/>
    </xf>
    <xf numFmtId="164" fontId="2" fillId="0" borderId="26" xfId="8" applyNumberFormat="1" applyFont="1" applyBorder="1"/>
    <xf numFmtId="0" fontId="12" fillId="0" borderId="11" xfId="0" applyFont="1" applyBorder="1" applyAlignment="1">
      <alignment horizontal="left" wrapText="1" indent="1"/>
    </xf>
    <xf numFmtId="0" fontId="12" fillId="0" borderId="11" xfId="0" applyFont="1" applyBorder="1" applyAlignment="1">
      <alignment horizontal="left" wrapText="1" indent="2"/>
    </xf>
    <xf numFmtId="0" fontId="12" fillId="0" borderId="11" xfId="0" applyFont="1" applyBorder="1" applyAlignment="1">
      <alignment horizontal="left" wrapText="1" indent="3"/>
    </xf>
    <xf numFmtId="0" fontId="12" fillId="0" borderId="11" xfId="0" applyFont="1" applyBorder="1" applyAlignment="1">
      <alignment horizontal="left" wrapText="1" indent="4"/>
    </xf>
    <xf numFmtId="0" fontId="12" fillId="0" borderId="11" xfId="0" applyFont="1" applyBorder="1" applyAlignment="1">
      <alignment horizontal="left" wrapText="1" indent="5"/>
    </xf>
    <xf numFmtId="0" fontId="12" fillId="0" borderId="11" xfId="0" applyFont="1" applyBorder="1" applyAlignment="1">
      <alignment horizontal="left" wrapText="1" indent="6"/>
    </xf>
    <xf numFmtId="0" fontId="12" fillId="0" borderId="14" xfId="0" applyFont="1" applyBorder="1" applyAlignment="1">
      <alignment horizontal="left" wrapText="1" indent="3"/>
    </xf>
    <xf numFmtId="0" fontId="11" fillId="0" borderId="11" xfId="0" applyFont="1" applyBorder="1" applyAlignment="1">
      <alignment horizontal="left" wrapText="1" indent="2"/>
    </xf>
    <xf numFmtId="0" fontId="12" fillId="0" borderId="26" xfId="0" applyFont="1" applyBorder="1" applyAlignment="1">
      <alignment horizontal="left" wrapText="1" indent="3"/>
    </xf>
    <xf numFmtId="165" fontId="12" fillId="0" borderId="29" xfId="0" applyNumberFormat="1" applyFont="1" applyBorder="1" applyAlignment="1">
      <alignment wrapText="1"/>
    </xf>
    <xf numFmtId="0" fontId="4" fillId="0" borderId="0" xfId="0" applyFont="1" applyBorder="1" applyAlignment="1">
      <alignment horizontal="justify" wrapText="1"/>
    </xf>
    <xf numFmtId="3" fontId="4" fillId="0" borderId="0" xfId="0" applyNumberFormat="1" applyFont="1" applyFill="1" applyBorder="1"/>
    <xf numFmtId="164" fontId="2" fillId="0" borderId="0" xfId="8" applyNumberFormat="1" applyFont="1" applyBorder="1"/>
    <xf numFmtId="0" fontId="12" fillId="0" borderId="14" xfId="0" applyFont="1" applyBorder="1" applyAlignment="1">
      <alignment horizontal="left" wrapText="1" indent="4"/>
    </xf>
    <xf numFmtId="3" fontId="4" fillId="0" borderId="21" xfId="0" applyNumberFormat="1" applyFont="1" applyFill="1" applyBorder="1" applyAlignment="1">
      <alignment horizontal="right"/>
    </xf>
    <xf numFmtId="164" fontId="7" fillId="0" borderId="19" xfId="8" applyNumberFormat="1" applyFont="1" applyFill="1" applyBorder="1" applyAlignment="1">
      <alignment wrapText="1"/>
    </xf>
    <xf numFmtId="164" fontId="4" fillId="0" borderId="20" xfId="8" applyNumberFormat="1" applyFont="1" applyFill="1" applyBorder="1" applyAlignment="1">
      <alignment wrapText="1"/>
    </xf>
    <xf numFmtId="164" fontId="4" fillId="3" borderId="20" xfId="8" applyNumberFormat="1" applyFont="1" applyFill="1" applyBorder="1" applyAlignment="1">
      <alignment wrapText="1"/>
    </xf>
    <xf numFmtId="164" fontId="2" fillId="0" borderId="20" xfId="8" applyNumberFormat="1" applyFont="1" applyBorder="1"/>
    <xf numFmtId="164" fontId="4" fillId="0" borderId="20" xfId="8" applyNumberFormat="1" applyFont="1" applyBorder="1"/>
    <xf numFmtId="164" fontId="4" fillId="0" borderId="20" xfId="8" applyNumberFormat="1" applyFont="1" applyBorder="1" applyAlignment="1">
      <alignment horizontal="right"/>
    </xf>
    <xf numFmtId="164" fontId="2" fillId="0" borderId="27" xfId="8" applyNumberFormat="1" applyFont="1" applyBorder="1"/>
    <xf numFmtId="164" fontId="2" fillId="0" borderId="21" xfId="8" applyNumberFormat="1" applyFont="1" applyBorder="1"/>
    <xf numFmtId="0" fontId="4" fillId="0" borderId="28" xfId="0" applyFont="1" applyBorder="1" applyAlignment="1">
      <alignment horizontal="justify" wrapText="1"/>
    </xf>
    <xf numFmtId="0" fontId="4" fillId="0" borderId="28" xfId="0" applyFont="1" applyFill="1" applyBorder="1" applyAlignment="1">
      <alignment horizontal="justify" wrapText="1"/>
    </xf>
    <xf numFmtId="0" fontId="2" fillId="0" borderId="28" xfId="0" applyFont="1" applyFill="1" applyBorder="1" applyAlignment="1">
      <alignment horizontal="justify" wrapText="1"/>
    </xf>
    <xf numFmtId="0" fontId="2" fillId="0" borderId="4" xfId="0" applyFont="1" applyFill="1" applyBorder="1" applyAlignment="1">
      <alignment horizontal="justify" wrapText="1"/>
    </xf>
    <xf numFmtId="0" fontId="5" fillId="0" borderId="6" xfId="1" applyFont="1" applyFill="1" applyBorder="1" applyAlignment="1">
      <alignment vertical="center"/>
    </xf>
    <xf numFmtId="3" fontId="2" fillId="0" borderId="11" xfId="0" applyNumberFormat="1" applyFont="1" applyFill="1" applyBorder="1" applyAlignment="1">
      <alignment horizontal="right"/>
    </xf>
    <xf numFmtId="3" fontId="4" fillId="0" borderId="11" xfId="0" applyNumberFormat="1" applyFont="1" applyFill="1" applyBorder="1" applyAlignment="1">
      <alignment horizontal="right" vertical="center"/>
    </xf>
    <xf numFmtId="3" fontId="4" fillId="0" borderId="11" xfId="0" applyNumberFormat="1" applyFont="1" applyFill="1" applyBorder="1" applyAlignment="1">
      <alignment horizontal="right"/>
    </xf>
    <xf numFmtId="3" fontId="4" fillId="0" borderId="28" xfId="0" applyNumberFormat="1" applyFont="1" applyFill="1" applyBorder="1"/>
    <xf numFmtId="164" fontId="2" fillId="0" borderId="28" xfId="8" applyNumberFormat="1" applyFont="1" applyFill="1" applyBorder="1" applyAlignment="1">
      <alignment horizontal="right"/>
    </xf>
    <xf numFmtId="164" fontId="2" fillId="0" borderId="4" xfId="8" applyNumberFormat="1" applyFont="1" applyFill="1" applyBorder="1" applyAlignment="1">
      <alignment horizontal="right"/>
    </xf>
    <xf numFmtId="164" fontId="2" fillId="0" borderId="28" xfId="8" applyNumberFormat="1" applyFont="1" applyBorder="1"/>
    <xf numFmtId="164" fontId="2" fillId="0" borderId="28" xfId="8" applyNumberFormat="1" applyFont="1" applyFill="1" applyBorder="1"/>
    <xf numFmtId="164" fontId="2" fillId="0" borderId="4" xfId="8" applyNumberFormat="1" applyFont="1" applyFill="1" applyBorder="1"/>
    <xf numFmtId="164" fontId="4" fillId="0" borderId="6" xfId="8" applyNumberFormat="1" applyFont="1" applyFill="1" applyBorder="1" applyAlignment="1">
      <alignment wrapText="1"/>
    </xf>
    <xf numFmtId="164" fontId="4" fillId="0" borderId="6" xfId="8" applyNumberFormat="1" applyFont="1" applyFill="1" applyBorder="1" applyAlignment="1">
      <alignment horizontal="right" wrapText="1"/>
    </xf>
    <xf numFmtId="164" fontId="4" fillId="0" borderId="0" xfId="8" applyNumberFormat="1" applyFont="1" applyFill="1" applyBorder="1" applyAlignment="1">
      <alignment horizontal="right" wrapText="1"/>
    </xf>
    <xf numFmtId="0" fontId="11" fillId="0" borderId="0" xfId="0" applyFont="1" applyBorder="1" applyAlignment="1">
      <alignment horizontal="left" wrapText="1" indent="2"/>
    </xf>
    <xf numFmtId="3" fontId="2" fillId="0" borderId="0" xfId="0" applyNumberFormat="1" applyFont="1" applyFill="1" applyBorder="1" applyAlignment="1">
      <alignment horizontal="right"/>
    </xf>
    <xf numFmtId="0" fontId="12" fillId="0" borderId="0" xfId="0" applyFont="1" applyBorder="1" applyAlignment="1">
      <alignment horizontal="left" wrapText="1" indent="3"/>
    </xf>
    <xf numFmtId="3" fontId="4" fillId="0" borderId="0" xfId="0" applyNumberFormat="1" applyFont="1" applyFill="1" applyBorder="1" applyAlignment="1">
      <alignment horizontal="right"/>
    </xf>
    <xf numFmtId="164" fontId="4" fillId="0" borderId="0" xfId="8" applyNumberFormat="1" applyFont="1" applyBorder="1"/>
    <xf numFmtId="0" fontId="12" fillId="0" borderId="0" xfId="0" applyFont="1" applyBorder="1" applyAlignment="1">
      <alignment horizontal="left" wrapText="1" indent="1"/>
    </xf>
    <xf numFmtId="164" fontId="5" fillId="0" borderId="0" xfId="8" applyNumberFormat="1" applyFont="1" applyFill="1" applyBorder="1" applyAlignment="1">
      <alignment vertical="top" wrapText="1"/>
    </xf>
    <xf numFmtId="164" fontId="5" fillId="0" borderId="11" xfId="8" applyNumberFormat="1" applyFont="1" applyFill="1" applyBorder="1" applyAlignment="1">
      <alignment vertical="top" wrapText="1"/>
    </xf>
    <xf numFmtId="0" fontId="7" fillId="0" borderId="11" xfId="4" applyNumberFormat="1" applyFont="1" applyFill="1" applyBorder="1" applyAlignment="1">
      <alignment horizontal="left" wrapText="1" indent="2" shrinkToFit="1"/>
    </xf>
    <xf numFmtId="0" fontId="7" fillId="0" borderId="11" xfId="4" applyNumberFormat="1" applyFont="1" applyFill="1" applyBorder="1" applyAlignment="1">
      <alignment horizontal="left" wrapText="1" indent="1" shrinkToFit="1"/>
    </xf>
    <xf numFmtId="0" fontId="5" fillId="0" borderId="5" xfId="0" applyFont="1" applyBorder="1" applyAlignment="1">
      <alignment wrapText="1"/>
    </xf>
    <xf numFmtId="164" fontId="4" fillId="0" borderId="8" xfId="8" applyNumberFormat="1" applyFont="1" applyFill="1" applyBorder="1" applyAlignment="1">
      <alignment wrapText="1"/>
    </xf>
    <xf numFmtId="164" fontId="5" fillId="3" borderId="8" xfId="8" applyNumberFormat="1" applyFont="1" applyFill="1" applyBorder="1" applyAlignment="1">
      <alignment wrapText="1"/>
    </xf>
    <xf numFmtId="0" fontId="11" fillId="0" borderId="8" xfId="0" applyFont="1" applyBorder="1" applyAlignment="1">
      <alignment horizontal="left" wrapText="1" indent="2"/>
    </xf>
    <xf numFmtId="0" fontId="12" fillId="0" borderId="30" xfId="0" applyFont="1" applyBorder="1" applyAlignment="1">
      <alignment horizontal="left" wrapText="1" indent="3"/>
    </xf>
    <xf numFmtId="0" fontId="2" fillId="0" borderId="0" xfId="1" applyFont="1" applyFill="1" applyAlignment="1">
      <alignment horizontal="center" vertical="top"/>
    </xf>
    <xf numFmtId="0" fontId="30" fillId="0" borderId="0" xfId="0" applyFont="1"/>
    <xf numFmtId="165" fontId="12" fillId="0" borderId="0" xfId="0" applyNumberFormat="1" applyFont="1" applyBorder="1" applyAlignment="1">
      <alignment wrapText="1"/>
    </xf>
    <xf numFmtId="164" fontId="4" fillId="0" borderId="0" xfId="8" applyNumberFormat="1" applyFont="1" applyBorder="1" applyAlignment="1">
      <alignment horizontal="right"/>
    </xf>
    <xf numFmtId="0" fontId="12" fillId="0" borderId="0" xfId="0" applyFont="1" applyBorder="1" applyAlignment="1">
      <alignment horizontal="left" wrapText="1" indent="4"/>
    </xf>
    <xf numFmtId="0" fontId="12" fillId="0" borderId="0" xfId="0" applyFont="1" applyBorder="1" applyAlignment="1">
      <alignment horizontal="left" wrapText="1" indent="5"/>
    </xf>
    <xf numFmtId="0" fontId="12" fillId="0" borderId="0" xfId="0" applyFont="1" applyBorder="1" applyAlignment="1">
      <alignment horizontal="left" wrapText="1" indent="2"/>
    </xf>
    <xf numFmtId="0" fontId="5" fillId="0" borderId="7" xfId="1" applyFont="1" applyFill="1" applyBorder="1" applyAlignment="1">
      <alignment vertical="center"/>
    </xf>
    <xf numFmtId="164" fontId="4" fillId="0" borderId="12" xfId="8" applyNumberFormat="1" applyFont="1" applyFill="1" applyBorder="1" applyAlignment="1">
      <alignment horizontal="right" wrapText="1"/>
    </xf>
    <xf numFmtId="164" fontId="4" fillId="3" borderId="12" xfId="8" applyNumberFormat="1" applyFont="1" applyFill="1" applyBorder="1" applyAlignment="1">
      <alignment horizontal="right" wrapText="1"/>
    </xf>
    <xf numFmtId="0" fontId="11" fillId="0" borderId="11" xfId="0" applyFont="1" applyBorder="1" applyAlignment="1">
      <alignment horizontal="left" wrapText="1" indent="1"/>
    </xf>
    <xf numFmtId="164" fontId="16" fillId="0" borderId="0" xfId="1" applyNumberFormat="1" applyFont="1" applyFill="1" applyAlignment="1">
      <alignment vertical="center" wrapText="1"/>
    </xf>
    <xf numFmtId="0" fontId="18" fillId="0" borderId="31" xfId="1" applyFont="1" applyFill="1" applyBorder="1" applyAlignment="1">
      <alignment horizontal="justify" vertical="top" wrapText="1"/>
    </xf>
    <xf numFmtId="0" fontId="18" fillId="0" borderId="32" xfId="1" applyFont="1" applyFill="1" applyBorder="1" applyAlignment="1">
      <alignment horizontal="justify" vertical="top" wrapText="1"/>
    </xf>
    <xf numFmtId="0" fontId="16" fillId="0" borderId="31" xfId="0" applyFont="1" applyBorder="1" applyAlignment="1">
      <alignment horizontal="justify" vertical="center"/>
    </xf>
    <xf numFmtId="0" fontId="18" fillId="0" borderId="0" xfId="1" applyFont="1" applyFill="1" applyAlignment="1">
      <alignment wrapText="1"/>
    </xf>
    <xf numFmtId="0" fontId="16" fillId="0" borderId="0" xfId="0" applyFont="1" applyAlignment="1">
      <alignment horizontal="justify" vertical="center"/>
    </xf>
    <xf numFmtId="0" fontId="16" fillId="0" borderId="34" xfId="0" applyFont="1" applyBorder="1" applyAlignment="1">
      <alignment horizontal="justify" vertical="center"/>
    </xf>
    <xf numFmtId="0" fontId="18" fillId="0" borderId="36" xfId="0" applyFont="1" applyBorder="1" applyAlignment="1">
      <alignment horizontal="justify" vertical="center"/>
    </xf>
    <xf numFmtId="0" fontId="18" fillId="0" borderId="38" xfId="0" applyFont="1" applyBorder="1" applyAlignment="1">
      <alignment horizontal="justify" vertical="center"/>
    </xf>
    <xf numFmtId="0" fontId="18" fillId="0" borderId="0" xfId="0" applyFont="1" applyAlignment="1">
      <alignment horizontal="justify" vertical="center"/>
    </xf>
    <xf numFmtId="0" fontId="18" fillId="0" borderId="35" xfId="0" applyFont="1" applyBorder="1" applyAlignment="1">
      <alignment wrapText="1"/>
    </xf>
    <xf numFmtId="0" fontId="2" fillId="0" borderId="0" xfId="8" applyFont="1" applyFill="1" applyAlignment="1">
      <alignment horizontal="center"/>
    </xf>
    <xf numFmtId="164" fontId="17" fillId="3" borderId="0" xfId="0" applyNumberFormat="1" applyFont="1" applyFill="1" applyBorder="1" applyAlignment="1">
      <alignment horizontal="left" vertical="top"/>
    </xf>
    <xf numFmtId="0" fontId="3" fillId="3" borderId="0" xfId="0" applyFont="1" applyFill="1" applyBorder="1" applyAlignment="1">
      <alignment horizontal="center" vertical="top" wrapText="1"/>
    </xf>
    <xf numFmtId="164" fontId="6" fillId="0" borderId="0" xfId="2" applyNumberFormat="1" applyFont="1" applyFill="1" applyAlignment="1">
      <alignment wrapText="1"/>
    </xf>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Fill="1"/>
    <xf numFmtId="0" fontId="4" fillId="0" borderId="0" xfId="1" applyFont="1" applyFill="1"/>
    <xf numFmtId="164" fontId="6" fillId="0" borderId="0" xfId="0" applyNumberFormat="1" applyFont="1" applyFill="1" applyAlignment="1">
      <alignment vertical="top" wrapText="1"/>
    </xf>
    <xf numFmtId="164" fontId="17" fillId="0" borderId="0" xfId="1" applyNumberFormat="1" applyFont="1" applyFill="1" applyAlignment="1">
      <alignment vertical="center" wrapText="1"/>
    </xf>
    <xf numFmtId="164" fontId="3" fillId="3" borderId="0" xfId="2" applyNumberFormat="1" applyFont="1" applyFill="1" applyBorder="1" applyAlignment="1">
      <alignment horizontal="center" vertical="top"/>
    </xf>
    <xf numFmtId="0" fontId="18" fillId="0" borderId="33" xfId="0" applyFont="1" applyBorder="1" applyAlignment="1">
      <alignment vertical="top" wrapText="1"/>
    </xf>
    <xf numFmtId="0" fontId="18" fillId="0" borderId="0" xfId="0" applyFont="1" applyAlignment="1">
      <alignment wrapText="1"/>
    </xf>
    <xf numFmtId="0" fontId="18" fillId="0" borderId="37" xfId="0" applyFont="1" applyBorder="1" applyAlignment="1">
      <alignment wrapText="1"/>
    </xf>
    <xf numFmtId="0" fontId="18" fillId="0" borderId="39" xfId="0" applyFont="1" applyBorder="1" applyAlignment="1">
      <alignment wrapText="1"/>
    </xf>
    <xf numFmtId="0" fontId="18" fillId="0" borderId="37" xfId="0" applyFont="1" applyBorder="1" applyAlignment="1">
      <alignment vertical="top" wrapText="1"/>
    </xf>
    <xf numFmtId="0" fontId="18" fillId="0" borderId="39" xfId="0" applyFont="1" applyBorder="1" applyAlignment="1">
      <alignment vertical="top" wrapText="1"/>
    </xf>
    <xf numFmtId="3" fontId="37" fillId="0" borderId="0" xfId="11" applyNumberFormat="1" applyFont="1"/>
    <xf numFmtId="0" fontId="37" fillId="0" borderId="0" xfId="0" applyFont="1" applyAlignment="1">
      <alignment horizontal="right"/>
    </xf>
    <xf numFmtId="3" fontId="4" fillId="0" borderId="0" xfId="11" applyNumberFormat="1" applyFont="1" applyAlignment="1">
      <alignment wrapText="1"/>
    </xf>
    <xf numFmtId="3" fontId="3" fillId="0" borderId="0" xfId="11" applyNumberFormat="1" applyFont="1"/>
    <xf numFmtId="3" fontId="38" fillId="0" borderId="0" xfId="0" applyNumberFormat="1" applyFont="1" applyFill="1" applyAlignment="1">
      <alignment vertical="center" wrapText="1"/>
    </xf>
    <xf numFmtId="0" fontId="40" fillId="0" borderId="0" xfId="0" applyFont="1" applyAlignment="1">
      <alignment horizontal="center"/>
    </xf>
    <xf numFmtId="0" fontId="37" fillId="0" borderId="0" xfId="0" applyFont="1" applyAlignment="1">
      <alignment vertical="top"/>
    </xf>
    <xf numFmtId="3" fontId="39" fillId="0" borderId="0" xfId="12" applyNumberFormat="1" applyFont="1" applyFill="1" applyAlignment="1">
      <alignment vertical="center" wrapText="1"/>
    </xf>
    <xf numFmtId="3" fontId="8" fillId="0" borderId="11" xfId="6" applyNumberFormat="1" applyFill="1" applyBorder="1">
      <alignment horizontal="right"/>
    </xf>
    <xf numFmtId="0" fontId="8" fillId="0" borderId="14" xfId="9" applyNumberFormat="1" applyBorder="1" applyAlignment="1">
      <alignment horizontal="left" wrapText="1" indent="5" shrinkToFit="1"/>
    </xf>
    <xf numFmtId="0" fontId="4" fillId="0" borderId="11" xfId="13" quotePrefix="1" applyFont="1" applyFill="1" applyBorder="1" applyAlignment="1">
      <alignment horizontal="left" wrapText="1" indent="7" shrinkToFit="1"/>
    </xf>
    <xf numFmtId="0" fontId="4" fillId="0" borderId="11" xfId="13" quotePrefix="1" applyFill="1" applyBorder="1" applyAlignment="1">
      <alignment horizontal="left" wrapText="1" indent="8" shrinkToFit="1"/>
    </xf>
    <xf numFmtId="3" fontId="41" fillId="0" borderId="11" xfId="0" applyNumberFormat="1" applyFont="1" applyBorder="1" applyAlignment="1">
      <alignment horizontal="right" vertical="center"/>
    </xf>
    <xf numFmtId="0" fontId="4" fillId="0" borderId="0" xfId="8" applyFont="1"/>
    <xf numFmtId="3" fontId="2" fillId="0" borderId="0" xfId="0" applyNumberFormat="1" applyFont="1" applyFill="1" applyAlignment="1">
      <alignment horizontal="center"/>
    </xf>
    <xf numFmtId="164" fontId="16" fillId="0" borderId="0" xfId="2" applyNumberFormat="1" applyFont="1" applyFill="1" applyAlignment="1">
      <alignment horizontal="center" vertical="center" wrapText="1"/>
    </xf>
    <xf numFmtId="164" fontId="16" fillId="0" borderId="0" xfId="1" applyNumberFormat="1" applyFont="1" applyFill="1" applyBorder="1" applyAlignment="1">
      <alignment horizontal="center" vertical="center" wrapText="1"/>
    </xf>
    <xf numFmtId="0" fontId="18" fillId="0" borderId="2" xfId="1" applyFont="1" applyBorder="1" applyAlignment="1">
      <alignment horizontal="center" vertical="top" wrapText="1"/>
    </xf>
    <xf numFmtId="0" fontId="18" fillId="0" borderId="4" xfId="1" applyFont="1" applyBorder="1" applyAlignment="1">
      <alignment horizontal="center" vertical="top" wrapText="1"/>
    </xf>
    <xf numFmtId="0" fontId="32" fillId="0" borderId="16" xfId="1" applyFont="1" applyFill="1" applyBorder="1" applyAlignment="1">
      <alignment horizontal="justify" vertical="top" wrapText="1"/>
    </xf>
    <xf numFmtId="0" fontId="32" fillId="0" borderId="18" xfId="1" applyFont="1" applyFill="1" applyBorder="1" applyAlignment="1">
      <alignment horizontal="justify" vertical="top" wrapText="1"/>
    </xf>
    <xf numFmtId="0" fontId="18" fillId="0" borderId="35" xfId="0" applyFont="1" applyBorder="1" applyAlignment="1">
      <alignment horizontal="left" vertical="top" wrapText="1"/>
    </xf>
    <xf numFmtId="0" fontId="18" fillId="0" borderId="37" xfId="0" applyFont="1" applyBorder="1" applyAlignment="1">
      <alignment horizontal="left" vertical="top" wrapText="1"/>
    </xf>
    <xf numFmtId="0" fontId="4" fillId="0" borderId="2" xfId="1" applyFont="1" applyBorder="1" applyAlignment="1">
      <alignment horizontal="center" vertical="top" wrapText="1"/>
    </xf>
    <xf numFmtId="0" fontId="4" fillId="0" borderId="4" xfId="1" applyFont="1" applyBorder="1" applyAlignment="1">
      <alignment horizontal="center" vertical="top" wrapText="1"/>
    </xf>
    <xf numFmtId="0" fontId="7" fillId="4" borderId="16" xfId="8" applyFont="1" applyFill="1" applyBorder="1" applyAlignment="1">
      <alignment horizontal="left" vertical="top" wrapText="1"/>
    </xf>
    <xf numFmtId="0" fontId="7" fillId="4" borderId="17" xfId="8" applyFont="1" applyFill="1" applyBorder="1" applyAlignment="1">
      <alignment horizontal="left" vertical="top" wrapText="1"/>
    </xf>
    <xf numFmtId="0" fontId="7" fillId="4" borderId="18" xfId="8" applyFont="1" applyFill="1" applyBorder="1" applyAlignment="1">
      <alignment horizontal="left" vertical="top" wrapText="1"/>
    </xf>
    <xf numFmtId="164" fontId="4" fillId="0"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7" fillId="4" borderId="22" xfId="8" applyFont="1" applyFill="1" applyBorder="1" applyAlignment="1">
      <alignment horizontal="left" vertical="center" wrapText="1"/>
    </xf>
    <xf numFmtId="0" fontId="7" fillId="4" borderId="23" xfId="8" applyFont="1" applyFill="1" applyBorder="1" applyAlignment="1">
      <alignment horizontal="left" vertical="center" wrapText="1"/>
    </xf>
    <xf numFmtId="0" fontId="7" fillId="4" borderId="24" xfId="8" applyFont="1" applyFill="1" applyBorder="1" applyAlignment="1">
      <alignment horizontal="left" vertical="center" wrapText="1"/>
    </xf>
    <xf numFmtId="3" fontId="35" fillId="0" borderId="0" xfId="0" applyNumberFormat="1" applyFont="1" applyFill="1" applyAlignment="1">
      <alignment horizontal="left" vertical="center" wrapText="1"/>
    </xf>
    <xf numFmtId="0" fontId="7" fillId="4" borderId="16" xfId="8" applyFont="1" applyFill="1" applyBorder="1" applyAlignment="1">
      <alignment horizontal="left" vertical="center" wrapText="1"/>
    </xf>
    <xf numFmtId="0" fontId="7" fillId="4" borderId="17" xfId="8" applyFont="1" applyFill="1" applyBorder="1" applyAlignment="1">
      <alignment horizontal="left" vertical="center" wrapText="1"/>
    </xf>
    <xf numFmtId="0" fontId="7" fillId="4" borderId="18" xfId="8" applyFont="1" applyFill="1" applyBorder="1" applyAlignment="1">
      <alignment horizontal="left" vertical="center" wrapText="1"/>
    </xf>
    <xf numFmtId="164" fontId="4" fillId="0" borderId="2" xfId="1" applyNumberFormat="1" applyFont="1" applyFill="1" applyBorder="1" applyAlignment="1">
      <alignment horizontal="center" vertical="top" wrapText="1"/>
    </xf>
    <xf numFmtId="0" fontId="1" fillId="0" borderId="4" xfId="1" applyFont="1" applyFill="1" applyBorder="1" applyAlignment="1">
      <alignment horizontal="center" vertical="top" wrapText="1"/>
    </xf>
  </cellXfs>
  <cellStyles count="14">
    <cellStyle name="Hyperlink" xfId="12" builtinId="8"/>
    <cellStyle name="Normal" xfId="0" builtinId="0"/>
    <cellStyle name="Normal 2" xfId="1"/>
    <cellStyle name="Normal 8 2" xfId="7"/>
    <cellStyle name="Normal_11-1-Piel" xfId="11"/>
    <cellStyle name="Parastais_FMLikp01_p05_221205_pap_afp_makp" xfId="5"/>
    <cellStyle name="Parastais_FMpiel03_tehn_pal_131008" xfId="2"/>
    <cellStyle name="Parastais_TM_2007groz 2 lasijums (1) 2" xfId="8"/>
    <cellStyle name="SAPBEXHLevel3" xfId="13"/>
    <cellStyle name="SAPBEXstdData" xfId="6"/>
    <cellStyle name="SAPBEXstdData 2" xfId="3"/>
    <cellStyle name="SAPBEXstdItem" xfId="9"/>
    <cellStyle name="SAPBEXstdItem 2" xfId="4"/>
    <cellStyle name="Stils 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ace.Sinkovska@fm.gov.l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5"/>
  <sheetViews>
    <sheetView tabSelected="1" topLeftCell="A70" zoomScale="80" zoomScaleNormal="80" workbookViewId="0">
      <selection activeCell="I75" sqref="I75"/>
    </sheetView>
  </sheetViews>
  <sheetFormatPr defaultRowHeight="15.75"/>
  <cols>
    <col min="1" max="1" width="5.140625" style="105" customWidth="1"/>
    <col min="2" max="2" width="79" style="109" customWidth="1"/>
    <col min="3" max="3" width="79.28515625" style="112" customWidth="1"/>
    <col min="4" max="4" width="17.7109375" style="102" customWidth="1"/>
  </cols>
  <sheetData>
    <row r="1" spans="1:4">
      <c r="A1" s="101"/>
      <c r="B1" s="295" t="s">
        <v>40</v>
      </c>
      <c r="C1" s="295"/>
    </row>
    <row r="2" spans="1:4" ht="15.75" customHeight="1">
      <c r="A2" s="103"/>
      <c r="B2" s="296" t="s">
        <v>80</v>
      </c>
      <c r="C2" s="296"/>
    </row>
    <row r="3" spans="1:4" ht="16.5" thickBot="1">
      <c r="A3" s="103"/>
      <c r="B3" s="104"/>
      <c r="C3" s="104"/>
    </row>
    <row r="4" spans="1:4">
      <c r="B4" s="106"/>
      <c r="C4" s="107"/>
      <c r="D4" s="297" t="s">
        <v>149</v>
      </c>
    </row>
    <row r="5" spans="1:4" ht="16.5" thickBot="1">
      <c r="B5" s="108" t="s">
        <v>0</v>
      </c>
      <c r="C5" s="108" t="s">
        <v>41</v>
      </c>
      <c r="D5" s="298"/>
    </row>
    <row r="6" spans="1:4">
      <c r="C6" s="110"/>
    </row>
    <row r="7" spans="1:4" s="102" customFormat="1">
      <c r="A7" s="105"/>
      <c r="B7" s="111" t="s">
        <v>136</v>
      </c>
      <c r="C7" s="110"/>
    </row>
    <row r="8" spans="1:4" s="102" customFormat="1">
      <c r="A8" s="105"/>
      <c r="B8" s="272"/>
      <c r="C8" s="110"/>
    </row>
    <row r="9" spans="1:4" s="102" customFormat="1">
      <c r="A9" s="105"/>
      <c r="B9" s="109"/>
      <c r="C9" s="110"/>
    </row>
    <row r="10" spans="1:4" s="102" customFormat="1" ht="16.5" thickBot="1">
      <c r="A10" s="105"/>
      <c r="B10" s="251" t="s">
        <v>135</v>
      </c>
      <c r="C10" s="110"/>
    </row>
    <row r="11" spans="1:4" s="102" customFormat="1" ht="309.75" customHeight="1" thickBot="1">
      <c r="A11" s="105">
        <f>1</f>
        <v>1</v>
      </c>
      <c r="B11" s="252" t="s">
        <v>81</v>
      </c>
      <c r="C11" s="253" t="s">
        <v>82</v>
      </c>
      <c r="D11" s="105"/>
    </row>
    <row r="12" spans="1:4" s="102" customFormat="1" ht="86.25" customHeight="1" thickBot="1">
      <c r="A12" s="105"/>
      <c r="B12" s="299" t="s">
        <v>134</v>
      </c>
      <c r="C12" s="300"/>
      <c r="D12" s="105"/>
    </row>
    <row r="13" spans="1:4">
      <c r="C13" s="110"/>
    </row>
    <row r="14" spans="1:4" ht="16.5" thickBot="1">
      <c r="B14" s="251" t="s">
        <v>42</v>
      </c>
    </row>
    <row r="15" spans="1:4" ht="71.25" customHeight="1" thickBot="1">
      <c r="A15" s="105">
        <f>A11+1</f>
        <v>2</v>
      </c>
      <c r="B15" s="254" t="s">
        <v>83</v>
      </c>
      <c r="C15" s="274" t="s">
        <v>84</v>
      </c>
      <c r="D15" s="105"/>
    </row>
    <row r="16" spans="1:4">
      <c r="A16" s="255"/>
      <c r="B16" s="105"/>
      <c r="C16" s="255"/>
      <c r="D16" s="105"/>
    </row>
    <row r="17" spans="1:4" ht="16.5" thickBot="1">
      <c r="A17" s="255"/>
      <c r="B17" s="251" t="s">
        <v>42</v>
      </c>
      <c r="C17" s="255"/>
      <c r="D17" s="105"/>
    </row>
    <row r="18" spans="1:4" ht="60" customHeight="1" thickBot="1">
      <c r="A18" s="105">
        <f>A15+1</f>
        <v>3</v>
      </c>
      <c r="B18" s="254" t="s">
        <v>85</v>
      </c>
      <c r="C18" s="274" t="s">
        <v>86</v>
      </c>
      <c r="D18" s="105"/>
    </row>
    <row r="19" spans="1:4">
      <c r="B19" s="256"/>
      <c r="C19" s="275"/>
    </row>
    <row r="20" spans="1:4" ht="16.5" thickBot="1">
      <c r="B20" s="251" t="s">
        <v>42</v>
      </c>
      <c r="C20" s="275"/>
    </row>
    <row r="21" spans="1:4" ht="79.5" customHeight="1">
      <c r="A21" s="105">
        <f>A18+1</f>
        <v>4</v>
      </c>
      <c r="B21" s="257" t="s">
        <v>87</v>
      </c>
      <c r="C21" s="301" t="s">
        <v>143</v>
      </c>
      <c r="D21" s="105"/>
    </row>
    <row r="22" spans="1:4" ht="63">
      <c r="B22" s="258" t="s">
        <v>88</v>
      </c>
      <c r="C22" s="302"/>
    </row>
    <row r="23" spans="1:4" ht="47.25">
      <c r="B23" s="258" t="s">
        <v>89</v>
      </c>
      <c r="C23" s="302"/>
    </row>
    <row r="24" spans="1:4" ht="47.25">
      <c r="B24" s="258" t="s">
        <v>90</v>
      </c>
      <c r="C24" s="278"/>
    </row>
    <row r="25" spans="1:4" ht="47.25">
      <c r="B25" s="258" t="s">
        <v>91</v>
      </c>
      <c r="C25" s="278"/>
    </row>
    <row r="26" spans="1:4" ht="31.5">
      <c r="B26" s="258" t="s">
        <v>92</v>
      </c>
      <c r="C26" s="278"/>
    </row>
    <row r="27" spans="1:4" ht="47.25">
      <c r="B27" s="258" t="s">
        <v>93</v>
      </c>
      <c r="C27" s="278"/>
    </row>
    <row r="28" spans="1:4" ht="47.25">
      <c r="B28" s="258" t="s">
        <v>94</v>
      </c>
      <c r="C28" s="278"/>
    </row>
    <row r="29" spans="1:4" ht="31.5">
      <c r="B29" s="258" t="s">
        <v>95</v>
      </c>
      <c r="C29" s="278"/>
    </row>
    <row r="30" spans="1:4" ht="31.5">
      <c r="B30" s="258" t="s">
        <v>96</v>
      </c>
      <c r="C30" s="278"/>
    </row>
    <row r="31" spans="1:4" ht="70.5" customHeight="1" thickBot="1">
      <c r="B31" s="259" t="s">
        <v>97</v>
      </c>
      <c r="C31" s="279"/>
    </row>
    <row r="32" spans="1:4">
      <c r="B32" s="260"/>
      <c r="C32" s="275"/>
    </row>
    <row r="33" spans="1:4" ht="16.5" thickBot="1">
      <c r="B33" s="251" t="s">
        <v>42</v>
      </c>
      <c r="C33" s="275"/>
    </row>
    <row r="34" spans="1:4">
      <c r="A34" s="105">
        <f>A21+1</f>
        <v>5</v>
      </c>
      <c r="B34" s="257" t="s">
        <v>98</v>
      </c>
      <c r="C34" s="261" t="s">
        <v>99</v>
      </c>
      <c r="D34" s="105"/>
    </row>
    <row r="35" spans="1:4" ht="63">
      <c r="B35" s="258" t="s">
        <v>100</v>
      </c>
      <c r="C35" s="276"/>
    </row>
    <row r="36" spans="1:4" ht="63">
      <c r="B36" s="258" t="s">
        <v>101</v>
      </c>
      <c r="C36" s="276"/>
    </row>
    <row r="37" spans="1:4" ht="31.5">
      <c r="B37" s="258" t="s">
        <v>102</v>
      </c>
      <c r="C37" s="276"/>
    </row>
    <row r="38" spans="1:4">
      <c r="B38" s="258" t="s">
        <v>103</v>
      </c>
      <c r="C38" s="276"/>
    </row>
    <row r="39" spans="1:4" ht="63">
      <c r="B39" s="258" t="s">
        <v>104</v>
      </c>
      <c r="C39" s="276"/>
    </row>
    <row r="40" spans="1:4" ht="47.25">
      <c r="B40" s="258" t="s">
        <v>105</v>
      </c>
      <c r="C40" s="276"/>
    </row>
    <row r="41" spans="1:4">
      <c r="B41" s="258" t="s">
        <v>106</v>
      </c>
      <c r="C41" s="276"/>
    </row>
    <row r="42" spans="1:4" ht="31.5">
      <c r="B42" s="258" t="s">
        <v>107</v>
      </c>
      <c r="C42" s="276"/>
    </row>
    <row r="43" spans="1:4" ht="94.5">
      <c r="B43" s="258" t="s">
        <v>108</v>
      </c>
      <c r="C43" s="276"/>
    </row>
    <row r="44" spans="1:4" ht="78.75">
      <c r="B44" s="258" t="s">
        <v>109</v>
      </c>
      <c r="C44" s="276"/>
    </row>
    <row r="45" spans="1:4" ht="31.5">
      <c r="B45" s="258" t="s">
        <v>110</v>
      </c>
      <c r="C45" s="276"/>
    </row>
    <row r="46" spans="1:4" ht="68.25" customHeight="1" thickBot="1">
      <c r="B46" s="259" t="s">
        <v>111</v>
      </c>
      <c r="C46" s="277"/>
    </row>
    <row r="47" spans="1:4">
      <c r="B47" s="256"/>
      <c r="C47" s="275"/>
    </row>
    <row r="48" spans="1:4" ht="16.5" thickBot="1">
      <c r="B48" s="251" t="s">
        <v>42</v>
      </c>
      <c r="C48" s="275"/>
    </row>
    <row r="49" spans="1:4" ht="141" customHeight="1" thickBot="1">
      <c r="A49" s="105">
        <f>A34+1</f>
        <v>6</v>
      </c>
      <c r="B49" s="254" t="s">
        <v>112</v>
      </c>
      <c r="C49" s="274" t="s">
        <v>113</v>
      </c>
      <c r="D49" s="105"/>
    </row>
    <row r="50" spans="1:4">
      <c r="B50" s="256"/>
      <c r="C50" s="275"/>
    </row>
    <row r="51" spans="1:4" ht="16.5" thickBot="1">
      <c r="B51" s="251" t="s">
        <v>42</v>
      </c>
      <c r="C51" s="275"/>
    </row>
    <row r="52" spans="1:4" ht="121.5" customHeight="1" thickBot="1">
      <c r="A52" s="105">
        <f>A49+1</f>
        <v>7</v>
      </c>
      <c r="B52" s="254" t="s">
        <v>114</v>
      </c>
      <c r="C52" s="274" t="s">
        <v>115</v>
      </c>
      <c r="D52" s="105"/>
    </row>
    <row r="53" spans="1:4">
      <c r="B53" s="260"/>
      <c r="C53" s="275"/>
    </row>
    <row r="54" spans="1:4" ht="16.5" thickBot="1">
      <c r="B54" s="251" t="s">
        <v>42</v>
      </c>
      <c r="C54" s="275"/>
    </row>
    <row r="55" spans="1:4" ht="153" customHeight="1" thickBot="1">
      <c r="A55" s="105">
        <f>A52+1</f>
        <v>8</v>
      </c>
      <c r="B55" s="254" t="s">
        <v>116</v>
      </c>
      <c r="C55" s="274" t="s">
        <v>117</v>
      </c>
      <c r="D55" s="105"/>
    </row>
    <row r="56" spans="1:4" ht="16.5" customHeight="1">
      <c r="B56" s="256"/>
      <c r="C56" s="275"/>
    </row>
    <row r="57" spans="1:4" ht="16.5" thickBot="1">
      <c r="B57" s="251" t="s">
        <v>42</v>
      </c>
      <c r="C57" s="275"/>
    </row>
    <row r="58" spans="1:4" ht="100.5" customHeight="1">
      <c r="A58" s="105">
        <f>A55+1</f>
        <v>9</v>
      </c>
      <c r="B58" s="257" t="s">
        <v>118</v>
      </c>
      <c r="C58" s="261" t="s">
        <v>119</v>
      </c>
      <c r="D58" s="105"/>
    </row>
    <row r="59" spans="1:4" ht="63">
      <c r="B59" s="258" t="s">
        <v>120</v>
      </c>
      <c r="C59" s="276"/>
    </row>
    <row r="60" spans="1:4" ht="63">
      <c r="B60" s="258" t="s">
        <v>121</v>
      </c>
      <c r="C60" s="276"/>
    </row>
    <row r="61" spans="1:4" ht="47.25">
      <c r="B61" s="258" t="s">
        <v>122</v>
      </c>
      <c r="C61" s="276"/>
    </row>
    <row r="62" spans="1:4" ht="94.5">
      <c r="B62" s="258" t="s">
        <v>123</v>
      </c>
      <c r="C62" s="276"/>
    </row>
    <row r="63" spans="1:4" ht="31.5">
      <c r="B63" s="258" t="s">
        <v>124</v>
      </c>
      <c r="C63" s="276"/>
    </row>
    <row r="64" spans="1:4" ht="34.5">
      <c r="B64" s="258" t="s">
        <v>125</v>
      </c>
      <c r="C64" s="276"/>
    </row>
    <row r="65" spans="1:4" ht="31.5">
      <c r="B65" s="258" t="s">
        <v>126</v>
      </c>
      <c r="C65" s="276"/>
    </row>
    <row r="66" spans="1:4">
      <c r="B66" s="258" t="s">
        <v>127</v>
      </c>
      <c r="C66" s="276"/>
    </row>
    <row r="67" spans="1:4" ht="63">
      <c r="B67" s="258" t="s">
        <v>128</v>
      </c>
      <c r="C67" s="276"/>
    </row>
    <row r="68" spans="1:4" ht="31.5">
      <c r="B68" s="258" t="s">
        <v>129</v>
      </c>
      <c r="C68" s="276"/>
    </row>
    <row r="69" spans="1:4" ht="81" customHeight="1" thickBot="1">
      <c r="B69" s="259" t="s">
        <v>130</v>
      </c>
      <c r="C69" s="277"/>
    </row>
    <row r="70" spans="1:4">
      <c r="B70" s="260"/>
      <c r="C70" s="275"/>
    </row>
    <row r="71" spans="1:4" ht="16.5" thickBot="1">
      <c r="B71" s="251" t="s">
        <v>42</v>
      </c>
      <c r="C71" s="275"/>
    </row>
    <row r="72" spans="1:4" ht="146.25" customHeight="1" thickBot="1">
      <c r="A72" s="105">
        <f>A58+1</f>
        <v>10</v>
      </c>
      <c r="B72" s="254" t="s">
        <v>131</v>
      </c>
      <c r="C72" s="274" t="s">
        <v>132</v>
      </c>
      <c r="D72" s="105"/>
    </row>
    <row r="74" spans="1:4" ht="16.5" thickBot="1">
      <c r="B74" s="251" t="s">
        <v>42</v>
      </c>
      <c r="C74" s="275"/>
    </row>
    <row r="75" spans="1:4" ht="153" customHeight="1" thickBot="1">
      <c r="A75" s="105">
        <f>A72+1</f>
        <v>11</v>
      </c>
      <c r="B75" s="254"/>
      <c r="C75" s="274" t="s">
        <v>151</v>
      </c>
    </row>
  </sheetData>
  <mergeCells count="5">
    <mergeCell ref="B1:C1"/>
    <mergeCell ref="B2:C2"/>
    <mergeCell ref="D4:D5"/>
    <mergeCell ref="B12:C12"/>
    <mergeCell ref="C21:C23"/>
  </mergeCells>
  <pageMargins left="0.39370078740157483" right="0.31496062992125984" top="0.6692913385826772" bottom="0.78740157480314965" header="0.35433070866141736" footer="0.31496062992125984"/>
  <pageSetup paperSize="9" scale="75" fitToHeight="0" orientation="landscape" verticalDpi="0"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4"/>
  <sheetViews>
    <sheetView zoomScale="80" zoomScaleNormal="80" workbookViewId="0">
      <selection activeCell="E7" sqref="E7"/>
    </sheetView>
  </sheetViews>
  <sheetFormatPr defaultRowHeight="15"/>
  <cols>
    <col min="1" max="1" width="6.28515625" style="16" customWidth="1"/>
    <col min="2" max="2" width="58" style="44" customWidth="1"/>
    <col min="3" max="4" width="14.28515625" style="44" customWidth="1"/>
    <col min="5" max="5" width="51.140625" style="44" customWidth="1"/>
    <col min="6" max="7" width="14" style="44" customWidth="1"/>
    <col min="8" max="8" width="17.5703125" style="15" customWidth="1"/>
  </cols>
  <sheetData>
    <row r="1" spans="1:8" ht="15" customHeight="1">
      <c r="A1" s="1"/>
      <c r="B1" s="2"/>
      <c r="C1" s="308" t="s">
        <v>0</v>
      </c>
      <c r="D1" s="308" t="s">
        <v>1</v>
      </c>
      <c r="E1" s="3"/>
      <c r="F1" s="308" t="s">
        <v>0</v>
      </c>
      <c r="G1" s="308" t="s">
        <v>1</v>
      </c>
      <c r="H1" s="303" t="s">
        <v>149</v>
      </c>
    </row>
    <row r="2" spans="1:8" ht="15.75" customHeight="1" thickBot="1">
      <c r="A2" s="1"/>
      <c r="B2" s="4"/>
      <c r="C2" s="309"/>
      <c r="D2" s="309"/>
      <c r="E2" s="5"/>
      <c r="F2" s="309"/>
      <c r="G2" s="309"/>
      <c r="H2" s="304"/>
    </row>
    <row r="3" spans="1:8">
      <c r="A3" s="6"/>
      <c r="B3" s="7"/>
      <c r="C3" s="8"/>
      <c r="D3" s="9"/>
      <c r="E3" s="7"/>
      <c r="F3" s="10"/>
      <c r="G3" s="9"/>
      <c r="H3" s="11"/>
    </row>
    <row r="4" spans="1:8">
      <c r="A4" s="6"/>
      <c r="B4" s="7"/>
      <c r="C4" s="8"/>
      <c r="D4" s="9"/>
      <c r="E4" s="7"/>
      <c r="F4" s="10"/>
      <c r="G4" s="9"/>
      <c r="H4" s="11"/>
    </row>
    <row r="5" spans="1:8" ht="15.75">
      <c r="A5" s="6"/>
      <c r="B5" s="263" t="s">
        <v>137</v>
      </c>
      <c r="C5" s="264"/>
      <c r="D5" s="273"/>
      <c r="E5" s="7"/>
      <c r="F5" s="10"/>
      <c r="G5" s="9"/>
      <c r="H5" s="11"/>
    </row>
    <row r="6" spans="1:8">
      <c r="A6" s="6"/>
      <c r="B6" s="7"/>
      <c r="C6" s="8"/>
      <c r="D6" s="9"/>
      <c r="E6" s="7"/>
      <c r="F6" s="10"/>
      <c r="G6" s="9"/>
      <c r="H6" s="11"/>
    </row>
    <row r="7" spans="1:8">
      <c r="A7" s="6"/>
      <c r="B7" s="12" t="s">
        <v>3</v>
      </c>
      <c r="C7" s="8"/>
      <c r="D7" s="9"/>
      <c r="E7" s="7"/>
      <c r="F7" s="10"/>
      <c r="G7" s="9"/>
      <c r="H7" s="11"/>
    </row>
    <row r="8" spans="1:8">
      <c r="A8" s="6"/>
      <c r="B8" s="7"/>
      <c r="C8" s="8"/>
      <c r="D8" s="9"/>
      <c r="E8" s="7"/>
      <c r="F8" s="10"/>
      <c r="G8" s="9"/>
      <c r="H8" s="11"/>
    </row>
    <row r="9" spans="1:8" s="269" customFormat="1" ht="15.75" thickBot="1">
      <c r="A9" s="6"/>
      <c r="B9" s="265" t="s">
        <v>70</v>
      </c>
      <c r="C9" s="266"/>
      <c r="D9" s="9"/>
      <c r="E9" s="267"/>
      <c r="F9" s="268"/>
      <c r="G9" s="9"/>
      <c r="H9" s="11"/>
    </row>
    <row r="10" spans="1:8">
      <c r="A10" s="16">
        <v>1</v>
      </c>
      <c r="B10" s="235" t="s">
        <v>70</v>
      </c>
      <c r="C10" s="212"/>
      <c r="D10" s="62"/>
      <c r="E10" s="177" t="s">
        <v>70</v>
      </c>
      <c r="F10" s="61"/>
      <c r="G10" s="62"/>
      <c r="H10" s="262"/>
    </row>
    <row r="11" spans="1:8">
      <c r="A11" s="13"/>
      <c r="B11" s="236" t="s">
        <v>5</v>
      </c>
      <c r="C11" s="69"/>
      <c r="D11" s="67"/>
      <c r="E11" s="67" t="s">
        <v>5</v>
      </c>
      <c r="F11" s="68"/>
      <c r="G11" s="67"/>
      <c r="H11" s="24"/>
    </row>
    <row r="12" spans="1:8">
      <c r="A12" s="13"/>
      <c r="B12" s="237" t="s">
        <v>54</v>
      </c>
      <c r="C12" s="75"/>
      <c r="D12" s="73"/>
      <c r="E12" s="173" t="s">
        <v>55</v>
      </c>
      <c r="F12" s="72"/>
      <c r="G12" s="73"/>
      <c r="H12" s="24"/>
    </row>
    <row r="13" spans="1:8">
      <c r="A13" s="13"/>
      <c r="B13" s="238" t="s">
        <v>7</v>
      </c>
      <c r="C13" s="29">
        <v>72917844</v>
      </c>
      <c r="D13" s="79">
        <f>D15</f>
        <v>-400000</v>
      </c>
      <c r="E13" s="192" t="s">
        <v>56</v>
      </c>
      <c r="F13" s="174">
        <v>13966510</v>
      </c>
      <c r="G13" s="79">
        <f>G14+G15</f>
        <v>400000</v>
      </c>
    </row>
    <row r="14" spans="1:8" ht="30.75" customHeight="1">
      <c r="A14" s="13"/>
      <c r="B14" s="31" t="s">
        <v>8</v>
      </c>
      <c r="C14" s="32">
        <v>1072180</v>
      </c>
      <c r="D14" s="83"/>
      <c r="E14" s="186" t="s">
        <v>8</v>
      </c>
      <c r="F14" s="175">
        <v>25000</v>
      </c>
      <c r="G14" s="79"/>
    </row>
    <row r="15" spans="1:8">
      <c r="A15" s="13"/>
      <c r="B15" s="31" t="s">
        <v>15</v>
      </c>
      <c r="C15" s="32">
        <v>71845664</v>
      </c>
      <c r="D15" s="83">
        <f>D16</f>
        <v>-400000</v>
      </c>
      <c r="E15" s="187" t="s">
        <v>15</v>
      </c>
      <c r="F15" s="176">
        <v>13941510</v>
      </c>
      <c r="G15" s="83">
        <f>G16</f>
        <v>400000</v>
      </c>
    </row>
    <row r="16" spans="1:8" s="15" customFormat="1" ht="25.5">
      <c r="A16" s="13"/>
      <c r="B16" s="34" t="s">
        <v>16</v>
      </c>
      <c r="C16" s="32">
        <v>71845664</v>
      </c>
      <c r="D16" s="83">
        <f>-400000</f>
        <v>-400000</v>
      </c>
      <c r="E16" s="185" t="s">
        <v>16</v>
      </c>
      <c r="F16" s="176">
        <v>13941510</v>
      </c>
      <c r="G16" s="83">
        <v>400000</v>
      </c>
    </row>
    <row r="17" spans="1:7" s="15" customFormat="1" ht="12.75">
      <c r="A17" s="13"/>
      <c r="B17" s="238" t="s">
        <v>17</v>
      </c>
      <c r="C17" s="29">
        <v>73250082</v>
      </c>
      <c r="D17" s="79">
        <f>D26</f>
        <v>-400000</v>
      </c>
      <c r="E17" s="192" t="s">
        <v>38</v>
      </c>
      <c r="F17" s="174">
        <v>13966510</v>
      </c>
      <c r="G17" s="79">
        <f t="shared" ref="G17:G19" si="0">G18</f>
        <v>400000</v>
      </c>
    </row>
    <row r="18" spans="1:7" s="15" customFormat="1" ht="12.75">
      <c r="A18" s="13"/>
      <c r="B18" s="34" t="s">
        <v>18</v>
      </c>
      <c r="C18" s="32">
        <v>21584586</v>
      </c>
      <c r="D18" s="83"/>
      <c r="E18" s="187" t="s">
        <v>18</v>
      </c>
      <c r="F18" s="176">
        <v>13966510</v>
      </c>
      <c r="G18" s="83">
        <f t="shared" si="0"/>
        <v>400000</v>
      </c>
    </row>
    <row r="19" spans="1:7" s="15" customFormat="1" ht="12.75">
      <c r="A19" s="13"/>
      <c r="B19" s="35" t="s">
        <v>19</v>
      </c>
      <c r="C19" s="32">
        <v>21484620</v>
      </c>
      <c r="D19" s="83"/>
      <c r="E19" s="188" t="s">
        <v>19</v>
      </c>
      <c r="F19" s="176">
        <v>13966510</v>
      </c>
      <c r="G19" s="83">
        <f t="shared" si="0"/>
        <v>400000</v>
      </c>
    </row>
    <row r="20" spans="1:7" s="15" customFormat="1" ht="13.5" thickBot="1">
      <c r="A20" s="13"/>
      <c r="B20" s="35" t="s">
        <v>20</v>
      </c>
      <c r="C20" s="32">
        <v>6547992</v>
      </c>
      <c r="D20" s="83"/>
      <c r="E20" s="198" t="s">
        <v>21</v>
      </c>
      <c r="F20" s="199">
        <v>13966510</v>
      </c>
      <c r="G20" s="90">
        <v>400000</v>
      </c>
    </row>
    <row r="21" spans="1:7" s="15" customFormat="1" ht="12.75">
      <c r="A21" s="13"/>
      <c r="B21" s="35" t="s">
        <v>21</v>
      </c>
      <c r="C21" s="32">
        <v>14936628</v>
      </c>
      <c r="D21" s="83"/>
      <c r="E21" s="195"/>
      <c r="F21" s="196"/>
      <c r="G21" s="197"/>
    </row>
    <row r="22" spans="1:7" s="15" customFormat="1" ht="25.5">
      <c r="A22" s="13"/>
      <c r="B22" s="35" t="s">
        <v>57</v>
      </c>
      <c r="C22" s="32">
        <v>99966</v>
      </c>
      <c r="D22" s="83"/>
      <c r="E22" s="179"/>
      <c r="F22" s="180"/>
      <c r="G22" s="181"/>
    </row>
    <row r="23" spans="1:7" s="15" customFormat="1" ht="12.75">
      <c r="A23" s="13"/>
      <c r="B23" s="36" t="s">
        <v>58</v>
      </c>
      <c r="C23" s="32">
        <v>99966</v>
      </c>
      <c r="D23" s="83"/>
      <c r="E23" s="179"/>
      <c r="F23" s="180"/>
      <c r="G23" s="181"/>
    </row>
    <row r="24" spans="1:7" s="15" customFormat="1" ht="25.5">
      <c r="A24" s="13"/>
      <c r="B24" s="37" t="s">
        <v>59</v>
      </c>
      <c r="C24" s="32">
        <v>99966</v>
      </c>
      <c r="D24" s="83"/>
      <c r="E24" s="179"/>
      <c r="F24" s="180"/>
      <c r="G24" s="181"/>
    </row>
    <row r="25" spans="1:7" s="15" customFormat="1" ht="25.5">
      <c r="A25" s="13"/>
      <c r="B25" s="31" t="s">
        <v>60</v>
      </c>
      <c r="C25" s="32">
        <v>99966</v>
      </c>
      <c r="D25" s="84"/>
      <c r="E25" s="179"/>
      <c r="F25" s="180"/>
      <c r="G25" s="181"/>
    </row>
    <row r="26" spans="1:7" s="15" customFormat="1" ht="12.75">
      <c r="A26" s="13"/>
      <c r="B26" s="34" t="s">
        <v>27</v>
      </c>
      <c r="C26" s="32">
        <v>51665496</v>
      </c>
      <c r="D26" s="84">
        <v>-400000</v>
      </c>
      <c r="E26" s="179"/>
      <c r="F26" s="180"/>
      <c r="G26" s="181"/>
    </row>
    <row r="27" spans="1:7" s="15" customFormat="1" ht="12.75">
      <c r="A27" s="13"/>
      <c r="B27" s="34" t="s">
        <v>28</v>
      </c>
      <c r="C27" s="32">
        <v>51515496</v>
      </c>
      <c r="D27" s="84">
        <v>-400000</v>
      </c>
      <c r="E27" s="182"/>
      <c r="F27" s="180"/>
      <c r="G27" s="181"/>
    </row>
    <row r="28" spans="1:7" s="15" customFormat="1" ht="12.75">
      <c r="A28" s="13"/>
      <c r="B28" s="35" t="s">
        <v>61</v>
      </c>
      <c r="C28" s="32">
        <v>150000</v>
      </c>
      <c r="D28" s="84"/>
      <c r="E28" s="182"/>
      <c r="F28" s="180"/>
      <c r="G28" s="181"/>
    </row>
    <row r="29" spans="1:7" s="15" customFormat="1" ht="25.5">
      <c r="A29" s="13"/>
      <c r="B29" s="36" t="s">
        <v>62</v>
      </c>
      <c r="C29" s="32">
        <v>150000</v>
      </c>
      <c r="D29" s="79"/>
      <c r="E29" s="182"/>
      <c r="F29" s="180"/>
      <c r="G29" s="181"/>
    </row>
    <row r="30" spans="1:7" s="15" customFormat="1" ht="12.75">
      <c r="A30" s="13"/>
      <c r="B30" s="39" t="s">
        <v>63</v>
      </c>
      <c r="C30" s="32">
        <v>150000</v>
      </c>
      <c r="D30" s="79"/>
      <c r="E30" s="182"/>
      <c r="F30" s="180"/>
      <c r="G30" s="181"/>
    </row>
    <row r="31" spans="1:7" s="15" customFormat="1" ht="12.75">
      <c r="A31" s="13"/>
      <c r="B31" s="39" t="s">
        <v>29</v>
      </c>
      <c r="C31" s="32">
        <v>-332238</v>
      </c>
      <c r="D31" s="79"/>
      <c r="E31" s="182"/>
      <c r="F31" s="180"/>
      <c r="G31" s="181"/>
    </row>
    <row r="32" spans="1:7" s="15" customFormat="1" ht="12.75">
      <c r="A32" s="13"/>
      <c r="B32" s="31" t="s">
        <v>30</v>
      </c>
      <c r="C32" s="32">
        <v>332238</v>
      </c>
      <c r="D32" s="184"/>
      <c r="E32" s="182"/>
      <c r="F32" s="180"/>
      <c r="G32" s="181"/>
    </row>
    <row r="33" spans="1:8" s="15" customFormat="1" ht="12.75">
      <c r="A33" s="13"/>
      <c r="B33" s="34" t="s">
        <v>31</v>
      </c>
      <c r="C33" s="32">
        <v>332238</v>
      </c>
      <c r="D33" s="184"/>
      <c r="E33" s="182"/>
      <c r="F33" s="180"/>
      <c r="G33" s="181"/>
    </row>
    <row r="34" spans="1:8" s="15" customFormat="1" ht="26.25" thickBot="1">
      <c r="A34" s="13"/>
      <c r="B34" s="239" t="s">
        <v>32</v>
      </c>
      <c r="C34" s="41">
        <v>332238</v>
      </c>
      <c r="D34" s="178"/>
      <c r="E34" s="182"/>
      <c r="F34" s="180"/>
      <c r="G34" s="181"/>
    </row>
    <row r="35" spans="1:8" s="15" customFormat="1" ht="27.75" customHeight="1" thickBot="1">
      <c r="A35" s="13"/>
      <c r="B35" s="305" t="s">
        <v>64</v>
      </c>
      <c r="C35" s="306"/>
      <c r="D35" s="306"/>
      <c r="E35" s="306"/>
      <c r="F35" s="306"/>
      <c r="G35" s="307"/>
    </row>
    <row r="36" spans="1:8">
      <c r="E36" s="20"/>
      <c r="F36" s="20"/>
      <c r="G36" s="20"/>
    </row>
    <row r="37" spans="1:8" ht="15.75" thickBot="1">
      <c r="B37" s="265" t="s">
        <v>70</v>
      </c>
    </row>
    <row r="38" spans="1:8">
      <c r="A38" s="16">
        <f>A10+1</f>
        <v>2</v>
      </c>
      <c r="B38" s="177" t="s">
        <v>53</v>
      </c>
      <c r="C38" s="212"/>
      <c r="D38" s="200"/>
      <c r="E38" s="177" t="s">
        <v>53</v>
      </c>
      <c r="F38" s="212"/>
      <c r="G38" s="62"/>
      <c r="H38" s="262"/>
    </row>
    <row r="39" spans="1:8">
      <c r="B39" s="67" t="s">
        <v>5</v>
      </c>
      <c r="C39" s="69"/>
      <c r="D39" s="201"/>
      <c r="E39" s="67" t="s">
        <v>5</v>
      </c>
      <c r="F39" s="69"/>
      <c r="G39" s="67"/>
    </row>
    <row r="40" spans="1:8">
      <c r="B40" s="172" t="s">
        <v>54</v>
      </c>
      <c r="C40" s="75"/>
      <c r="D40" s="202"/>
      <c r="E40" s="173" t="s">
        <v>55</v>
      </c>
      <c r="F40" s="75"/>
      <c r="G40" s="73"/>
    </row>
    <row r="41" spans="1:8">
      <c r="B41" s="192" t="s">
        <v>7</v>
      </c>
      <c r="C41" s="29">
        <v>72917844</v>
      </c>
      <c r="D41" s="203">
        <f>D43</f>
        <v>-3000000</v>
      </c>
      <c r="E41" s="192" t="s">
        <v>56</v>
      </c>
      <c r="F41" s="213">
        <v>13966510</v>
      </c>
      <c r="G41" s="79">
        <f>G42+G43</f>
        <v>3000000</v>
      </c>
    </row>
    <row r="42" spans="1:8" ht="26.25">
      <c r="B42" s="186" t="s">
        <v>8</v>
      </c>
      <c r="C42" s="32">
        <v>1072180</v>
      </c>
      <c r="D42" s="204"/>
      <c r="E42" s="186" t="s">
        <v>8</v>
      </c>
      <c r="F42" s="214">
        <v>25000</v>
      </c>
      <c r="G42" s="79"/>
    </row>
    <row r="43" spans="1:8">
      <c r="B43" s="31" t="s">
        <v>15</v>
      </c>
      <c r="C43" s="32">
        <v>71845664</v>
      </c>
      <c r="D43" s="204">
        <f>D44</f>
        <v>-3000000</v>
      </c>
      <c r="E43" s="187" t="s">
        <v>15</v>
      </c>
      <c r="F43" s="215">
        <v>13941510</v>
      </c>
      <c r="G43" s="83">
        <f>G44</f>
        <v>3000000</v>
      </c>
    </row>
    <row r="44" spans="1:8" ht="26.25">
      <c r="B44" s="34" t="s">
        <v>16</v>
      </c>
      <c r="C44" s="32">
        <v>71845664</v>
      </c>
      <c r="D44" s="204">
        <v>-3000000</v>
      </c>
      <c r="E44" s="185" t="s">
        <v>16</v>
      </c>
      <c r="F44" s="215">
        <v>13941510</v>
      </c>
      <c r="G44" s="83">
        <v>3000000</v>
      </c>
    </row>
    <row r="45" spans="1:8">
      <c r="B45" s="192" t="s">
        <v>17</v>
      </c>
      <c r="C45" s="29">
        <v>73250082</v>
      </c>
      <c r="D45" s="203">
        <f>D54</f>
        <v>-3000000</v>
      </c>
      <c r="E45" s="192" t="s">
        <v>38</v>
      </c>
      <c r="F45" s="213">
        <v>13966510</v>
      </c>
      <c r="G45" s="79">
        <f t="shared" ref="G45:G47" si="1">G46</f>
        <v>3000000</v>
      </c>
    </row>
    <row r="46" spans="1:8">
      <c r="B46" s="187" t="s">
        <v>18</v>
      </c>
      <c r="C46" s="32">
        <v>21584586</v>
      </c>
      <c r="D46" s="204"/>
      <c r="E46" s="187" t="s">
        <v>18</v>
      </c>
      <c r="F46" s="215">
        <v>13966510</v>
      </c>
      <c r="G46" s="83">
        <f t="shared" si="1"/>
        <v>3000000</v>
      </c>
    </row>
    <row r="47" spans="1:8">
      <c r="B47" s="188" t="s">
        <v>19</v>
      </c>
      <c r="C47" s="32">
        <v>21484620</v>
      </c>
      <c r="D47" s="204"/>
      <c r="E47" s="188" t="s">
        <v>19</v>
      </c>
      <c r="F47" s="215">
        <v>13966510</v>
      </c>
      <c r="G47" s="83">
        <f t="shared" si="1"/>
        <v>3000000</v>
      </c>
    </row>
    <row r="48" spans="1:8">
      <c r="B48" s="188" t="s">
        <v>20</v>
      </c>
      <c r="C48" s="32">
        <v>6547992</v>
      </c>
      <c r="D48" s="204"/>
      <c r="E48" s="188" t="s">
        <v>21</v>
      </c>
      <c r="F48" s="215">
        <v>13966510</v>
      </c>
      <c r="G48" s="83">
        <v>3000000</v>
      </c>
    </row>
    <row r="49" spans="2:7">
      <c r="B49" s="188" t="s">
        <v>21</v>
      </c>
      <c r="C49" s="32">
        <v>14936628</v>
      </c>
      <c r="D49" s="204"/>
      <c r="E49" s="208"/>
      <c r="F49" s="216"/>
      <c r="G49" s="219"/>
    </row>
    <row r="50" spans="2:7" ht="26.25">
      <c r="B50" s="188" t="s">
        <v>57</v>
      </c>
      <c r="C50" s="32">
        <v>99966</v>
      </c>
      <c r="D50" s="204"/>
      <c r="E50" s="209"/>
      <c r="F50" s="217"/>
      <c r="G50" s="220"/>
    </row>
    <row r="51" spans="2:7">
      <c r="B51" s="189" t="s">
        <v>58</v>
      </c>
      <c r="C51" s="32">
        <v>99966</v>
      </c>
      <c r="D51" s="204"/>
      <c r="E51" s="209"/>
      <c r="F51" s="217"/>
      <c r="G51" s="220"/>
    </row>
    <row r="52" spans="2:7" ht="26.25">
      <c r="B52" s="190" t="s">
        <v>59</v>
      </c>
      <c r="C52" s="32">
        <v>99966</v>
      </c>
      <c r="D52" s="204"/>
      <c r="E52" s="209"/>
      <c r="F52" s="217"/>
      <c r="G52" s="220"/>
    </row>
    <row r="53" spans="2:7" ht="26.25">
      <c r="B53" s="186" t="s">
        <v>60</v>
      </c>
      <c r="C53" s="32">
        <v>99966</v>
      </c>
      <c r="D53" s="205"/>
      <c r="E53" s="209"/>
      <c r="F53" s="217"/>
      <c r="G53" s="220"/>
    </row>
    <row r="54" spans="2:7">
      <c r="B54" s="187" t="s">
        <v>27</v>
      </c>
      <c r="C54" s="32">
        <v>51665496</v>
      </c>
      <c r="D54" s="205">
        <f>D55</f>
        <v>-3000000</v>
      </c>
      <c r="E54" s="209"/>
      <c r="F54" s="217"/>
      <c r="G54" s="220"/>
    </row>
    <row r="55" spans="2:7">
      <c r="B55" s="187" t="s">
        <v>28</v>
      </c>
      <c r="C55" s="32">
        <v>51515496</v>
      </c>
      <c r="D55" s="205">
        <v>-3000000</v>
      </c>
      <c r="E55" s="210"/>
      <c r="F55" s="217"/>
      <c r="G55" s="220"/>
    </row>
    <row r="56" spans="2:7">
      <c r="B56" s="188" t="s">
        <v>61</v>
      </c>
      <c r="C56" s="32">
        <v>150000</v>
      </c>
      <c r="D56" s="205"/>
      <c r="E56" s="210"/>
      <c r="F56" s="217"/>
      <c r="G56" s="220"/>
    </row>
    <row r="57" spans="2:7" ht="26.25">
      <c r="B57" s="189" t="s">
        <v>62</v>
      </c>
      <c r="C57" s="32">
        <v>150000</v>
      </c>
      <c r="D57" s="203"/>
      <c r="E57" s="210"/>
      <c r="F57" s="217"/>
      <c r="G57" s="220"/>
    </row>
    <row r="58" spans="2:7">
      <c r="B58" s="185" t="s">
        <v>63</v>
      </c>
      <c r="C58" s="32">
        <v>150000</v>
      </c>
      <c r="D58" s="203"/>
      <c r="E58" s="210"/>
      <c r="F58" s="217"/>
      <c r="G58" s="220"/>
    </row>
    <row r="59" spans="2:7">
      <c r="B59" s="185" t="s">
        <v>29</v>
      </c>
      <c r="C59" s="32">
        <v>-332238</v>
      </c>
      <c r="D59" s="203"/>
      <c r="E59" s="210"/>
      <c r="F59" s="217"/>
      <c r="G59" s="220"/>
    </row>
    <row r="60" spans="2:7">
      <c r="B60" s="186" t="s">
        <v>30</v>
      </c>
      <c r="C60" s="32">
        <v>332238</v>
      </c>
      <c r="D60" s="206"/>
      <c r="E60" s="210"/>
      <c r="F60" s="217"/>
      <c r="G60" s="220"/>
    </row>
    <row r="61" spans="2:7">
      <c r="B61" s="187" t="s">
        <v>31</v>
      </c>
      <c r="C61" s="32">
        <v>332238</v>
      </c>
      <c r="D61" s="206"/>
      <c r="E61" s="210"/>
      <c r="F61" s="217"/>
      <c r="G61" s="220"/>
    </row>
    <row r="62" spans="2:7" ht="27" thickBot="1">
      <c r="B62" s="191" t="s">
        <v>32</v>
      </c>
      <c r="C62" s="41">
        <v>332238</v>
      </c>
      <c r="D62" s="207"/>
      <c r="E62" s="211"/>
      <c r="F62" s="218"/>
      <c r="G62" s="221"/>
    </row>
    <row r="63" spans="2:7">
      <c r="B63" s="222" t="s">
        <v>66</v>
      </c>
      <c r="C63" s="223"/>
      <c r="D63" s="222"/>
      <c r="E63" s="183"/>
      <c r="F63" s="224"/>
      <c r="G63" s="183"/>
    </row>
    <row r="64" spans="2:7">
      <c r="B64" s="172" t="s">
        <v>54</v>
      </c>
      <c r="C64" s="75"/>
      <c r="D64" s="73"/>
      <c r="E64" s="231"/>
      <c r="F64" s="224"/>
      <c r="G64" s="183"/>
    </row>
    <row r="65" spans="2:7">
      <c r="B65" s="232" t="s">
        <v>67</v>
      </c>
      <c r="C65" s="69"/>
      <c r="D65" s="67"/>
      <c r="E65" s="231"/>
      <c r="F65" s="224"/>
      <c r="G65" s="183"/>
    </row>
    <row r="66" spans="2:7">
      <c r="B66" s="233" t="s">
        <v>68</v>
      </c>
      <c r="C66" s="69"/>
      <c r="D66" s="67"/>
      <c r="E66" s="231"/>
      <c r="F66" s="224"/>
      <c r="G66" s="183"/>
    </row>
    <row r="67" spans="2:7">
      <c r="B67" s="234" t="s">
        <v>69</v>
      </c>
      <c r="C67" s="69"/>
      <c r="D67" s="67"/>
      <c r="E67" s="231"/>
      <c r="F67" s="224"/>
      <c r="G67" s="183"/>
    </row>
    <row r="68" spans="2:7">
      <c r="B68" s="192" t="s">
        <v>7</v>
      </c>
      <c r="C68" s="29">
        <f>C69</f>
        <v>46737490</v>
      </c>
      <c r="D68" s="79">
        <f>D69</f>
        <v>-3000000</v>
      </c>
      <c r="E68" s="225"/>
      <c r="F68" s="226"/>
      <c r="G68" s="181"/>
    </row>
    <row r="69" spans="2:7">
      <c r="B69" s="31" t="s">
        <v>15</v>
      </c>
      <c r="C69" s="32">
        <f>C70</f>
        <v>46737490</v>
      </c>
      <c r="D69" s="83">
        <f>D70</f>
        <v>-3000000</v>
      </c>
      <c r="E69" s="227"/>
      <c r="F69" s="228"/>
      <c r="G69" s="229"/>
    </row>
    <row r="70" spans="2:7">
      <c r="B70" s="34" t="s">
        <v>16</v>
      </c>
      <c r="C70" s="32">
        <f>C71</f>
        <v>46737490</v>
      </c>
      <c r="D70" s="83">
        <v>-3000000</v>
      </c>
      <c r="E70" s="230"/>
      <c r="F70" s="228"/>
      <c r="G70" s="229"/>
    </row>
    <row r="71" spans="2:7">
      <c r="B71" s="192" t="s">
        <v>17</v>
      </c>
      <c r="C71" s="29">
        <f>C72</f>
        <v>46737490</v>
      </c>
      <c r="D71" s="79">
        <f>D72</f>
        <v>-3000000</v>
      </c>
      <c r="E71" s="225"/>
      <c r="F71" s="226"/>
      <c r="G71" s="197"/>
    </row>
    <row r="72" spans="2:7">
      <c r="B72" s="187" t="s">
        <v>27</v>
      </c>
      <c r="C72" s="32">
        <f>C73</f>
        <v>46737490</v>
      </c>
      <c r="D72" s="84">
        <f>D73</f>
        <v>-3000000</v>
      </c>
      <c r="E72" s="179"/>
      <c r="F72" s="180"/>
      <c r="G72" s="181"/>
    </row>
    <row r="73" spans="2:7" ht="15.75" thickBot="1">
      <c r="B73" s="187" t="s">
        <v>28</v>
      </c>
      <c r="C73" s="32">
        <v>46737490</v>
      </c>
      <c r="D73" s="84">
        <v>-3000000</v>
      </c>
      <c r="E73" s="182"/>
      <c r="F73" s="180"/>
      <c r="G73" s="181"/>
    </row>
    <row r="74" spans="2:7" ht="42" customHeight="1" thickBot="1">
      <c r="B74" s="305" t="s">
        <v>65</v>
      </c>
      <c r="C74" s="306"/>
      <c r="D74" s="306"/>
      <c r="E74" s="306"/>
      <c r="F74" s="306"/>
      <c r="G74" s="307"/>
    </row>
  </sheetData>
  <mergeCells count="7">
    <mergeCell ref="H1:H2"/>
    <mergeCell ref="B35:G35"/>
    <mergeCell ref="B74:G74"/>
    <mergeCell ref="C1:C2"/>
    <mergeCell ref="D1:D2"/>
    <mergeCell ref="F1:F2"/>
    <mergeCell ref="G1:G2"/>
  </mergeCells>
  <pageMargins left="0.22" right="0.18" top="0.51181102362204722" bottom="0.46" header="0.31496062992125984" footer="0.25"/>
  <pageSetup paperSize="9" scale="75" fitToHeight="0" orientation="landscape" verticalDpi="0"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zoomScale="80" zoomScaleNormal="80" workbookViewId="0">
      <selection activeCell="E13" sqref="E13"/>
    </sheetView>
  </sheetViews>
  <sheetFormatPr defaultRowHeight="15"/>
  <cols>
    <col min="1" max="1" width="6.28515625" style="16" customWidth="1"/>
    <col min="2" max="2" width="58" style="44" customWidth="1"/>
    <col min="3" max="4" width="14.28515625" style="44" customWidth="1"/>
    <col min="5" max="5" width="51.140625" style="44" customWidth="1"/>
    <col min="6" max="7" width="14" style="44" customWidth="1"/>
    <col min="8" max="8" width="16.140625" style="15" customWidth="1"/>
  </cols>
  <sheetData>
    <row r="1" spans="1:8" ht="15" customHeight="1">
      <c r="A1" s="1"/>
      <c r="B1" s="2"/>
      <c r="C1" s="308" t="s">
        <v>0</v>
      </c>
      <c r="D1" s="308" t="s">
        <v>1</v>
      </c>
      <c r="E1" s="3"/>
      <c r="F1" s="308" t="s">
        <v>0</v>
      </c>
      <c r="G1" s="308" t="s">
        <v>1</v>
      </c>
      <c r="H1" s="303" t="s">
        <v>149</v>
      </c>
    </row>
    <row r="2" spans="1:8" ht="15.75" customHeight="1" thickBot="1">
      <c r="A2" s="1"/>
      <c r="B2" s="4"/>
      <c r="C2" s="309"/>
      <c r="D2" s="309"/>
      <c r="E2" s="5"/>
      <c r="F2" s="309"/>
      <c r="G2" s="309"/>
      <c r="H2" s="304"/>
    </row>
    <row r="3" spans="1:8">
      <c r="A3" s="6"/>
      <c r="B3" s="7"/>
      <c r="C3" s="8"/>
      <c r="D3" s="9"/>
      <c r="E3" s="7"/>
      <c r="F3" s="10"/>
      <c r="G3" s="9"/>
      <c r="H3" s="11"/>
    </row>
    <row r="4" spans="1:8" s="269" customFormat="1" ht="15.75" thickBot="1">
      <c r="A4" s="6"/>
      <c r="B4" s="265" t="s">
        <v>4</v>
      </c>
      <c r="C4" s="266"/>
      <c r="D4" s="9"/>
      <c r="E4" s="267"/>
      <c r="F4" s="268"/>
      <c r="G4" s="9"/>
      <c r="H4" s="11"/>
    </row>
    <row r="5" spans="1:8">
      <c r="A5" s="16">
        <f>AiM!A38+1</f>
        <v>3</v>
      </c>
      <c r="B5" s="17" t="s">
        <v>4</v>
      </c>
      <c r="C5" s="18"/>
      <c r="D5" s="19"/>
      <c r="E5" s="20"/>
      <c r="F5" s="20"/>
      <c r="G5" s="20"/>
      <c r="H5" s="262"/>
    </row>
    <row r="6" spans="1:8">
      <c r="A6" s="13"/>
      <c r="B6" s="21" t="s">
        <v>5</v>
      </c>
      <c r="C6" s="22"/>
      <c r="D6" s="23"/>
      <c r="E6" s="20"/>
      <c r="F6" s="20"/>
      <c r="G6" s="20"/>
      <c r="H6" s="24"/>
    </row>
    <row r="7" spans="1:8">
      <c r="A7" s="13"/>
      <c r="B7" s="25" t="s">
        <v>6</v>
      </c>
      <c r="C7" s="26"/>
      <c r="D7" s="27"/>
      <c r="E7" s="20"/>
      <c r="F7" s="20"/>
      <c r="G7" s="20"/>
      <c r="H7" s="24"/>
    </row>
    <row r="8" spans="1:8">
      <c r="A8" s="13"/>
      <c r="B8" s="28" t="s">
        <v>7</v>
      </c>
      <c r="C8" s="29">
        <v>36462991</v>
      </c>
      <c r="D8" s="30">
        <v>0</v>
      </c>
      <c r="E8" s="20"/>
      <c r="F8" s="20"/>
      <c r="G8" s="20"/>
    </row>
    <row r="9" spans="1:8">
      <c r="A9" s="13"/>
      <c r="B9" s="31" t="s">
        <v>8</v>
      </c>
      <c r="C9" s="32">
        <v>1421257</v>
      </c>
      <c r="D9" s="33"/>
      <c r="E9" s="20"/>
      <c r="F9" s="20"/>
      <c r="G9" s="20"/>
    </row>
    <row r="10" spans="1:8">
      <c r="A10" s="13"/>
      <c r="B10" s="31" t="s">
        <v>9</v>
      </c>
      <c r="C10" s="32">
        <v>549614</v>
      </c>
      <c r="D10" s="33"/>
      <c r="E10" s="20"/>
      <c r="F10" s="20"/>
      <c r="G10" s="20"/>
    </row>
    <row r="11" spans="1:8">
      <c r="A11" s="13"/>
      <c r="B11" s="34" t="s">
        <v>10</v>
      </c>
      <c r="C11" s="32">
        <v>549614</v>
      </c>
      <c r="D11" s="33"/>
      <c r="E11" s="20"/>
      <c r="F11" s="20"/>
      <c r="G11" s="20"/>
    </row>
    <row r="12" spans="1:8">
      <c r="A12" s="13"/>
      <c r="B12" s="35" t="s">
        <v>11</v>
      </c>
      <c r="C12" s="32">
        <v>549614</v>
      </c>
      <c r="D12" s="33"/>
      <c r="E12" s="20"/>
      <c r="F12" s="20"/>
      <c r="G12" s="20"/>
    </row>
    <row r="13" spans="1:8" ht="26.25">
      <c r="A13" s="13"/>
      <c r="B13" s="36" t="s">
        <v>12</v>
      </c>
      <c r="C13" s="32">
        <v>549614</v>
      </c>
      <c r="D13" s="33"/>
      <c r="E13" s="20"/>
      <c r="F13" s="20"/>
      <c r="G13" s="20"/>
    </row>
    <row r="14" spans="1:8" ht="26.25">
      <c r="A14" s="13"/>
      <c r="B14" s="37" t="s">
        <v>13</v>
      </c>
      <c r="C14" s="32">
        <v>549489</v>
      </c>
      <c r="D14" s="33"/>
      <c r="E14" s="20"/>
      <c r="F14" s="20"/>
      <c r="G14" s="20"/>
    </row>
    <row r="15" spans="1:8" ht="26.25">
      <c r="A15" s="13"/>
      <c r="B15" s="37" t="s">
        <v>14</v>
      </c>
      <c r="C15" s="32">
        <v>125</v>
      </c>
      <c r="D15" s="33"/>
      <c r="E15" s="20"/>
      <c r="F15" s="20"/>
      <c r="G15" s="20"/>
    </row>
    <row r="16" spans="1:8">
      <c r="A16" s="13"/>
      <c r="B16" s="31" t="s">
        <v>15</v>
      </c>
      <c r="C16" s="32">
        <v>34492120</v>
      </c>
      <c r="D16" s="38"/>
      <c r="E16" s="20"/>
      <c r="F16" s="20"/>
      <c r="G16" s="20"/>
    </row>
    <row r="17" spans="1:7">
      <c r="A17" s="13"/>
      <c r="B17" s="34" t="s">
        <v>16</v>
      </c>
      <c r="C17" s="32">
        <v>34492120</v>
      </c>
      <c r="D17" s="38"/>
      <c r="E17" s="20"/>
      <c r="F17" s="20"/>
      <c r="G17" s="20"/>
    </row>
    <row r="18" spans="1:7">
      <c r="A18" s="13"/>
      <c r="B18" s="28" t="s">
        <v>17</v>
      </c>
      <c r="C18" s="29">
        <v>36652991</v>
      </c>
      <c r="D18" s="30">
        <f>D19</f>
        <v>0</v>
      </c>
      <c r="E18" s="20"/>
      <c r="F18" s="20"/>
      <c r="G18" s="20"/>
    </row>
    <row r="19" spans="1:7">
      <c r="A19" s="13"/>
      <c r="B19" s="31" t="s">
        <v>18</v>
      </c>
      <c r="C19" s="32">
        <v>36095505</v>
      </c>
      <c r="D19" s="38">
        <f>D20+D23</f>
        <v>0</v>
      </c>
      <c r="E19" s="20"/>
      <c r="F19" s="20"/>
      <c r="G19" s="20"/>
    </row>
    <row r="20" spans="1:7">
      <c r="A20" s="13"/>
      <c r="B20" s="34" t="s">
        <v>19</v>
      </c>
      <c r="C20" s="32">
        <v>36046124</v>
      </c>
      <c r="D20" s="33">
        <f>D22</f>
        <v>-55000</v>
      </c>
      <c r="E20" s="20"/>
      <c r="F20" s="20"/>
      <c r="G20" s="20"/>
    </row>
    <row r="21" spans="1:7">
      <c r="A21" s="13"/>
      <c r="B21" s="35" t="s">
        <v>20</v>
      </c>
      <c r="C21" s="32">
        <v>18553550</v>
      </c>
      <c r="D21" s="33"/>
      <c r="E21" s="20"/>
      <c r="F21" s="20"/>
      <c r="G21" s="20"/>
    </row>
    <row r="22" spans="1:7">
      <c r="A22" s="13"/>
      <c r="B22" s="35" t="s">
        <v>21</v>
      </c>
      <c r="C22" s="32">
        <v>17492574</v>
      </c>
      <c r="D22" s="33">
        <f>-55000</f>
        <v>-55000</v>
      </c>
      <c r="E22" s="20"/>
      <c r="F22" s="20"/>
      <c r="G22" s="20"/>
    </row>
    <row r="23" spans="1:7">
      <c r="A23" s="13"/>
      <c r="B23" s="34" t="s">
        <v>22</v>
      </c>
      <c r="C23" s="32">
        <v>32600</v>
      </c>
      <c r="D23" s="33">
        <v>55000</v>
      </c>
      <c r="E23" s="20"/>
      <c r="F23" s="20"/>
      <c r="G23" s="20"/>
    </row>
    <row r="24" spans="1:7">
      <c r="A24" s="13"/>
      <c r="B24" s="35" t="s">
        <v>23</v>
      </c>
      <c r="C24" s="32">
        <v>32600</v>
      </c>
      <c r="D24" s="33">
        <v>55000</v>
      </c>
      <c r="E24" s="20"/>
      <c r="F24" s="20"/>
      <c r="G24" s="20"/>
    </row>
    <row r="25" spans="1:7">
      <c r="A25" s="13"/>
      <c r="B25" s="34" t="s">
        <v>24</v>
      </c>
      <c r="C25" s="32">
        <v>16781</v>
      </c>
      <c r="D25" s="33"/>
      <c r="E25" s="20"/>
      <c r="F25" s="20"/>
      <c r="G25" s="20"/>
    </row>
    <row r="26" spans="1:7">
      <c r="A26" s="13"/>
      <c r="B26" s="35" t="s">
        <v>25</v>
      </c>
      <c r="C26" s="32">
        <v>16781</v>
      </c>
      <c r="D26" s="33"/>
      <c r="E26" s="20"/>
      <c r="F26" s="20"/>
      <c r="G26" s="20"/>
    </row>
    <row r="27" spans="1:7" ht="26.25">
      <c r="A27" s="13"/>
      <c r="B27" s="36" t="s">
        <v>26</v>
      </c>
      <c r="C27" s="32">
        <v>16781</v>
      </c>
      <c r="D27" s="33"/>
      <c r="E27" s="20"/>
      <c r="F27" s="20"/>
      <c r="G27" s="20"/>
    </row>
    <row r="28" spans="1:7">
      <c r="A28" s="13"/>
      <c r="B28" s="31" t="s">
        <v>27</v>
      </c>
      <c r="C28" s="32">
        <v>557486</v>
      </c>
      <c r="D28" s="33"/>
      <c r="E28" s="20"/>
      <c r="F28" s="20"/>
      <c r="G28" s="20"/>
    </row>
    <row r="29" spans="1:7">
      <c r="A29" s="13"/>
      <c r="B29" s="34" t="s">
        <v>28</v>
      </c>
      <c r="C29" s="32">
        <v>557486</v>
      </c>
      <c r="D29" s="33"/>
      <c r="E29" s="20"/>
      <c r="F29" s="20"/>
      <c r="G29" s="20"/>
    </row>
    <row r="30" spans="1:7">
      <c r="A30" s="13"/>
      <c r="B30" s="39" t="s">
        <v>29</v>
      </c>
      <c r="C30" s="32">
        <v>-190000</v>
      </c>
      <c r="D30" s="33"/>
      <c r="E30" s="20"/>
      <c r="F30" s="20"/>
      <c r="G30" s="20"/>
    </row>
    <row r="31" spans="1:7">
      <c r="A31" s="13"/>
      <c r="B31" s="39" t="s">
        <v>30</v>
      </c>
      <c r="C31" s="32">
        <v>190000</v>
      </c>
      <c r="D31" s="33"/>
      <c r="E31" s="20"/>
      <c r="F31" s="20"/>
      <c r="G31" s="20"/>
    </row>
    <row r="32" spans="1:7">
      <c r="A32" s="13"/>
      <c r="B32" s="31" t="s">
        <v>31</v>
      </c>
      <c r="C32" s="32">
        <v>190000</v>
      </c>
      <c r="D32" s="33"/>
      <c r="E32" s="20"/>
      <c r="F32" s="20"/>
      <c r="G32" s="20"/>
    </row>
    <row r="33" spans="1:7" ht="27" thickBot="1">
      <c r="A33" s="13"/>
      <c r="B33" s="40" t="s">
        <v>32</v>
      </c>
      <c r="C33" s="41">
        <v>190000</v>
      </c>
      <c r="D33" s="42"/>
      <c r="E33" s="20"/>
      <c r="F33" s="20"/>
      <c r="G33" s="20"/>
    </row>
    <row r="34" spans="1:7" ht="101.25" customHeight="1" thickBot="1">
      <c r="A34" s="13"/>
      <c r="B34" s="310" t="s">
        <v>133</v>
      </c>
      <c r="C34" s="311"/>
      <c r="D34" s="312"/>
      <c r="E34" s="20"/>
      <c r="F34" s="20"/>
      <c r="G34" s="20"/>
    </row>
    <row r="35" spans="1:7">
      <c r="A35" s="13"/>
      <c r="B35" s="14"/>
      <c r="C35" s="14"/>
      <c r="D35" s="43"/>
      <c r="E35"/>
      <c r="F35"/>
      <c r="G35"/>
    </row>
  </sheetData>
  <mergeCells count="6">
    <mergeCell ref="H1:H2"/>
    <mergeCell ref="B34:D34"/>
    <mergeCell ref="C1:C2"/>
    <mergeCell ref="D1:D2"/>
    <mergeCell ref="F1:F2"/>
    <mergeCell ref="G1:G2"/>
  </mergeCells>
  <pageMargins left="0.3" right="0.21" top="0.51181102362204722" bottom="0.51181102362204722" header="0.31496062992125984" footer="0.31496062992125984"/>
  <pageSetup paperSize="9" scale="75" fitToHeight="0" orientation="landscape" verticalDpi="0" r:id="rId1"/>
  <headerFoot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9"/>
  <sheetViews>
    <sheetView zoomScale="80" zoomScaleNormal="80" workbookViewId="0">
      <selection activeCell="L13" sqref="L13"/>
    </sheetView>
  </sheetViews>
  <sheetFormatPr defaultRowHeight="15"/>
  <cols>
    <col min="1" max="1" width="6.28515625" style="16" customWidth="1"/>
    <col min="2" max="2" width="58" style="44" customWidth="1"/>
    <col min="3" max="3" width="14.28515625" style="44" customWidth="1"/>
    <col min="4" max="4" width="14.140625" style="44" customWidth="1"/>
    <col min="5" max="5" width="50.140625" style="44" customWidth="1"/>
    <col min="6" max="7" width="14" style="44" customWidth="1"/>
    <col min="8" max="8" width="16.7109375" style="15" customWidth="1"/>
  </cols>
  <sheetData>
    <row r="1" spans="1:8" ht="15" customHeight="1">
      <c r="A1" s="1"/>
      <c r="B1" s="2"/>
      <c r="C1" s="308" t="s">
        <v>0</v>
      </c>
      <c r="D1" s="308" t="s">
        <v>1</v>
      </c>
      <c r="E1" s="3"/>
      <c r="F1" s="308" t="s">
        <v>0</v>
      </c>
      <c r="G1" s="308" t="s">
        <v>1</v>
      </c>
      <c r="H1" s="303" t="s">
        <v>149</v>
      </c>
    </row>
    <row r="2" spans="1:8" ht="15.75" customHeight="1" thickBot="1">
      <c r="A2" s="1"/>
      <c r="B2" s="4"/>
      <c r="C2" s="309"/>
      <c r="D2" s="309"/>
      <c r="E2" s="5"/>
      <c r="F2" s="309"/>
      <c r="G2" s="309"/>
      <c r="H2" s="304"/>
    </row>
    <row r="3" spans="1:8">
      <c r="A3" s="6"/>
      <c r="B3" s="7"/>
      <c r="C3" s="8"/>
      <c r="D3" s="9"/>
      <c r="E3" s="7"/>
      <c r="F3" s="10"/>
      <c r="G3" s="9"/>
      <c r="H3" s="11"/>
    </row>
    <row r="4" spans="1:8" ht="15.75" thickBot="1">
      <c r="A4" s="6"/>
      <c r="B4" s="265" t="s">
        <v>71</v>
      </c>
      <c r="C4" s="8"/>
      <c r="D4" s="9"/>
      <c r="E4" s="7"/>
      <c r="F4" s="10"/>
      <c r="G4" s="9"/>
      <c r="H4" s="11"/>
    </row>
    <row r="5" spans="1:8">
      <c r="A5" s="16">
        <f>ĀM!A5+1</f>
        <v>4</v>
      </c>
      <c r="B5" s="177" t="s">
        <v>71</v>
      </c>
      <c r="C5" s="247"/>
      <c r="D5" s="62"/>
      <c r="E5" s="177" t="s">
        <v>71</v>
      </c>
      <c r="F5" s="212"/>
      <c r="G5" s="62"/>
      <c r="H5" s="262"/>
    </row>
    <row r="6" spans="1:8">
      <c r="A6" s="13"/>
      <c r="B6" s="67" t="s">
        <v>5</v>
      </c>
      <c r="C6" s="248"/>
      <c r="D6" s="67"/>
      <c r="E6" s="67" t="s">
        <v>5</v>
      </c>
      <c r="F6" s="69"/>
      <c r="G6" s="67"/>
      <c r="H6" s="24"/>
    </row>
    <row r="7" spans="1:8" ht="27">
      <c r="A7" s="13"/>
      <c r="B7" s="172" t="s">
        <v>72</v>
      </c>
      <c r="C7" s="249"/>
      <c r="D7" s="73"/>
      <c r="E7" s="173" t="s">
        <v>73</v>
      </c>
      <c r="F7" s="75"/>
      <c r="G7" s="73"/>
      <c r="H7" s="24"/>
    </row>
    <row r="8" spans="1:8" s="241" customFormat="1">
      <c r="A8" s="240"/>
      <c r="B8" s="250" t="s">
        <v>7</v>
      </c>
      <c r="C8" s="30">
        <v>66088100</v>
      </c>
      <c r="D8" s="79">
        <f>D14</f>
        <v>-140000</v>
      </c>
      <c r="E8" s="250" t="s">
        <v>7</v>
      </c>
      <c r="F8" s="29">
        <v>30692528</v>
      </c>
      <c r="G8" s="79">
        <f>G10</f>
        <v>140000</v>
      </c>
      <c r="H8" s="15"/>
    </row>
    <row r="9" spans="1:8" ht="30.75" customHeight="1">
      <c r="A9" s="13"/>
      <c r="B9" s="186" t="s">
        <v>8</v>
      </c>
      <c r="C9" s="38">
        <v>278134</v>
      </c>
      <c r="D9" s="83"/>
      <c r="E9" s="186" t="s">
        <v>8</v>
      </c>
      <c r="F9" s="32">
        <v>1231573</v>
      </c>
      <c r="G9" s="83"/>
    </row>
    <row r="10" spans="1:8">
      <c r="A10" s="13"/>
      <c r="B10" s="186" t="s">
        <v>9</v>
      </c>
      <c r="C10" s="38">
        <v>32000</v>
      </c>
      <c r="D10" s="83"/>
      <c r="E10" s="186" t="s">
        <v>15</v>
      </c>
      <c r="F10" s="32">
        <v>29460955</v>
      </c>
      <c r="G10" s="83">
        <f>G11</f>
        <v>140000</v>
      </c>
    </row>
    <row r="11" spans="1:8" s="15" customFormat="1" ht="25.5">
      <c r="A11" s="13"/>
      <c r="B11" s="187" t="s">
        <v>74</v>
      </c>
      <c r="C11" s="38">
        <v>32000</v>
      </c>
      <c r="D11" s="83"/>
      <c r="E11" s="187" t="s">
        <v>16</v>
      </c>
      <c r="F11" s="32">
        <v>29460955</v>
      </c>
      <c r="G11" s="83">
        <v>140000</v>
      </c>
    </row>
    <row r="12" spans="1:8" s="15" customFormat="1" ht="38.25">
      <c r="A12" s="13"/>
      <c r="B12" s="188" t="s">
        <v>75</v>
      </c>
      <c r="C12" s="38">
        <v>32000</v>
      </c>
      <c r="D12" s="79"/>
      <c r="E12" s="250" t="s">
        <v>17</v>
      </c>
      <c r="F12" s="29">
        <v>30696137</v>
      </c>
      <c r="G12" s="79">
        <f>G13</f>
        <v>140000</v>
      </c>
    </row>
    <row r="13" spans="1:8" s="15" customFormat="1" ht="51">
      <c r="A13" s="13"/>
      <c r="B13" s="189" t="s">
        <v>76</v>
      </c>
      <c r="C13" s="38">
        <v>32000</v>
      </c>
      <c r="D13" s="83"/>
      <c r="E13" s="186" t="s">
        <v>18</v>
      </c>
      <c r="F13" s="32">
        <v>25927346</v>
      </c>
      <c r="G13" s="83">
        <f>G14</f>
        <v>140000</v>
      </c>
    </row>
    <row r="14" spans="1:8" s="15" customFormat="1" ht="12.75">
      <c r="A14" s="13"/>
      <c r="B14" s="186" t="s">
        <v>15</v>
      </c>
      <c r="C14" s="38">
        <v>65777966</v>
      </c>
      <c r="D14" s="83">
        <f>D15</f>
        <v>-140000</v>
      </c>
      <c r="E14" s="187" t="s">
        <v>19</v>
      </c>
      <c r="F14" s="32">
        <v>25927346</v>
      </c>
      <c r="G14" s="83">
        <f>G15</f>
        <v>140000</v>
      </c>
    </row>
    <row r="15" spans="1:8" s="15" customFormat="1" ht="12.75">
      <c r="A15" s="13"/>
      <c r="B15" s="187" t="s">
        <v>16</v>
      </c>
      <c r="C15" s="38">
        <v>65777966</v>
      </c>
      <c r="D15" s="84">
        <v>-140000</v>
      </c>
      <c r="E15" s="188" t="s">
        <v>21</v>
      </c>
      <c r="F15" s="32">
        <v>25927346</v>
      </c>
      <c r="G15" s="83">
        <v>140000</v>
      </c>
    </row>
    <row r="16" spans="1:8" s="15" customFormat="1" ht="12.75">
      <c r="A16" s="240"/>
      <c r="B16" s="250" t="s">
        <v>17</v>
      </c>
      <c r="C16" s="30">
        <v>66088100</v>
      </c>
      <c r="D16" s="79">
        <f>D17</f>
        <v>-140000</v>
      </c>
      <c r="E16" s="186" t="s">
        <v>27</v>
      </c>
      <c r="F16" s="29">
        <v>4768791</v>
      </c>
      <c r="G16" s="79"/>
    </row>
    <row r="17" spans="1:7" s="15" customFormat="1" ht="12.75">
      <c r="A17" s="13"/>
      <c r="B17" s="186" t="s">
        <v>18</v>
      </c>
      <c r="C17" s="38">
        <v>53828858</v>
      </c>
      <c r="D17" s="83">
        <f>D18</f>
        <v>-140000</v>
      </c>
      <c r="E17" s="187" t="s">
        <v>28</v>
      </c>
      <c r="F17" s="32">
        <v>4768791</v>
      </c>
      <c r="G17" s="83"/>
    </row>
    <row r="18" spans="1:7" s="15" customFormat="1" ht="12.75">
      <c r="A18" s="13"/>
      <c r="B18" s="187" t="s">
        <v>19</v>
      </c>
      <c r="C18" s="38">
        <v>53765078</v>
      </c>
      <c r="D18" s="83">
        <f>D19</f>
        <v>-140000</v>
      </c>
      <c r="E18" s="185" t="s">
        <v>29</v>
      </c>
      <c r="F18" s="84">
        <v>-3609</v>
      </c>
      <c r="G18" s="83"/>
    </row>
    <row r="19" spans="1:7" s="15" customFormat="1" ht="12.75">
      <c r="A19" s="13"/>
      <c r="B19" s="188" t="s">
        <v>20</v>
      </c>
      <c r="C19" s="38">
        <v>46076206</v>
      </c>
      <c r="D19" s="83">
        <f>D20</f>
        <v>-140000</v>
      </c>
      <c r="E19" s="185" t="s">
        <v>30</v>
      </c>
      <c r="F19" s="32">
        <v>3609</v>
      </c>
      <c r="G19" s="83"/>
    </row>
    <row r="20" spans="1:7" s="15" customFormat="1" ht="12.75">
      <c r="A20" s="13"/>
      <c r="B20" s="188" t="s">
        <v>21</v>
      </c>
      <c r="C20" s="38">
        <v>7688872</v>
      </c>
      <c r="D20" s="84">
        <v>-140000</v>
      </c>
      <c r="E20" s="186" t="s">
        <v>31</v>
      </c>
      <c r="F20" s="32">
        <v>3609</v>
      </c>
      <c r="G20" s="84"/>
    </row>
    <row r="21" spans="1:7" s="15" customFormat="1" ht="39" thickBot="1">
      <c r="A21" s="13"/>
      <c r="B21" s="187" t="s">
        <v>22</v>
      </c>
      <c r="C21" s="38">
        <v>10000</v>
      </c>
      <c r="D21" s="84"/>
      <c r="E21" s="191" t="s">
        <v>32</v>
      </c>
      <c r="F21" s="41">
        <v>3609</v>
      </c>
      <c r="G21" s="91"/>
    </row>
    <row r="22" spans="1:7" s="15" customFormat="1" ht="12.75">
      <c r="A22" s="13"/>
      <c r="B22" s="188" t="s">
        <v>23</v>
      </c>
      <c r="C22" s="38">
        <v>10000</v>
      </c>
      <c r="D22" s="84"/>
      <c r="E22" s="227"/>
      <c r="F22" s="242"/>
      <c r="G22" s="243"/>
    </row>
    <row r="23" spans="1:7" s="15" customFormat="1" ht="25.5">
      <c r="A23" s="13"/>
      <c r="B23" s="187" t="s">
        <v>57</v>
      </c>
      <c r="C23" s="38">
        <v>53780</v>
      </c>
      <c r="D23" s="84"/>
      <c r="E23" s="244"/>
      <c r="F23" s="242"/>
      <c r="G23" s="243"/>
    </row>
    <row r="24" spans="1:7" s="15" customFormat="1" ht="25.5">
      <c r="A24" s="13"/>
      <c r="B24" s="188" t="s">
        <v>77</v>
      </c>
      <c r="C24" s="38">
        <v>53780</v>
      </c>
      <c r="D24" s="79"/>
      <c r="E24" s="245"/>
      <c r="F24" s="242"/>
      <c r="G24" s="197"/>
    </row>
    <row r="25" spans="1:7" s="15" customFormat="1" ht="38.25">
      <c r="A25" s="13"/>
      <c r="B25" s="189" t="s">
        <v>78</v>
      </c>
      <c r="C25" s="38">
        <v>53780</v>
      </c>
      <c r="D25" s="79"/>
      <c r="E25" s="230"/>
      <c r="F25" s="242"/>
      <c r="G25" s="197"/>
    </row>
    <row r="26" spans="1:7" s="15" customFormat="1" ht="12.75">
      <c r="A26" s="13"/>
      <c r="B26" s="186" t="s">
        <v>27</v>
      </c>
      <c r="C26" s="38">
        <v>12259242</v>
      </c>
      <c r="D26" s="79"/>
      <c r="E26" s="230"/>
      <c r="F26" s="242"/>
      <c r="G26" s="197"/>
    </row>
    <row r="27" spans="1:7" s="15" customFormat="1" ht="13.5" thickBot="1">
      <c r="A27" s="13"/>
      <c r="B27" s="193" t="s">
        <v>28</v>
      </c>
      <c r="C27" s="194">
        <v>12259242</v>
      </c>
      <c r="D27" s="184"/>
      <c r="E27" s="246"/>
      <c r="F27" s="242"/>
      <c r="G27" s="197"/>
    </row>
    <row r="28" spans="1:7" s="15" customFormat="1" ht="51" customHeight="1" thickBot="1">
      <c r="A28" s="13"/>
      <c r="B28" s="305" t="s">
        <v>79</v>
      </c>
      <c r="C28" s="306"/>
      <c r="D28" s="306"/>
      <c r="E28" s="306"/>
      <c r="F28" s="306"/>
      <c r="G28" s="307"/>
    </row>
    <row r="29" spans="1:7">
      <c r="E29" s="20"/>
      <c r="F29" s="20"/>
      <c r="G29" s="20"/>
    </row>
  </sheetData>
  <mergeCells count="6">
    <mergeCell ref="H1:H2"/>
    <mergeCell ref="B28:G28"/>
    <mergeCell ref="C1:C2"/>
    <mergeCell ref="D1:D2"/>
    <mergeCell ref="F1:F2"/>
    <mergeCell ref="G1:G2"/>
  </mergeCells>
  <pageMargins left="0.34" right="0.22" top="0.51181102362204722" bottom="0.51181102362204722" header="0.31496062992125984" footer="0.31496062992125984"/>
  <pageSetup paperSize="9" scale="75" fitToHeight="0" orientation="landscape" verticalDpi="0" r:id="rId1"/>
  <headerFooter>
    <oddFooter>&amp;L&amp;F&amp;C&amp;P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9"/>
  <sheetViews>
    <sheetView zoomScale="80" zoomScaleNormal="80" workbookViewId="0">
      <selection activeCell="A4" sqref="A4:XFD6"/>
    </sheetView>
  </sheetViews>
  <sheetFormatPr defaultRowHeight="15"/>
  <cols>
    <col min="1" max="1" width="5.5703125" style="45" customWidth="1"/>
    <col min="2" max="2" width="51.5703125" style="95" customWidth="1"/>
    <col min="3" max="3" width="14.7109375" style="93" customWidth="1"/>
    <col min="4" max="4" width="13.140625" style="93" customWidth="1"/>
    <col min="5" max="5" width="54.7109375" style="94" customWidth="1"/>
    <col min="6" max="6" width="14.7109375" style="94" customWidth="1"/>
    <col min="7" max="7" width="13.5703125" style="94" customWidth="1"/>
    <col min="8" max="8" width="16.42578125" style="52" customWidth="1"/>
  </cols>
  <sheetData>
    <row r="1" spans="1:8">
      <c r="B1" s="46"/>
      <c r="C1" s="308" t="s">
        <v>0</v>
      </c>
      <c r="D1" s="308" t="s">
        <v>1</v>
      </c>
      <c r="E1" s="3"/>
      <c r="F1" s="308" t="s">
        <v>0</v>
      </c>
      <c r="G1" s="308" t="s">
        <v>1</v>
      </c>
      <c r="H1" s="303" t="s">
        <v>149</v>
      </c>
    </row>
    <row r="2" spans="1:8" ht="15.75" thickBot="1">
      <c r="B2" s="47"/>
      <c r="C2" s="309"/>
      <c r="D2" s="309"/>
      <c r="E2" s="5"/>
      <c r="F2" s="309"/>
      <c r="G2" s="309"/>
      <c r="H2" s="304"/>
    </row>
    <row r="3" spans="1:8">
      <c r="A3" s="48"/>
      <c r="B3" s="49"/>
      <c r="C3" s="50"/>
      <c r="D3" s="50"/>
      <c r="E3" s="51"/>
      <c r="F3" s="50"/>
      <c r="G3" s="50"/>
    </row>
    <row r="4" spans="1:8" s="269" customFormat="1" ht="16.5" thickBot="1">
      <c r="A4" s="270"/>
      <c r="B4" s="271" t="s">
        <v>33</v>
      </c>
      <c r="C4" s="58"/>
      <c r="D4" s="58"/>
      <c r="E4" s="58"/>
      <c r="F4" s="58"/>
      <c r="G4" s="58"/>
      <c r="H4" s="270"/>
    </row>
    <row r="5" spans="1:8" ht="27">
      <c r="A5" s="59">
        <f>IeM!A5+1</f>
        <v>5</v>
      </c>
      <c r="B5" s="60" t="s">
        <v>36</v>
      </c>
      <c r="C5" s="61"/>
      <c r="D5" s="62"/>
      <c r="E5" s="63" t="s">
        <v>33</v>
      </c>
      <c r="F5" s="64"/>
      <c r="G5" s="65"/>
      <c r="H5" s="262"/>
    </row>
    <row r="6" spans="1:8">
      <c r="A6" s="66"/>
      <c r="B6" s="67" t="s">
        <v>5</v>
      </c>
      <c r="C6" s="68"/>
      <c r="D6" s="67"/>
      <c r="E6" s="67" t="s">
        <v>5</v>
      </c>
      <c r="F6" s="69"/>
      <c r="G6" s="70"/>
      <c r="H6" s="293"/>
    </row>
    <row r="7" spans="1:8" ht="34.5" customHeight="1">
      <c r="A7" s="66"/>
      <c r="B7" s="71" t="s">
        <v>34</v>
      </c>
      <c r="C7" s="72"/>
      <c r="D7" s="73"/>
      <c r="E7" s="74" t="s">
        <v>37</v>
      </c>
      <c r="F7" s="75"/>
      <c r="G7" s="76"/>
      <c r="H7" s="293"/>
    </row>
    <row r="8" spans="1:8">
      <c r="A8" s="66"/>
      <c r="B8" s="77" t="s">
        <v>7</v>
      </c>
      <c r="C8" s="78">
        <f>C9</f>
        <v>21080236</v>
      </c>
      <c r="D8" s="79">
        <f>D9</f>
        <v>-589193</v>
      </c>
      <c r="E8" s="77" t="s">
        <v>7</v>
      </c>
      <c r="F8" s="80">
        <f>F9</f>
        <v>30815</v>
      </c>
      <c r="G8" s="81">
        <f>G9</f>
        <v>589193</v>
      </c>
      <c r="H8" s="293"/>
    </row>
    <row r="9" spans="1:8">
      <c r="A9" s="66"/>
      <c r="B9" s="82" t="s">
        <v>15</v>
      </c>
      <c r="C9" s="68">
        <f>C10</f>
        <v>21080236</v>
      </c>
      <c r="D9" s="83">
        <f>D10</f>
        <v>-589193</v>
      </c>
      <c r="E9" s="82" t="s">
        <v>15</v>
      </c>
      <c r="F9" s="84">
        <f>F10</f>
        <v>30815</v>
      </c>
      <c r="G9" s="69">
        <f>G10</f>
        <v>589193</v>
      </c>
      <c r="H9" s="293"/>
    </row>
    <row r="10" spans="1:8" ht="26.25">
      <c r="A10" s="66"/>
      <c r="B10" s="85" t="s">
        <v>16</v>
      </c>
      <c r="C10" s="68">
        <v>21080236</v>
      </c>
      <c r="D10" s="83">
        <v>-589193</v>
      </c>
      <c r="E10" s="85" t="s">
        <v>16</v>
      </c>
      <c r="F10" s="84">
        <v>30815</v>
      </c>
      <c r="G10" s="69">
        <v>589193</v>
      </c>
      <c r="H10" s="293"/>
    </row>
    <row r="11" spans="1:8">
      <c r="A11" s="66"/>
      <c r="B11" s="77" t="s">
        <v>38</v>
      </c>
      <c r="C11" s="78">
        <f>C12</f>
        <v>21080236</v>
      </c>
      <c r="D11" s="79">
        <f>D12</f>
        <v>-589193</v>
      </c>
      <c r="E11" s="77" t="s">
        <v>38</v>
      </c>
      <c r="F11" s="80">
        <f>F12</f>
        <v>30815</v>
      </c>
      <c r="G11" s="81">
        <f>G12</f>
        <v>589193</v>
      </c>
      <c r="H11" s="293"/>
    </row>
    <row r="12" spans="1:8">
      <c r="A12" s="66"/>
      <c r="B12" s="82" t="s">
        <v>18</v>
      </c>
      <c r="C12" s="68">
        <f>C13</f>
        <v>21080236</v>
      </c>
      <c r="D12" s="83">
        <f>D13</f>
        <v>-589193</v>
      </c>
      <c r="E12" s="82" t="s">
        <v>18</v>
      </c>
      <c r="F12" s="84">
        <f>F13</f>
        <v>30815</v>
      </c>
      <c r="G12" s="69">
        <f>G15</f>
        <v>589193</v>
      </c>
      <c r="H12" s="293"/>
    </row>
    <row r="13" spans="1:8">
      <c r="A13" s="66"/>
      <c r="B13" s="85" t="s">
        <v>22</v>
      </c>
      <c r="C13" s="68">
        <v>21080236</v>
      </c>
      <c r="D13" s="83">
        <f>D14</f>
        <v>-589193</v>
      </c>
      <c r="E13" s="85" t="s">
        <v>19</v>
      </c>
      <c r="F13" s="84">
        <f>F14</f>
        <v>30815</v>
      </c>
      <c r="G13" s="69">
        <f>G15</f>
        <v>589193</v>
      </c>
      <c r="H13" s="293"/>
    </row>
    <row r="14" spans="1:8">
      <c r="A14" s="66"/>
      <c r="B14" s="86" t="s">
        <v>23</v>
      </c>
      <c r="C14" s="68">
        <v>21080236</v>
      </c>
      <c r="D14" s="83">
        <v>-589193</v>
      </c>
      <c r="E14" s="86" t="s">
        <v>20</v>
      </c>
      <c r="F14" s="84">
        <v>30815</v>
      </c>
      <c r="G14" s="69">
        <v>0</v>
      </c>
      <c r="H14" s="293"/>
    </row>
    <row r="15" spans="1:8" ht="15.75" thickBot="1">
      <c r="A15" s="66"/>
      <c r="B15" s="87"/>
      <c r="C15" s="68"/>
      <c r="D15" s="83"/>
      <c r="E15" s="86" t="s">
        <v>21</v>
      </c>
      <c r="F15" s="84"/>
      <c r="G15" s="69">
        <v>589193</v>
      </c>
      <c r="H15" s="293"/>
    </row>
    <row r="16" spans="1:8" ht="30.75" customHeight="1" thickBot="1">
      <c r="A16" s="66"/>
      <c r="B16" s="313" t="s">
        <v>142</v>
      </c>
      <c r="C16" s="314"/>
      <c r="D16" s="314"/>
      <c r="E16" s="314"/>
      <c r="F16" s="314"/>
      <c r="G16" s="315"/>
      <c r="H16" s="293"/>
    </row>
    <row r="17" spans="1:8">
      <c r="A17" s="66"/>
      <c r="B17" s="66"/>
      <c r="C17" s="66"/>
      <c r="D17" s="66"/>
      <c r="E17" s="66"/>
      <c r="F17" s="66"/>
      <c r="G17" s="66"/>
      <c r="H17" s="293"/>
    </row>
    <row r="18" spans="1:8" ht="15.75">
      <c r="A18" s="56"/>
      <c r="B18" s="57"/>
      <c r="C18" s="58"/>
      <c r="D18" s="58"/>
      <c r="E18" s="58"/>
      <c r="F18" s="58"/>
      <c r="G18" s="58"/>
      <c r="H18" s="56"/>
    </row>
    <row r="19" spans="1:8" ht="15.75">
      <c r="A19" s="56"/>
      <c r="B19" s="57"/>
      <c r="C19" s="58"/>
      <c r="D19" s="58"/>
      <c r="E19" s="58"/>
      <c r="F19" s="58"/>
      <c r="G19" s="58"/>
      <c r="H19" s="56"/>
    </row>
  </sheetData>
  <mergeCells count="6">
    <mergeCell ref="H1:H2"/>
    <mergeCell ref="B16:G16"/>
    <mergeCell ref="C1:C2"/>
    <mergeCell ref="D1:D2"/>
    <mergeCell ref="F1:F2"/>
    <mergeCell ref="G1:G2"/>
  </mergeCells>
  <pageMargins left="0.39370078740157483" right="0.31" top="0.51181102362204722" bottom="0.51181102362204722" header="0.31496062992125984" footer="0.31496062992125984"/>
  <pageSetup paperSize="9" scale="75" fitToHeight="0" orientation="landscape" verticalDpi="0" r:id="rId1"/>
  <headerFooter>
    <oddFooter>&amp;L&amp;F&amp;C&amp;P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9"/>
  <sheetViews>
    <sheetView zoomScale="80" zoomScaleNormal="80" workbookViewId="0">
      <selection activeCell="B23" sqref="B23"/>
    </sheetView>
  </sheetViews>
  <sheetFormatPr defaultRowHeight="15"/>
  <cols>
    <col min="1" max="1" width="5.5703125" style="45" customWidth="1"/>
    <col min="2" max="2" width="51.5703125" style="95" customWidth="1"/>
    <col min="3" max="3" width="14.7109375" style="93" customWidth="1"/>
    <col min="4" max="4" width="13.140625" style="93" customWidth="1"/>
    <col min="5" max="5" width="54.7109375" style="94" customWidth="1"/>
    <col min="6" max="6" width="14.7109375" style="94" customWidth="1"/>
    <col min="7" max="7" width="13.5703125" style="94" customWidth="1"/>
    <col min="8" max="8" width="16.42578125" style="52" customWidth="1"/>
  </cols>
  <sheetData>
    <row r="1" spans="1:8">
      <c r="B1" s="46"/>
      <c r="C1" s="308" t="s">
        <v>0</v>
      </c>
      <c r="D1" s="308" t="s">
        <v>1</v>
      </c>
      <c r="E1" s="3"/>
      <c r="F1" s="308" t="s">
        <v>0</v>
      </c>
      <c r="G1" s="308" t="s">
        <v>1</v>
      </c>
      <c r="H1" s="303" t="s">
        <v>149</v>
      </c>
    </row>
    <row r="2" spans="1:8" ht="15.75" thickBot="1">
      <c r="B2" s="47"/>
      <c r="C2" s="309"/>
      <c r="D2" s="309"/>
      <c r="E2" s="5"/>
      <c r="F2" s="309"/>
      <c r="G2" s="309"/>
      <c r="H2" s="304"/>
    </row>
    <row r="3" spans="1:8">
      <c r="A3" s="48"/>
      <c r="B3" s="49"/>
      <c r="C3" s="50"/>
      <c r="D3" s="50"/>
      <c r="E3" s="51"/>
      <c r="F3" s="50"/>
      <c r="G3" s="50"/>
    </row>
    <row r="4" spans="1:8" s="269" customFormat="1" ht="16.5" thickBot="1">
      <c r="A4" s="270"/>
      <c r="B4" s="271" t="s">
        <v>39</v>
      </c>
      <c r="C4" s="58"/>
      <c r="D4" s="58"/>
      <c r="E4" s="58"/>
      <c r="F4" s="58"/>
      <c r="G4" s="58"/>
      <c r="H4" s="270"/>
    </row>
    <row r="5" spans="1:8" ht="27">
      <c r="A5" s="59">
        <f>SM!A5+1</f>
        <v>6</v>
      </c>
      <c r="B5" s="60" t="s">
        <v>36</v>
      </c>
      <c r="C5" s="61"/>
      <c r="D5" s="62"/>
      <c r="E5" s="63" t="s">
        <v>39</v>
      </c>
      <c r="F5" s="64"/>
      <c r="G5" s="65"/>
      <c r="H5" s="262"/>
    </row>
    <row r="6" spans="1:8">
      <c r="A6" s="66"/>
      <c r="B6" s="67" t="s">
        <v>5</v>
      </c>
      <c r="C6" s="68"/>
      <c r="D6" s="67"/>
      <c r="E6" s="67" t="s">
        <v>5</v>
      </c>
      <c r="F6" s="69"/>
      <c r="G6" s="70"/>
      <c r="H6" s="293"/>
    </row>
    <row r="7" spans="1:8" ht="29.25" customHeight="1">
      <c r="A7" s="66"/>
      <c r="B7" s="71" t="s">
        <v>34</v>
      </c>
      <c r="C7" s="72"/>
      <c r="D7" s="73"/>
      <c r="E7" s="74" t="s">
        <v>37</v>
      </c>
      <c r="F7" s="75"/>
      <c r="G7" s="76"/>
      <c r="H7" s="293"/>
    </row>
    <row r="8" spans="1:8">
      <c r="A8" s="66"/>
      <c r="B8" s="77" t="s">
        <v>7</v>
      </c>
      <c r="C8" s="78">
        <f>C9</f>
        <v>21080236</v>
      </c>
      <c r="D8" s="79">
        <f>D9</f>
        <v>-60081</v>
      </c>
      <c r="E8" s="77" t="s">
        <v>7</v>
      </c>
      <c r="F8" s="80">
        <f>F9</f>
        <v>52570</v>
      </c>
      <c r="G8" s="81">
        <f>G9</f>
        <v>60081</v>
      </c>
      <c r="H8" s="293"/>
    </row>
    <row r="9" spans="1:8">
      <c r="A9" s="66"/>
      <c r="B9" s="82" t="s">
        <v>15</v>
      </c>
      <c r="C9" s="68">
        <f>C10</f>
        <v>21080236</v>
      </c>
      <c r="D9" s="83">
        <f>D10</f>
        <v>-60081</v>
      </c>
      <c r="E9" s="82" t="s">
        <v>15</v>
      </c>
      <c r="F9" s="84">
        <f>F10</f>
        <v>52570</v>
      </c>
      <c r="G9" s="69">
        <f>G10</f>
        <v>60081</v>
      </c>
      <c r="H9" s="293"/>
    </row>
    <row r="10" spans="1:8" ht="26.25">
      <c r="A10" s="66"/>
      <c r="B10" s="85" t="s">
        <v>16</v>
      </c>
      <c r="C10" s="68">
        <v>21080236</v>
      </c>
      <c r="D10" s="83">
        <v>-60081</v>
      </c>
      <c r="E10" s="85" t="s">
        <v>16</v>
      </c>
      <c r="F10" s="84">
        <v>52570</v>
      </c>
      <c r="G10" s="69">
        <v>60081</v>
      </c>
      <c r="H10" s="293"/>
    </row>
    <row r="11" spans="1:8">
      <c r="A11" s="66"/>
      <c r="B11" s="77" t="s">
        <v>38</v>
      </c>
      <c r="C11" s="78">
        <f t="shared" ref="C11:D13" si="0">C12</f>
        <v>21080236</v>
      </c>
      <c r="D11" s="79">
        <f t="shared" si="0"/>
        <v>-60081</v>
      </c>
      <c r="E11" s="77" t="s">
        <v>38</v>
      </c>
      <c r="F11" s="80">
        <f>F12+F16</f>
        <v>52570</v>
      </c>
      <c r="G11" s="81">
        <f>G12</f>
        <v>60081</v>
      </c>
      <c r="H11" s="293"/>
    </row>
    <row r="12" spans="1:8">
      <c r="A12" s="66"/>
      <c r="B12" s="82" t="s">
        <v>18</v>
      </c>
      <c r="C12" s="68">
        <f t="shared" si="0"/>
        <v>21080236</v>
      </c>
      <c r="D12" s="83">
        <f t="shared" si="0"/>
        <v>-60081</v>
      </c>
      <c r="E12" s="82" t="s">
        <v>18</v>
      </c>
      <c r="F12" s="84">
        <f>F13</f>
        <v>49787</v>
      </c>
      <c r="G12" s="69">
        <f>G13</f>
        <v>60081</v>
      </c>
      <c r="H12" s="293"/>
    </row>
    <row r="13" spans="1:8">
      <c r="A13" s="66"/>
      <c r="B13" s="85" t="s">
        <v>22</v>
      </c>
      <c r="C13" s="68">
        <f t="shared" si="0"/>
        <v>21080236</v>
      </c>
      <c r="D13" s="83">
        <f t="shared" si="0"/>
        <v>-60081</v>
      </c>
      <c r="E13" s="85" t="s">
        <v>19</v>
      </c>
      <c r="F13" s="84">
        <f>F14+F15</f>
        <v>49787</v>
      </c>
      <c r="G13" s="69">
        <f>G15</f>
        <v>60081</v>
      </c>
      <c r="H13" s="293"/>
    </row>
    <row r="14" spans="1:8">
      <c r="A14" s="66"/>
      <c r="B14" s="86" t="s">
        <v>23</v>
      </c>
      <c r="C14" s="68">
        <v>21080236</v>
      </c>
      <c r="D14" s="83">
        <v>-60081</v>
      </c>
      <c r="E14" s="86" t="s">
        <v>20</v>
      </c>
      <c r="F14" s="96">
        <v>37227</v>
      </c>
      <c r="G14" s="97"/>
      <c r="H14" s="293"/>
    </row>
    <row r="15" spans="1:8">
      <c r="A15" s="66"/>
      <c r="B15" s="98"/>
      <c r="C15" s="99"/>
      <c r="D15" s="100"/>
      <c r="E15" s="86" t="s">
        <v>21</v>
      </c>
      <c r="F15" s="96">
        <v>12560</v>
      </c>
      <c r="G15" s="97">
        <v>60081</v>
      </c>
      <c r="H15" s="293"/>
    </row>
    <row r="16" spans="1:8">
      <c r="A16" s="66"/>
      <c r="B16" s="98"/>
      <c r="C16" s="99"/>
      <c r="D16" s="100"/>
      <c r="E16" s="82" t="s">
        <v>27</v>
      </c>
      <c r="F16" s="96">
        <f>F17</f>
        <v>2783</v>
      </c>
      <c r="G16" s="97"/>
      <c r="H16" s="293"/>
    </row>
    <row r="17" spans="1:8" ht="15.75" thickBot="1">
      <c r="A17" s="66"/>
      <c r="B17" s="88"/>
      <c r="C17" s="89"/>
      <c r="D17" s="90"/>
      <c r="E17" s="85" t="s">
        <v>28</v>
      </c>
      <c r="F17" s="91">
        <v>2783</v>
      </c>
      <c r="G17" s="92"/>
      <c r="H17" s="293"/>
    </row>
    <row r="18" spans="1:8" ht="64.5" customHeight="1" thickBot="1">
      <c r="A18" s="66"/>
      <c r="B18" s="313" t="s">
        <v>52</v>
      </c>
      <c r="C18" s="314"/>
      <c r="D18" s="314"/>
      <c r="E18" s="314"/>
      <c r="F18" s="314"/>
      <c r="G18" s="315"/>
      <c r="H18" s="293"/>
    </row>
    <row r="19" spans="1:8">
      <c r="A19" s="66"/>
      <c r="B19" s="66"/>
      <c r="C19" s="66"/>
      <c r="D19" s="66"/>
      <c r="E19" s="66"/>
      <c r="F19" s="66"/>
      <c r="G19" s="66"/>
      <c r="H19" s="293"/>
    </row>
  </sheetData>
  <mergeCells count="6">
    <mergeCell ref="H1:H2"/>
    <mergeCell ref="B18:G18"/>
    <mergeCell ref="C1:C2"/>
    <mergeCell ref="D1:D2"/>
    <mergeCell ref="F1:F2"/>
    <mergeCell ref="G1:G2"/>
  </mergeCells>
  <pageMargins left="0.34" right="0.3" top="0.51181102362204722" bottom="0.51181102362204722" header="0.31496062992125984" footer="0.31496062992125984"/>
  <pageSetup paperSize="9" scale="76" fitToHeight="0" orientation="landscape" verticalDpi="0" r:id="rId1"/>
  <headerFooter>
    <oddFooter>&amp;L&amp;F&amp;C&amp;P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zoomScale="80" zoomScaleNormal="80" workbookViewId="0">
      <selection activeCell="O20" sqref="O20"/>
    </sheetView>
  </sheetViews>
  <sheetFormatPr defaultRowHeight="15"/>
  <cols>
    <col min="1" max="1" width="5.5703125" style="45" customWidth="1"/>
    <col min="2" max="2" width="51.5703125" style="95" customWidth="1"/>
    <col min="3" max="3" width="14.7109375" style="93" customWidth="1"/>
    <col min="4" max="4" width="13.140625" style="93" customWidth="1"/>
    <col min="5" max="5" width="54.7109375" style="94" customWidth="1"/>
    <col min="6" max="6" width="14.7109375" style="94" customWidth="1"/>
    <col min="7" max="7" width="13.5703125" style="94" customWidth="1"/>
    <col min="8" max="8" width="17.140625" style="52" customWidth="1"/>
  </cols>
  <sheetData>
    <row r="1" spans="1:8">
      <c r="B1" s="46"/>
      <c r="C1" s="308" t="s">
        <v>0</v>
      </c>
      <c r="D1" s="308" t="s">
        <v>1</v>
      </c>
      <c r="E1" s="3"/>
      <c r="F1" s="308" t="s">
        <v>0</v>
      </c>
      <c r="G1" s="308" t="s">
        <v>1</v>
      </c>
      <c r="H1" s="303" t="s">
        <v>149</v>
      </c>
    </row>
    <row r="2" spans="1:8" ht="15.75" thickBot="1">
      <c r="B2" s="47"/>
      <c r="C2" s="309"/>
      <c r="D2" s="309"/>
      <c r="E2" s="5"/>
      <c r="F2" s="309"/>
      <c r="G2" s="309"/>
      <c r="H2" s="304"/>
    </row>
    <row r="3" spans="1:8">
      <c r="A3" s="48"/>
      <c r="B3" s="49"/>
      <c r="C3" s="50"/>
      <c r="D3" s="50"/>
      <c r="E3" s="51"/>
      <c r="F3" s="50"/>
      <c r="G3" s="50"/>
    </row>
    <row r="4" spans="1:8" ht="16.5" thickBot="1">
      <c r="A4" s="48"/>
      <c r="B4" s="271" t="s">
        <v>42</v>
      </c>
      <c r="C4" s="58"/>
      <c r="D4" s="58"/>
      <c r="E4" s="58"/>
      <c r="F4" s="58"/>
      <c r="G4" s="58"/>
    </row>
    <row r="5" spans="1:8">
      <c r="A5" s="294">
        <f>KM!A5+1</f>
        <v>7</v>
      </c>
      <c r="B5" s="60"/>
      <c r="C5" s="212"/>
      <c r="D5" s="62"/>
      <c r="E5" s="60"/>
      <c r="F5" s="212"/>
      <c r="G5" s="62"/>
    </row>
    <row r="6" spans="1:8">
      <c r="A6" s="48"/>
      <c r="B6" s="67" t="s">
        <v>144</v>
      </c>
      <c r="C6" s="69"/>
      <c r="D6" s="67"/>
      <c r="E6" s="67" t="s">
        <v>144</v>
      </c>
      <c r="F6" s="69"/>
      <c r="G6" s="67"/>
    </row>
    <row r="7" spans="1:8">
      <c r="A7" s="48"/>
      <c r="B7" s="291" t="s">
        <v>148</v>
      </c>
      <c r="C7" s="288">
        <v>201425000</v>
      </c>
      <c r="D7" s="292">
        <v>-225000</v>
      </c>
      <c r="E7" s="290" t="s">
        <v>145</v>
      </c>
      <c r="F7" s="288">
        <v>2646612048</v>
      </c>
      <c r="G7" s="67">
        <v>450000</v>
      </c>
    </row>
    <row r="8" spans="1:8">
      <c r="A8" s="48"/>
      <c r="B8" s="290" t="s">
        <v>145</v>
      </c>
      <c r="C8" s="288">
        <v>2646612048</v>
      </c>
      <c r="D8" s="292">
        <v>-225000</v>
      </c>
      <c r="E8" s="77"/>
      <c r="F8" s="78"/>
      <c r="G8" s="79"/>
    </row>
    <row r="9" spans="1:8">
      <c r="A9" s="48"/>
      <c r="B9" s="82"/>
      <c r="C9" s="69"/>
      <c r="D9" s="83"/>
      <c r="E9" s="82"/>
      <c r="F9" s="68"/>
      <c r="G9" s="83"/>
    </row>
    <row r="10" spans="1:8">
      <c r="A10" s="48"/>
      <c r="B10" s="85"/>
      <c r="C10" s="69"/>
      <c r="D10" s="83"/>
      <c r="E10" s="85"/>
      <c r="F10" s="68"/>
      <c r="G10" s="83"/>
    </row>
    <row r="11" spans="1:8">
      <c r="A11" s="48"/>
      <c r="B11" s="77"/>
      <c r="C11" s="81"/>
      <c r="D11" s="79"/>
      <c r="E11" s="77"/>
      <c r="F11" s="78"/>
      <c r="G11" s="79"/>
    </row>
    <row r="12" spans="1:8">
      <c r="A12" s="48"/>
      <c r="B12" s="82"/>
      <c r="C12" s="69"/>
      <c r="D12" s="83"/>
      <c r="E12" s="82"/>
      <c r="F12" s="68"/>
      <c r="G12" s="83"/>
    </row>
    <row r="13" spans="1:8">
      <c r="A13" s="48"/>
      <c r="B13" s="85"/>
      <c r="C13" s="69"/>
      <c r="D13" s="83"/>
      <c r="E13" s="85"/>
      <c r="F13" s="68"/>
      <c r="G13" s="83"/>
    </row>
    <row r="14" spans="1:8" ht="15.75" thickBot="1">
      <c r="A14" s="48"/>
      <c r="B14" s="289"/>
      <c r="C14" s="92"/>
      <c r="D14" s="90"/>
      <c r="E14" s="86"/>
      <c r="F14" s="68"/>
      <c r="G14" s="83"/>
    </row>
    <row r="15" spans="1:8" ht="75" customHeight="1" thickBot="1">
      <c r="A15" s="48"/>
      <c r="B15" s="317" t="s">
        <v>147</v>
      </c>
      <c r="C15" s="318"/>
      <c r="D15" s="319"/>
      <c r="E15" s="317" t="s">
        <v>146</v>
      </c>
      <c r="F15" s="318"/>
      <c r="G15" s="319"/>
    </row>
    <row r="16" spans="1:8">
      <c r="A16" s="48"/>
      <c r="B16" s="49"/>
      <c r="C16" s="50"/>
      <c r="D16" s="50"/>
      <c r="E16" s="51"/>
      <c r="F16" s="50"/>
      <c r="G16" s="50"/>
    </row>
    <row r="17" spans="1:8" ht="16.5" thickBot="1">
      <c r="A17" s="270"/>
      <c r="B17" s="271" t="s">
        <v>42</v>
      </c>
      <c r="C17" s="58"/>
      <c r="D17" s="58"/>
      <c r="E17" s="58"/>
      <c r="F17" s="58"/>
      <c r="G17" s="58"/>
      <c r="H17" s="270"/>
    </row>
    <row r="18" spans="1:8" ht="27">
      <c r="A18" s="59">
        <f>A5+1</f>
        <v>8</v>
      </c>
      <c r="B18" s="60"/>
      <c r="C18" s="212"/>
      <c r="D18" s="62"/>
      <c r="E18" s="60" t="s">
        <v>36</v>
      </c>
      <c r="F18" s="64"/>
      <c r="G18" s="65"/>
      <c r="H18" s="262"/>
    </row>
    <row r="19" spans="1:8">
      <c r="A19" s="66"/>
      <c r="B19" s="67" t="s">
        <v>144</v>
      </c>
      <c r="C19" s="69"/>
      <c r="D19" s="67"/>
      <c r="E19" s="67" t="s">
        <v>5</v>
      </c>
      <c r="F19" s="69"/>
      <c r="G19" s="70"/>
      <c r="H19" s="293"/>
    </row>
    <row r="20" spans="1:8" ht="33.75" customHeight="1">
      <c r="A20" s="66"/>
      <c r="B20" s="290" t="s">
        <v>145</v>
      </c>
      <c r="C20" s="288">
        <v>2646612048</v>
      </c>
      <c r="D20" s="67">
        <f>2000000-450000</f>
        <v>1550000</v>
      </c>
      <c r="E20" s="71" t="s">
        <v>150</v>
      </c>
      <c r="F20" s="72"/>
      <c r="G20" s="73"/>
      <c r="H20" s="293"/>
    </row>
    <row r="21" spans="1:8">
      <c r="A21" s="66"/>
      <c r="B21" s="77"/>
      <c r="C21" s="81"/>
      <c r="D21" s="79"/>
      <c r="E21" s="77" t="s">
        <v>7</v>
      </c>
      <c r="F21" s="78">
        <f>F22</f>
        <v>0</v>
      </c>
      <c r="G21" s="79">
        <f>G22</f>
        <v>1550000</v>
      </c>
      <c r="H21" s="293"/>
    </row>
    <row r="22" spans="1:8">
      <c r="A22" s="66"/>
      <c r="B22" s="82"/>
      <c r="C22" s="69"/>
      <c r="D22" s="83"/>
      <c r="E22" s="82" t="s">
        <v>15</v>
      </c>
      <c r="F22" s="68">
        <f>F23</f>
        <v>0</v>
      </c>
      <c r="G22" s="83">
        <f>G23</f>
        <v>1550000</v>
      </c>
      <c r="H22" s="293"/>
    </row>
    <row r="23" spans="1:8" ht="26.25">
      <c r="A23" s="66"/>
      <c r="B23" s="85"/>
      <c r="C23" s="69"/>
      <c r="D23" s="83"/>
      <c r="E23" s="85" t="s">
        <v>16</v>
      </c>
      <c r="F23" s="68"/>
      <c r="G23" s="83">
        <v>1550000</v>
      </c>
      <c r="H23" s="293"/>
    </row>
    <row r="24" spans="1:8">
      <c r="A24" s="66"/>
      <c r="B24" s="77"/>
      <c r="C24" s="81"/>
      <c r="D24" s="79"/>
      <c r="E24" s="77" t="s">
        <v>38</v>
      </c>
      <c r="F24" s="78">
        <f t="shared" ref="F24:G26" si="0">F25</f>
        <v>0</v>
      </c>
      <c r="G24" s="79">
        <f t="shared" si="0"/>
        <v>1550000</v>
      </c>
      <c r="H24" s="293"/>
    </row>
    <row r="25" spans="1:8">
      <c r="A25" s="66"/>
      <c r="B25" s="82"/>
      <c r="C25" s="69"/>
      <c r="D25" s="83"/>
      <c r="E25" s="82" t="s">
        <v>18</v>
      </c>
      <c r="F25" s="68">
        <f t="shared" si="0"/>
        <v>0</v>
      </c>
      <c r="G25" s="83">
        <f t="shared" si="0"/>
        <v>1550000</v>
      </c>
      <c r="H25" s="293"/>
    </row>
    <row r="26" spans="1:8">
      <c r="A26" s="66"/>
      <c r="B26" s="85"/>
      <c r="C26" s="69"/>
      <c r="D26" s="83"/>
      <c r="E26" s="85" t="s">
        <v>22</v>
      </c>
      <c r="F26" s="68">
        <f t="shared" si="0"/>
        <v>0</v>
      </c>
      <c r="G26" s="83">
        <f t="shared" si="0"/>
        <v>1550000</v>
      </c>
      <c r="H26" s="293"/>
    </row>
    <row r="27" spans="1:8" ht="15.75" thickBot="1">
      <c r="A27" s="66"/>
      <c r="B27" s="289"/>
      <c r="C27" s="92"/>
      <c r="D27" s="90"/>
      <c r="E27" s="86" t="s">
        <v>23</v>
      </c>
      <c r="F27" s="68"/>
      <c r="G27" s="83">
        <v>1550000</v>
      </c>
      <c r="H27" s="293"/>
    </row>
    <row r="28" spans="1:8" ht="51" customHeight="1" thickBot="1">
      <c r="A28" s="66"/>
      <c r="B28" s="317" t="s">
        <v>146</v>
      </c>
      <c r="C28" s="318"/>
      <c r="D28" s="318"/>
      <c r="E28" s="318"/>
      <c r="F28" s="318"/>
      <c r="G28" s="319"/>
      <c r="H28" s="293"/>
    </row>
    <row r="29" spans="1:8">
      <c r="A29" s="66"/>
      <c r="B29" s="66"/>
      <c r="C29" s="66"/>
      <c r="D29" s="66"/>
      <c r="E29" s="66"/>
      <c r="F29" s="66"/>
      <c r="G29" s="66"/>
      <c r="H29" s="293"/>
    </row>
    <row r="31" spans="1:8" ht="18.75">
      <c r="A31" s="285"/>
      <c r="B31" s="316" t="s">
        <v>140</v>
      </c>
      <c r="C31" s="316"/>
      <c r="D31" s="280"/>
      <c r="E31" s="281"/>
      <c r="F31" s="286" t="s">
        <v>141</v>
      </c>
      <c r="G31" s="286"/>
    </row>
    <row r="32" spans="1:8">
      <c r="B32" s="282"/>
      <c r="C32" s="282"/>
      <c r="D32" s="283"/>
      <c r="E32" s="283"/>
    </row>
    <row r="33" spans="2:5">
      <c r="B33" s="282"/>
      <c r="C33" s="282"/>
      <c r="D33" s="283"/>
      <c r="E33" s="283"/>
    </row>
    <row r="34" spans="2:5">
      <c r="B34" s="284" t="s">
        <v>138</v>
      </c>
      <c r="C34" s="284"/>
      <c r="D34" s="283"/>
      <c r="E34" s="283"/>
    </row>
    <row r="35" spans="2:5">
      <c r="B35" s="287" t="s">
        <v>139</v>
      </c>
      <c r="C35" s="284"/>
      <c r="D35" s="283"/>
      <c r="E35" s="283"/>
    </row>
  </sheetData>
  <mergeCells count="9">
    <mergeCell ref="H1:H2"/>
    <mergeCell ref="B31:C31"/>
    <mergeCell ref="B15:D15"/>
    <mergeCell ref="E15:G15"/>
    <mergeCell ref="B28:G28"/>
    <mergeCell ref="C1:C2"/>
    <mergeCell ref="D1:D2"/>
    <mergeCell ref="F1:F2"/>
    <mergeCell ref="G1:G2"/>
  </mergeCells>
  <hyperlinks>
    <hyperlink ref="B35" r:id="rId1"/>
  </hyperlinks>
  <pageMargins left="0.34" right="0.31496062992125984" top="0.51181102362204722" bottom="0.74803149606299213" header="0.31496062992125984" footer="0.31496062992125984"/>
  <pageSetup paperSize="9" scale="75" orientation="landscape" verticalDpi="0" r:id="rId2"/>
  <headerFooter>
    <oddFooter>&amp;L&amp;F&amp;C&amp;P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
  <sheetViews>
    <sheetView zoomScale="80" zoomScaleNormal="80" workbookViewId="0">
      <selection activeCell="B7" sqref="B7:G9"/>
    </sheetView>
  </sheetViews>
  <sheetFormatPr defaultRowHeight="15"/>
  <cols>
    <col min="1" max="1" width="6.28515625" style="141" customWidth="1"/>
    <col min="2" max="2" width="53" style="171" customWidth="1"/>
    <col min="3" max="3" width="16" style="171" customWidth="1"/>
    <col min="4" max="4" width="14.85546875" style="171" customWidth="1"/>
    <col min="5" max="5" width="48.28515625" style="171" customWidth="1"/>
    <col min="6" max="6" width="14" style="171" customWidth="1"/>
    <col min="7" max="7" width="14.28515625" style="171" customWidth="1"/>
    <col min="8" max="8" width="18.140625" style="143" customWidth="1"/>
  </cols>
  <sheetData>
    <row r="1" spans="1:8">
      <c r="A1" s="113"/>
      <c r="B1" s="114"/>
      <c r="C1" s="320" t="s">
        <v>0</v>
      </c>
      <c r="D1" s="320" t="s">
        <v>1</v>
      </c>
      <c r="E1" s="115"/>
      <c r="F1" s="320" t="s">
        <v>0</v>
      </c>
      <c r="G1" s="320" t="s">
        <v>1</v>
      </c>
      <c r="H1" s="303" t="s">
        <v>2</v>
      </c>
    </row>
    <row r="2" spans="1:8" ht="15.75" thickBot="1">
      <c r="A2" s="113"/>
      <c r="B2" s="116"/>
      <c r="C2" s="321"/>
      <c r="D2" s="321"/>
      <c r="E2" s="117"/>
      <c r="F2" s="321"/>
      <c r="G2" s="321"/>
      <c r="H2" s="304"/>
    </row>
    <row r="3" spans="1:8">
      <c r="A3" s="118"/>
      <c r="B3" s="119" t="s">
        <v>43</v>
      </c>
      <c r="C3" s="120"/>
      <c r="D3" s="9"/>
      <c r="E3" s="121"/>
      <c r="F3" s="122"/>
      <c r="G3" s="9"/>
      <c r="H3" s="123"/>
    </row>
    <row r="4" spans="1:8">
      <c r="A4" s="118"/>
      <c r="B4" s="124"/>
      <c r="C4" s="120"/>
      <c r="D4" s="9"/>
      <c r="E4" s="125"/>
      <c r="F4" s="126"/>
      <c r="G4" s="9"/>
      <c r="H4" s="123"/>
    </row>
    <row r="5" spans="1:8" ht="31.5">
      <c r="A5" s="118"/>
      <c r="B5" s="127" t="s">
        <v>44</v>
      </c>
      <c r="C5" s="128"/>
      <c r="D5" s="128"/>
      <c r="E5" s="127" t="s">
        <v>45</v>
      </c>
      <c r="F5" s="129"/>
      <c r="G5" s="129"/>
      <c r="H5" s="130"/>
    </row>
    <row r="6" spans="1:8">
      <c r="A6" s="118"/>
      <c r="B6" s="131"/>
      <c r="C6" s="132"/>
      <c r="D6" s="133"/>
      <c r="E6" s="131"/>
      <c r="F6" s="129"/>
      <c r="G6" s="129"/>
      <c r="H6" s="130"/>
    </row>
    <row r="7" spans="1:8" ht="47.25">
      <c r="A7" s="134"/>
      <c r="B7" s="135" t="s">
        <v>46</v>
      </c>
      <c r="C7" s="136"/>
      <c r="D7" s="137"/>
      <c r="E7" s="135"/>
      <c r="F7" s="138"/>
      <c r="G7" s="139"/>
      <c r="H7" s="140"/>
    </row>
    <row r="8" spans="1:8">
      <c r="B8" s="53" t="s">
        <v>34</v>
      </c>
      <c r="C8" s="54"/>
      <c r="D8" s="142"/>
      <c r="E8" s="53" t="s">
        <v>34</v>
      </c>
      <c r="F8" s="54"/>
      <c r="G8" s="129"/>
    </row>
    <row r="9" spans="1:8">
      <c r="B9" s="55" t="s">
        <v>35</v>
      </c>
      <c r="C9" s="144">
        <v>21080236</v>
      </c>
      <c r="D9" s="145" t="e">
        <f>SM!#REF!+KM!#REF!</f>
        <v>#REF!</v>
      </c>
      <c r="E9" s="55" t="s">
        <v>35</v>
      </c>
      <c r="F9" s="144">
        <v>21080236</v>
      </c>
      <c r="G9" s="145" t="e">
        <f>SM!#REF!+KM!#REF!</f>
        <v>#REF!</v>
      </c>
      <c r="H9" s="146"/>
    </row>
    <row r="10" spans="1:8" ht="38.25">
      <c r="B10" s="53" t="s">
        <v>47</v>
      </c>
      <c r="C10" s="147"/>
      <c r="D10" s="145"/>
      <c r="E10" s="53" t="s">
        <v>47</v>
      </c>
      <c r="F10" s="147"/>
      <c r="G10" s="148"/>
    </row>
    <row r="11" spans="1:8">
      <c r="B11" s="55" t="s">
        <v>35</v>
      </c>
      <c r="C11" s="149">
        <v>29156411</v>
      </c>
      <c r="D11" s="145"/>
      <c r="E11" s="55" t="s">
        <v>35</v>
      </c>
      <c r="F11" s="149">
        <v>29156411</v>
      </c>
      <c r="G11" s="145"/>
      <c r="H11" s="150"/>
    </row>
    <row r="12" spans="1:8">
      <c r="B12" s="151"/>
      <c r="C12" s="152"/>
      <c r="D12" s="153"/>
      <c r="E12" s="151"/>
      <c r="F12" s="152"/>
      <c r="G12" s="153"/>
      <c r="H12" s="154"/>
    </row>
    <row r="13" spans="1:8">
      <c r="B13" s="151"/>
      <c r="C13" s="152"/>
      <c r="D13" s="153"/>
      <c r="E13" s="151"/>
      <c r="F13" s="152"/>
      <c r="G13" s="153"/>
      <c r="H13" s="155"/>
    </row>
    <row r="14" spans="1:8" ht="15.75">
      <c r="A14" s="156"/>
      <c r="B14" s="157" t="s">
        <v>48</v>
      </c>
      <c r="C14" s="158"/>
      <c r="D14" s="159"/>
      <c r="E14" s="157"/>
      <c r="F14" s="160"/>
      <c r="G14" s="161"/>
      <c r="H14" s="162"/>
    </row>
    <row r="15" spans="1:8">
      <c r="B15" s="163" t="s">
        <v>49</v>
      </c>
      <c r="C15" s="164"/>
      <c r="D15" s="165"/>
      <c r="E15" s="163" t="s">
        <v>49</v>
      </c>
      <c r="F15" s="164"/>
      <c r="G15" s="148"/>
    </row>
    <row r="16" spans="1:8">
      <c r="B16" s="55" t="s">
        <v>35</v>
      </c>
      <c r="C16" s="166"/>
      <c r="D16" s="145"/>
      <c r="E16" s="55" t="s">
        <v>35</v>
      </c>
      <c r="F16" s="166"/>
      <c r="G16" s="145"/>
    </row>
    <row r="17" spans="2:8">
      <c r="B17" s="163" t="s">
        <v>50</v>
      </c>
      <c r="C17" s="164"/>
      <c r="D17" s="165"/>
      <c r="E17" s="163" t="s">
        <v>50</v>
      </c>
      <c r="F17" s="164"/>
      <c r="G17" s="148"/>
    </row>
    <row r="18" spans="2:8">
      <c r="B18" s="55" t="s">
        <v>35</v>
      </c>
      <c r="C18" s="167"/>
      <c r="D18" s="168"/>
      <c r="E18" s="55" t="s">
        <v>35</v>
      </c>
      <c r="F18" s="167"/>
      <c r="G18" s="168"/>
      <c r="H18" s="150"/>
    </row>
    <row r="19" spans="2:8">
      <c r="B19" s="163" t="s">
        <v>51</v>
      </c>
      <c r="C19" s="164"/>
      <c r="D19" s="165"/>
      <c r="E19" s="163" t="s">
        <v>51</v>
      </c>
      <c r="F19" s="164"/>
      <c r="G19" s="169"/>
    </row>
    <row r="20" spans="2:8">
      <c r="B20" s="55" t="s">
        <v>35</v>
      </c>
      <c r="C20" s="166"/>
      <c r="D20" s="145"/>
      <c r="E20" s="55" t="s">
        <v>35</v>
      </c>
      <c r="F20" s="166"/>
      <c r="G20" s="145"/>
      <c r="H20" s="170"/>
    </row>
    <row r="21" spans="2:8">
      <c r="E21" s="148"/>
      <c r="F21" s="148"/>
      <c r="G21" s="148"/>
    </row>
  </sheetData>
  <mergeCells count="5">
    <mergeCell ref="C1:C2"/>
    <mergeCell ref="D1:D2"/>
    <mergeCell ref="F1:F2"/>
    <mergeCell ref="G1:G2"/>
    <mergeCell ref="H1:H2"/>
  </mergeCells>
  <pageMargins left="0.39370078740157483" right="0.39370078740157483" top="0.51181102362204722" bottom="0.51181102362204722" header="0.31496062992125984" footer="0.31496062992125984"/>
  <pageSetup paperSize="9" scale="75" fitToHeight="0" orientation="landscape" verticalDpi="0" r:id="rId1"/>
  <headerFooter>
    <oddHeader>&amp;C&amp;P</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2019 tekstam</vt:lpstr>
      <vt:lpstr>AiM</vt:lpstr>
      <vt:lpstr>ĀM</vt:lpstr>
      <vt:lpstr>IeM</vt:lpstr>
      <vt:lpstr>SM</vt:lpstr>
      <vt:lpstr>KM</vt:lpstr>
      <vt:lpstr>FM</vt:lpstr>
      <vt:lpstr>kopsavilkums</vt:lpstr>
      <vt:lpstr>'2019 tekstam'!Print_Titles</vt:lpstr>
      <vt:lpstr>AiM!Print_Titles</vt:lpstr>
      <vt:lpstr>ĀM!Print_Titles</vt:lpstr>
      <vt:lpstr>IeM!Print_Titles</vt:lpstr>
      <vt:lpstr>KM!Print_Titles</vt:lpstr>
      <vt:lpstr>kopsavilkums!Print_Titles</vt:lpstr>
      <vt:lpstr>SM!Print_Titles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priekšlikumiem likumprojekta „Par valsts budžetu 2019.gadam” izskatīšanai Saeimā otrajā lasījumā</dc:title>
  <dc:subject>Informatīvais ziņojums</dc:subject>
  <dc:creator/>
  <dc:description>67083813, dace.sinkovska@fm.gov.lv</dc:description>
  <cp:lastModifiedBy/>
  <dcterms:created xsi:type="dcterms:W3CDTF">2015-06-05T18:17:20Z</dcterms:created>
  <dcterms:modified xsi:type="dcterms:W3CDTF">2019-03-22T16:22:50Z</dcterms:modified>
</cp:coreProperties>
</file>