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1905" windowWidth="13275" windowHeight="9780" tabRatio="741" activeTab="0"/>
  </bookViews>
  <sheets>
    <sheet name="Saturs" sheetId="1" r:id="rId1"/>
    <sheet name="8.1.1." sheetId="2" r:id="rId2"/>
    <sheet name="8.1.2." sheetId="3" r:id="rId3"/>
    <sheet name="8.1.3." sheetId="4" r:id="rId4"/>
    <sheet name="8.1.3.1." sheetId="5" r:id="rId5"/>
    <sheet name="8.1.3.2." sheetId="6" r:id="rId6"/>
    <sheet name="8.1.3.3." sheetId="7" r:id="rId7"/>
    <sheet name="8.1.4." sheetId="8" r:id="rId8"/>
    <sheet name="8.1.5." sheetId="9" r:id="rId9"/>
    <sheet name="8.1.6." sheetId="10" r:id="rId10"/>
    <sheet name="8.2.1.1." sheetId="11" r:id="rId11"/>
    <sheet name="8.2.1.2." sheetId="12" r:id="rId12"/>
    <sheet name="8.2.1.3." sheetId="13" r:id="rId13"/>
    <sheet name="8.2.2.1." sheetId="14" r:id="rId14"/>
    <sheet name="8.2.2.2." sheetId="15" r:id="rId15"/>
    <sheet name="8.2.2.3." sheetId="16" r:id="rId16"/>
    <sheet name="8.3.1.1." sheetId="17" r:id="rId17"/>
    <sheet name="8.3.1.2." sheetId="18" r:id="rId18"/>
    <sheet name="8.3.1.3." sheetId="19" r:id="rId19"/>
    <sheet name="8.3.2.1." sheetId="20" r:id="rId20"/>
    <sheet name="8.3.2.2." sheetId="21" r:id="rId21"/>
    <sheet name="8.3.2.3." sheetId="22" r:id="rId22"/>
    <sheet name="8.4." sheetId="23" r:id="rId23"/>
    <sheet name="8.5.1." sheetId="24" state="hidden" r:id="rId24"/>
    <sheet name="8.5.2." sheetId="25" state="hidden" r:id="rId25"/>
    <sheet name="8.5.3." sheetId="26" r:id="rId26"/>
    <sheet name="8.5.4." sheetId="27" r:id="rId27"/>
    <sheet name="8.6." sheetId="28" state="hidden" r:id="rId28"/>
    <sheet name="8.7." sheetId="29" state="hidden" r:id="rId29"/>
    <sheet name="8.8." sheetId="30" state="hidden" r:id="rId30"/>
  </sheets>
  <definedNames>
    <definedName name="_xlnm.Print_Titles" localSheetId="15">'8.2.2.3.'!$14:$15</definedName>
    <definedName name="_xlnm.Print_Titles" localSheetId="17">'8.3.1.2.'!$14:$15</definedName>
  </definedNames>
  <calcPr fullCalcOnLoad="1"/>
</workbook>
</file>

<file path=xl/sharedStrings.xml><?xml version="1.0" encoding="utf-8"?>
<sst xmlns="http://schemas.openxmlformats.org/spreadsheetml/2006/main" count="1903" uniqueCount="191">
  <si>
    <t xml:space="preserve">Publiskā pakalpojuma veids:      </t>
  </si>
  <si>
    <t>Sociālās integrācijas valsts aģentūra</t>
  </si>
  <si>
    <t>Laikposms</t>
  </si>
  <si>
    <t>Izdevumu klasifikācijas kods</t>
  </si>
  <si>
    <t>Rādītājs (materiāla/izejvielas nosaukums, atlīdzība un citi izmaksu veidi)</t>
  </si>
  <si>
    <t xml:space="preserve">Tiešās izmaksas </t>
  </si>
  <si>
    <t>Tiešās izmaksas kopā</t>
  </si>
  <si>
    <t xml:space="preserve">Netiešās izmaksas </t>
  </si>
  <si>
    <t>Netiešās izmaksas kopā</t>
  </si>
  <si>
    <t>Maksas pakalpojuma izcenojuma aprēķins</t>
  </si>
  <si>
    <t>Informācijas sistēmas uzturēšana</t>
  </si>
  <si>
    <t> Transportlīdzekļu uzturēšana un remonts</t>
  </si>
  <si>
    <t> Iekārtas, inventāra un aparatūras remonts, tehniskā apkalpošana</t>
  </si>
  <si>
    <t> Ēku, būvju un telpu uzturēšana</t>
  </si>
  <si>
    <t>Apdrošināšanas izdevumi</t>
  </si>
  <si>
    <t> Transportlīdzekļu noma</t>
  </si>
  <si>
    <t> Pārējie iepriekš neklasificētie pakalpojumu veidi</t>
  </si>
  <si>
    <t> Biroja preces</t>
  </si>
  <si>
    <t> Inventārs</t>
  </si>
  <si>
    <t> Kurināmais</t>
  </si>
  <si>
    <t> Degviela</t>
  </si>
  <si>
    <t> Kārtējā remonta un iestāžu uzturēšanas materiāli</t>
  </si>
  <si>
    <t> Mīkstais inventārs</t>
  </si>
  <si>
    <t>Budžeta iestāžu dabas resursu nodokļa maksājumi</t>
  </si>
  <si>
    <t xml:space="preserve"> Saimniecības pamatlīdzekļi</t>
  </si>
  <si>
    <t> Pārējie budžeta iestāžu pārskaitītie nodokļi un nodevas</t>
  </si>
  <si>
    <t> Izdevumi par ūdeni un kanalizāciju</t>
  </si>
  <si>
    <t> Izdevumi par elektroenerģiju</t>
  </si>
  <si>
    <t> Izdevumi periodikas iegādei</t>
  </si>
  <si>
    <t>Pakalpojumu izmaksas kopā</t>
  </si>
  <si>
    <t>Pārējie sakaru pakalpojumi</t>
  </si>
  <si>
    <t>Iekārtas, inventāra un aparatūras remonts, tehniskā apkalpošana</t>
  </si>
  <si>
    <t>Normatīvajos aktos noteiktie darba devēja veselības izdevumi darba ņēmējiem</t>
  </si>
  <si>
    <t>Pārējie iestādes administratīvie izdevumi un ar iestādes darbības nodrošināšanu saistītie pakalpojumi</t>
  </si>
  <si>
    <t>Ēku, būvju un telpu remonts</t>
  </si>
  <si>
    <t>Pārējie informācijas tehnoloģiju pakalpojumi</t>
  </si>
  <si>
    <t>Pamatlīdzekļu izveidošana un nepabeigtā būvniecība</t>
  </si>
  <si>
    <t>Kapitālais remonts un rekonstrukcija</t>
  </si>
  <si>
    <t>Ēdināšanas izdevumi</t>
  </si>
  <si>
    <t xml:space="preserve"> Budžeta iestāžu pievienotās vērtības nodokļa maksājumi </t>
  </si>
  <si>
    <t>Iekārtu un inventāra īre un noma</t>
  </si>
  <si>
    <t>8.1. Diētiskā ēdināšana (izglītojamiem un darbiniekiem)</t>
  </si>
  <si>
    <t>8.1.1. Brokastis</t>
  </si>
  <si>
    <t>8. Ēdināšanas pakalpojumi</t>
  </si>
  <si>
    <t>Administratīvie izdevumi un sabiedriskās attiecības, kursu un semināru organizēšana</t>
  </si>
  <si>
    <t>Virtuves inventārs, trauki un galda piederumi</t>
  </si>
  <si>
    <t>Mācību līdzekļi un materiāli</t>
  </si>
  <si>
    <t>Saimniecības pamatlīdzekļi</t>
  </si>
  <si>
    <t>8.1.2. Pirmais ēdiens</t>
  </si>
  <si>
    <t>8.1.3. Otrais ēdiens</t>
  </si>
  <si>
    <t>8.1.4. Dzēriens</t>
  </si>
  <si>
    <t>8.1.5. Deserts</t>
  </si>
  <si>
    <t>8.1.6. Vakariņas</t>
  </si>
  <si>
    <t>8.3. Ēdināšana trīs reizes dienā  (vienai personai)</t>
  </si>
  <si>
    <t>SASKAŅOTS</t>
  </si>
  <si>
    <t>Sociālās integrācijas valsts aģentūras</t>
  </si>
  <si>
    <t>Atalgojums</t>
  </si>
  <si>
    <t>Darba devēja valsts sociālās apdrošināšanas obligātās iemaksas, sociāla rakstura pabalsti un kompensācijas</t>
  </si>
  <si>
    <t>Izmaksu apjoms noteiktā laikposmā viena maksas pakalpojuma veida nodrošināšanai (2014) un turpmākajos gados</t>
  </si>
  <si>
    <t>Maksas pakalpojuma vienību skaits noteiktā laikposmā (gab.)</t>
  </si>
  <si>
    <t>Prognozētais maksas pakalpojumu skaits gadā (gab.)*</t>
  </si>
  <si>
    <t>Piezīme. *Ailes neaizpilda, ja izvēlētais laikposms ir viens gads.</t>
  </si>
  <si>
    <t>Satura rādītājs</t>
  </si>
  <si>
    <t xml:space="preserve">Maksas pakalpojuma vienību skaits noteiktā laikposmā </t>
  </si>
  <si>
    <t>Maksas pakalpojuma izcenojums (euro)</t>
  </si>
  <si>
    <t>Izmaksu apjoms noteiktā laikposmā viena maksas pakalpojuma veida nodrošināšanai (2014.gads)</t>
  </si>
  <si>
    <t>Izmaksu apjoms noteiktā laikposmā viena maksas pakalpojuma veida nodrošināšanai (2014.gada II pusgads)</t>
  </si>
  <si>
    <t>Izmaksu apjoms noteiktā laikposmā viena maksas pakalpojuma veida nodrošināšanai (2014.gada I pusgads)</t>
  </si>
  <si>
    <t>Izmaksu apjoms noteiktā laikposmā viena maksas pakalpojuma veida nodrošināšanai (2014.)</t>
  </si>
  <si>
    <t>Aprēķinu sastādīja: SIVA Finanšu nodaļas vecākā finanšu ekonomiste Anita Ozoliņa</t>
  </si>
  <si>
    <t xml:space="preserve"> Brokastis (izglītojamiem un darbiniekiem) </t>
  </si>
  <si>
    <t>8.1.1.</t>
  </si>
  <si>
    <t xml:space="preserve"> Pirmais ēdiens (izglītojamiem un darbiniekiem) </t>
  </si>
  <si>
    <t>8.1.2.</t>
  </si>
  <si>
    <t xml:space="preserve"> Otrais ēdiens (izglītojamiem un darbiniekiem) </t>
  </si>
  <si>
    <t>8.1.3.</t>
  </si>
  <si>
    <t xml:space="preserve"> Dzēriens (izglītojamiem un darbiniekiem) </t>
  </si>
  <si>
    <t>8.1.4.</t>
  </si>
  <si>
    <t xml:space="preserve"> Deserts (izglītojamiem un darbiniekiem) </t>
  </si>
  <si>
    <t>8.1.5.</t>
  </si>
  <si>
    <t>Vakariņas (izglītojamiem un darbiniekiem)</t>
  </si>
  <si>
    <t xml:space="preserve">8.1.6. </t>
  </si>
  <si>
    <t xml:space="preserve"> Brokastis</t>
  </si>
  <si>
    <t>8.2.1.</t>
  </si>
  <si>
    <t xml:space="preserve"> Vakariņas</t>
  </si>
  <si>
    <t xml:space="preserve"> Pusdienas</t>
  </si>
  <si>
    <t>8.3.2.</t>
  </si>
  <si>
    <t>8.3.1.</t>
  </si>
  <si>
    <t xml:space="preserve">8.3. </t>
  </si>
  <si>
    <t>8.2.2.</t>
  </si>
  <si>
    <t xml:space="preserve">Ministru kabineta noteikumu projekta "Grozījumi Ministru kabineta   </t>
  </si>
  <si>
    <t xml:space="preserve">2013.gada 24.septembra noteikumos Nr.1002 "Sociālās </t>
  </si>
  <si>
    <t xml:space="preserve">integrācijas valstas aģentūras sniegto maksas  pakalpojumu cenrādis"" </t>
  </si>
  <si>
    <t>sākotnējās ietekmes novērtējuma ziņojumam (anotācijai)</t>
  </si>
  <si>
    <t>Izmaksu apjoms noteiktā laikposmā viena maksas pakalpojuma veida nodrošināšanai</t>
  </si>
  <si>
    <t xml:space="preserve">Prognozētie ieņēmumi gadā (euro)* </t>
  </si>
  <si>
    <t xml:space="preserve">Izmaksu apjoms noteiktā laikposmā viena maksas pakalpojuma veida nodrošināšanai </t>
  </si>
  <si>
    <t xml:space="preserve">Maksas pakalpojuma izcenojums (euro) </t>
  </si>
  <si>
    <t>Prognozētie ieņēmumi gadā (euro)*</t>
  </si>
  <si>
    <t>direktore I.Jurševska</t>
  </si>
  <si>
    <t>8.1.3.1. Gaļas/zivs ēdiens</t>
  </si>
  <si>
    <t>8.1.3.3. Salāti  (2 veidi)</t>
  </si>
  <si>
    <t>8.1.3.2. Piedevas</t>
  </si>
  <si>
    <t>8.2.2.1. Brokastis</t>
  </si>
  <si>
    <t>8.2.1.3. Vakariņas</t>
  </si>
  <si>
    <t>8.2.1.2. Pusdienas</t>
  </si>
  <si>
    <t>8.2.1.1. Brokastis</t>
  </si>
  <si>
    <t>8.2.2.2. Pusdienas</t>
  </si>
  <si>
    <t>8.4. Kafijas galda klāšana  (vienai personai)</t>
  </si>
  <si>
    <t>8.5. Konditorejas izstrādājumi</t>
  </si>
  <si>
    <t>8.6. Kafija</t>
  </si>
  <si>
    <t>8.1.3.1.</t>
  </si>
  <si>
    <t>8.1.3.2.</t>
  </si>
  <si>
    <t>8.1.3.3.</t>
  </si>
  <si>
    <t>8.2.1.1.</t>
  </si>
  <si>
    <t>8.2.1.2.</t>
  </si>
  <si>
    <t>8.2.1.3.</t>
  </si>
  <si>
    <t>8.2.2.1.</t>
  </si>
  <si>
    <t>8.2.2.2.</t>
  </si>
  <si>
    <t>8.2.2.3.</t>
  </si>
  <si>
    <t xml:space="preserve"> Gaļas/zivs ēdiens</t>
  </si>
  <si>
    <t xml:space="preserve"> Piedevas</t>
  </si>
  <si>
    <t xml:space="preserve">  Salāti  (2 veidi)</t>
  </si>
  <si>
    <t xml:space="preserve"> Ēdināšana trīs reizes dienā  (vienai personai)</t>
  </si>
  <si>
    <t>8.4.</t>
  </si>
  <si>
    <t>8.6.</t>
  </si>
  <si>
    <t xml:space="preserve"> Kafijas galda klāšana  (vienai personai)</t>
  </si>
  <si>
    <t>8.5.1.</t>
  </si>
  <si>
    <t>8.5.2.</t>
  </si>
  <si>
    <t xml:space="preserve"> Kafija</t>
  </si>
  <si>
    <t>8.7.</t>
  </si>
  <si>
    <t>8.8.</t>
  </si>
  <si>
    <t xml:space="preserve"> Tēja (dažādas)</t>
  </si>
  <si>
    <t xml:space="preserve"> Galda/ārstnieciskie minerālūdeņi</t>
  </si>
  <si>
    <t>8.2.2.3. Vakariņas</t>
  </si>
  <si>
    <t>8.7. Tējas (dažādas)</t>
  </si>
  <si>
    <t>8.8. Galda minerālūdeņi</t>
  </si>
  <si>
    <t xml:space="preserve">8.2.1. bērnu porcija (samazināta) </t>
  </si>
  <si>
    <t xml:space="preserve"> Atalgojums</t>
  </si>
  <si>
    <t xml:space="preserve"> Darba devēja valsts sociālās apdrošināšanas obligātās iemaksas, sociāla rakstura pabalsti un kompensācijas</t>
  </si>
  <si>
    <t xml:space="preserve"> Administratīvie izdevumi un sabiedriskās attiecības, kursu un semināru organizēšana</t>
  </si>
  <si>
    <t>8.2. Ēdināšana trīs reizes dienā sporta, veselības nostiprināšanas,  atpūtas un izglītojošām nometnēm vai grupām, kas noslēgušas līgumu par pakalpojuma saņemšanu, un bērniem no 2 līdz 14 gadu vecumam (vienai grupas personai vai vienam bērnam)</t>
  </si>
  <si>
    <t>8.2. Ēdināšana trīs reizes dienā sporta, veselības nostiprināšanas, atpūtas un izglītojošām nometnēm vai grupām, kas noslēgušas līgumu par pakalpojuma saņemšanu, un bērniem no 2 līdz 14 gadu vecumam (vienai grupas personai vai vienam bērnam)</t>
  </si>
  <si>
    <t>8.2.1. Samazināts kaloriju daudzums</t>
  </si>
  <si>
    <t>8.2.2. Palielināts kaloriju daudzums</t>
  </si>
  <si>
    <t xml:space="preserve"> Iekārtas, inventāra un aparatūras remonts, tehniskā apkalpošana</t>
  </si>
  <si>
    <t xml:space="preserve"> Informācijas sistēmas uzturēšana</t>
  </si>
  <si>
    <t xml:space="preserve"> Virtuves inventārs, trauki un galda piederumi</t>
  </si>
  <si>
    <t xml:space="preserve"> Ēdināšanas izdevumi</t>
  </si>
  <si>
    <t xml:space="preserve"> Pārējie sakaru pakalpojumi</t>
  </si>
  <si>
    <t xml:space="preserve"> Normatīvajos aktos noteiktie darba devēja veselības izdevumi darba ņēmējiem</t>
  </si>
  <si>
    <t xml:space="preserve"> Pārējie iestādes administratīvie izdevumi un ar iestādes darbības nodrošināšanu saistītie pakalpojumi</t>
  </si>
  <si>
    <t xml:space="preserve"> Ēku, būvju un telpu remonts</t>
  </si>
  <si>
    <t xml:space="preserve"> Apdrošināšanas izdevumi</t>
  </si>
  <si>
    <t xml:space="preserve"> Pārējie informācijas tehnoloģiju pakalpojumi</t>
  </si>
  <si>
    <t xml:space="preserve"> Iekārtu un inventāra īre un noma</t>
  </si>
  <si>
    <t xml:space="preserve"> Budžeta iestāžu dabas resursu nodokļa maksājumi</t>
  </si>
  <si>
    <t xml:space="preserve"> Pamatlīdzekļu izveidošana un nepabeigtā būvniecība</t>
  </si>
  <si>
    <t xml:space="preserve"> Kapitālais remonts un rekonstrukcija</t>
  </si>
  <si>
    <t xml:space="preserve"> Mācību līdzekļi un materiāli</t>
  </si>
  <si>
    <t>2018.gadā un turpmāk</t>
  </si>
  <si>
    <t>8.3.1. Standarta ēdienkarte</t>
  </si>
  <si>
    <t>8.3.1.1. Brokastis</t>
  </si>
  <si>
    <t>8.3.1.2. Pusdienas</t>
  </si>
  <si>
    <t>8.3.1.3. Vakariņas</t>
  </si>
  <si>
    <t>8.3.2. Samazināts kaloriju daudzums</t>
  </si>
  <si>
    <t>8.3.1.1.</t>
  </si>
  <si>
    <t>8.3.1.2.</t>
  </si>
  <si>
    <t>8.3.1.3.</t>
  </si>
  <si>
    <t>8.3.2.1.</t>
  </si>
  <si>
    <t>8.3.2.2.</t>
  </si>
  <si>
    <t>8.3.2.3.</t>
  </si>
  <si>
    <t>Standarta ēdienkarte</t>
  </si>
  <si>
    <t>Samazināts kaloriju daudzums</t>
  </si>
  <si>
    <t>8.3.2.1. Brokastis</t>
  </si>
  <si>
    <t>8.3.2.3. Vakariņas</t>
  </si>
  <si>
    <t>8.3.2.2. Pusdienas</t>
  </si>
  <si>
    <t>7.pielikums</t>
  </si>
  <si>
    <t>8.5.1.Konditorejas izstrādājumi, 1. veids (kliņģeri, smalkmaizītes, speķa pīrādziņi, pildīti pīrādziņi, cepumi un citi)</t>
  </si>
  <si>
    <t>8.5.2. Konditorejas izstrādājumi, 2. veids (biskvīti, ruletes, tortes)</t>
  </si>
  <si>
    <t xml:space="preserve"> Konditorejas izstrādājumi, 2. veids (biskvīti, ruletes, tortes)</t>
  </si>
  <si>
    <t>8.5.3.</t>
  </si>
  <si>
    <t>8.5.4.</t>
  </si>
  <si>
    <t xml:space="preserve">Konditorejas izstrādājumi, 3. veids ( smalkmaizītes bez pildījuma, plātsmaizes)   </t>
  </si>
  <si>
    <t>Konditorejas izstrādājumi, 1. veids (kliņģeri, pildīti pīrādziņi, pildītas smalkmaizītes, siera un sviesta cepumi u.c.)</t>
  </si>
  <si>
    <t>Konditrejas izstrādājumi. 4. veids,  pusfabrikāti ( smilšu mīkla, kārtainā mīkla, piparkūku mīkla)</t>
  </si>
  <si>
    <t>2019.gadā un turpmāk</t>
  </si>
  <si>
    <t>8.5.3.Konditorejas izstrādājumi, 3. veids (smalkmaizītes bez pildījuma, plātsmaizes), 100g</t>
  </si>
  <si>
    <t>8.5.4.Konditorejas izstrādājumi, 4. veids - pusfabrikāti (smilšu mīkla, kārtainā mīkla, piparkūku mīkla), 100g</t>
  </si>
  <si>
    <t xml:space="preserve"> Samazināts kaloriju daudzums (Ēdināšana trīs reizes dienā bērniem no 2 līdz 14 gadu vecumam) (vienai personai)</t>
  </si>
  <si>
    <t xml:space="preserve"> Palielināts kaloriju daudzums (Ēdināšana trīs reizes dienā sporta, veselības nostiprināšanas un atpūtas nometņu vai grupu dalībniekiem) (vienai personai)</t>
  </si>
</sst>
</file>

<file path=xl/styles.xml><?xml version="1.0" encoding="utf-8"?>
<styleSheet xmlns="http://schemas.openxmlformats.org/spreadsheetml/2006/main">
  <numFmts count="4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.00\ _L_s_-;\-* #,##0.00\ _L_s_-;_-* &quot;-&quot;??\ _L_s_-;_-@_-"/>
    <numFmt numFmtId="179" formatCode="_-* #,##0\ _L_s_-;\-* #,##0\ _L_s_-;_-* &quot;-&quot;\ _L_s_-;_-@_-"/>
    <numFmt numFmtId="180" formatCode="_-* #,##0.00\ &quot;Ls&quot;_-;\-* #,##0.00\ &quot;Ls&quot;_-;_-* &quot;-&quot;??\ &quot;Ls&quot;_-;_-@_-"/>
    <numFmt numFmtId="181" formatCode="_-* #,##0\ &quot;Ls&quot;_-;\-* #,##0\ &quot;Ls&quot;_-;_-* &quot;-&quot;\ &quot;Ls&quot;_-;_-@_-"/>
    <numFmt numFmtId="182" formatCode="0.0000000000"/>
    <numFmt numFmtId="183" formatCode="0.0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00000"/>
    <numFmt numFmtId="196" formatCode="0.0"/>
  </numFmts>
  <fonts count="52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57" applyFont="1">
      <alignment/>
      <protection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right" vertical="top"/>
    </xf>
    <xf numFmtId="2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left" vertical="center" wrapText="1"/>
    </xf>
    <xf numFmtId="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right" vertical="top"/>
    </xf>
    <xf numFmtId="0" fontId="1" fillId="0" borderId="11" xfId="57" applyFont="1" applyBorder="1" applyAlignment="1">
      <alignment wrapText="1"/>
      <protection/>
    </xf>
    <xf numFmtId="2" fontId="4" fillId="0" borderId="10" xfId="0" applyNumberFormat="1" applyFont="1" applyBorder="1" applyAlignment="1">
      <alignment horizontal="center"/>
    </xf>
    <xf numFmtId="0" fontId="1" fillId="0" borderId="10" xfId="57" applyFont="1" applyBorder="1" applyAlignment="1">
      <alignment wrapText="1"/>
      <protection/>
    </xf>
    <xf numFmtId="0" fontId="1" fillId="0" borderId="10" xfId="57" applyFont="1" applyBorder="1">
      <alignment/>
      <protection/>
    </xf>
    <xf numFmtId="0" fontId="1" fillId="0" borderId="0" xfId="0" applyFont="1" applyBorder="1" applyAlignment="1">
      <alignment horizontal="left" wrapText="1"/>
    </xf>
    <xf numFmtId="0" fontId="1" fillId="0" borderId="0" xfId="57" applyFont="1">
      <alignment/>
      <protection/>
    </xf>
    <xf numFmtId="0" fontId="1" fillId="0" borderId="0" xfId="57" applyFont="1" applyBorder="1">
      <alignment/>
      <protection/>
    </xf>
    <xf numFmtId="0" fontId="1" fillId="0" borderId="0" xfId="57" applyFont="1" applyAlignment="1">
      <alignment horizontal="center"/>
      <protection/>
    </xf>
    <xf numFmtId="0" fontId="1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0" fontId="1" fillId="0" borderId="11" xfId="57" applyFont="1" applyBorder="1" applyAlignment="1">
      <alignment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0" xfId="57" applyFont="1" applyBorder="1" applyAlignment="1">
      <alignment vertical="top" wrapText="1"/>
      <protection/>
    </xf>
    <xf numFmtId="0" fontId="1" fillId="0" borderId="10" xfId="57" applyFont="1" applyBorder="1" applyAlignment="1">
      <alignment vertical="top"/>
      <protection/>
    </xf>
    <xf numFmtId="2" fontId="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 vertical="top"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57" applyFont="1" applyBorder="1" applyAlignment="1">
      <alignment vertical="top" wrapText="1"/>
      <protection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51" fillId="0" borderId="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0" borderId="0" xfId="0" applyFont="1" applyBorder="1" applyAlignment="1">
      <alignment horizontal="right"/>
    </xf>
    <xf numFmtId="0" fontId="1" fillId="34" borderId="0" xfId="0" applyFont="1" applyFill="1" applyBorder="1" applyAlignment="1">
      <alignment horizontal="right" vertical="top"/>
    </xf>
    <xf numFmtId="0" fontId="1" fillId="34" borderId="0" xfId="0" applyFont="1" applyFill="1" applyBorder="1" applyAlignment="1">
      <alignment vertical="top"/>
    </xf>
    <xf numFmtId="0" fontId="1" fillId="34" borderId="10" xfId="0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/>
    </xf>
    <xf numFmtId="0" fontId="1" fillId="34" borderId="0" xfId="0" applyFont="1" applyFill="1" applyBorder="1" applyAlignment="1">
      <alignment horizontal="center" vertical="top"/>
    </xf>
    <xf numFmtId="0" fontId="0" fillId="34" borderId="0" xfId="0" applyFill="1" applyAlignment="1">
      <alignment/>
    </xf>
    <xf numFmtId="2" fontId="4" fillId="34" borderId="1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3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9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9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/>
    </xf>
    <xf numFmtId="4" fontId="3" fillId="34" borderId="0" xfId="0" applyNumberFormat="1" applyFont="1" applyFill="1" applyAlignment="1">
      <alignment horizontal="right"/>
    </xf>
    <xf numFmtId="4" fontId="3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57" applyFont="1" applyAlignment="1">
      <alignment vertical="top" wrapText="1"/>
      <protection/>
    </xf>
    <xf numFmtId="0" fontId="1" fillId="0" borderId="11" xfId="57" applyFont="1" applyBorder="1" applyAlignment="1">
      <alignment vertical="top" wrapText="1"/>
      <protection/>
    </xf>
    <xf numFmtId="0" fontId="8" fillId="0" borderId="0" xfId="0" applyFont="1" applyAlignment="1">
      <alignment horizontal="center"/>
    </xf>
    <xf numFmtId="0" fontId="1" fillId="34" borderId="0" xfId="57" applyFont="1" applyFill="1" applyAlignment="1">
      <alignment vertical="top" wrapText="1"/>
      <protection/>
    </xf>
    <xf numFmtId="0" fontId="1" fillId="34" borderId="11" xfId="57" applyFont="1" applyFill="1" applyBorder="1" applyAlignment="1">
      <alignment vertical="top" wrapText="1"/>
      <protection/>
    </xf>
    <xf numFmtId="0" fontId="1" fillId="0" borderId="0" xfId="57" applyFont="1" applyBorder="1" applyAlignment="1">
      <alignment vertical="top" wrapText="1"/>
      <protection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34" borderId="0" xfId="57" applyFont="1" applyFill="1" applyBorder="1" applyAlignment="1">
      <alignment vertical="top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0" xfId="57" applyFont="1" applyAlignment="1">
      <alignment wrapText="1"/>
      <protection/>
    </xf>
    <xf numFmtId="0" fontId="1" fillId="0" borderId="11" xfId="57" applyFont="1" applyBorder="1" applyAlignment="1">
      <alignment wrapText="1"/>
      <protection/>
    </xf>
    <xf numFmtId="0" fontId="1" fillId="34" borderId="0" xfId="57" applyFont="1" applyFill="1" applyAlignment="1">
      <alignment wrapText="1"/>
      <protection/>
    </xf>
    <xf numFmtId="0" fontId="1" fillId="34" borderId="11" xfId="57" applyFont="1" applyFill="1" applyBorder="1" applyAlignment="1">
      <alignment wrapText="1"/>
      <protection/>
    </xf>
    <xf numFmtId="0" fontId="5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53" applyFont="1" applyAlignment="1" applyProtection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view="pageLayout" workbookViewId="0" topLeftCell="B1">
      <selection activeCell="G29" sqref="G29"/>
    </sheetView>
  </sheetViews>
  <sheetFormatPr defaultColWidth="9.140625" defaultRowHeight="12.75"/>
  <cols>
    <col min="1" max="1" width="0.9921875" style="0" customWidth="1"/>
    <col min="2" max="2" width="9.00390625" style="16" customWidth="1"/>
    <col min="10" max="10" width="12.57421875" style="0" customWidth="1"/>
    <col min="11" max="11" width="9.140625" style="0" hidden="1" customWidth="1"/>
  </cols>
  <sheetData>
    <row r="1" spans="1:14" ht="15.75" customHeight="1">
      <c r="A1" s="17"/>
      <c r="B1" s="17"/>
      <c r="C1" s="91" t="s">
        <v>177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15.75" customHeight="1">
      <c r="A2" s="17"/>
      <c r="B2" s="92" t="s">
        <v>90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</row>
    <row r="3" spans="1:14" ht="15.75" customHeight="1">
      <c r="A3" s="92" t="s">
        <v>91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5.75" customHeight="1">
      <c r="A4" s="17"/>
      <c r="B4" s="92" t="s">
        <v>92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</row>
    <row r="5" spans="1:14" ht="15">
      <c r="A5" s="17"/>
      <c r="B5" s="17"/>
      <c r="C5" s="17"/>
      <c r="D5" s="17"/>
      <c r="E5" s="18"/>
      <c r="F5" s="92" t="s">
        <v>93</v>
      </c>
      <c r="G5" s="92"/>
      <c r="H5" s="92"/>
      <c r="I5" s="92"/>
      <c r="J5" s="92"/>
      <c r="K5" s="92"/>
      <c r="L5" s="92"/>
      <c r="M5" s="92"/>
      <c r="N5" s="92"/>
    </row>
    <row r="6" spans="1:14" ht="15">
      <c r="A6" s="17"/>
      <c r="B6" s="17"/>
      <c r="C6" s="17"/>
      <c r="D6" s="17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15">
      <c r="A7" s="17"/>
      <c r="B7" s="17"/>
      <c r="C7" s="17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</row>
    <row r="8" spans="1:14" ht="15">
      <c r="A8" s="17"/>
      <c r="B8" s="17"/>
      <c r="C8" s="17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</row>
    <row r="9" spans="2:11" ht="12.75">
      <c r="B9" s="15"/>
      <c r="C9" s="11"/>
      <c r="D9" s="11"/>
      <c r="E9" s="11"/>
      <c r="F9" s="11"/>
      <c r="G9" s="11"/>
      <c r="H9" s="11"/>
      <c r="I9" s="11"/>
      <c r="J9" s="11"/>
      <c r="K9" s="11"/>
    </row>
    <row r="10" spans="2:11" ht="12.75">
      <c r="B10" s="15"/>
      <c r="C10" s="11"/>
      <c r="D10" s="11"/>
      <c r="E10" s="11"/>
      <c r="F10" s="11"/>
      <c r="G10" s="11"/>
      <c r="H10" s="11"/>
      <c r="I10" s="11"/>
      <c r="J10" s="11"/>
      <c r="K10" s="11"/>
    </row>
    <row r="11" spans="1:14" ht="18.75">
      <c r="A11" s="94" t="s">
        <v>62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</row>
    <row r="12" spans="2:11" ht="12.75">
      <c r="B12" s="15"/>
      <c r="C12" s="11"/>
      <c r="D12" s="11"/>
      <c r="E12" s="11"/>
      <c r="F12" s="11"/>
      <c r="G12" s="11"/>
      <c r="H12" s="11"/>
      <c r="I12" s="11"/>
      <c r="J12" s="11"/>
      <c r="K12" s="11"/>
    </row>
    <row r="13" spans="2:11" ht="12.75">
      <c r="B13" s="15"/>
      <c r="C13" s="11"/>
      <c r="D13" s="11"/>
      <c r="E13" s="11"/>
      <c r="F13" s="11"/>
      <c r="G13" s="11"/>
      <c r="H13" s="11"/>
      <c r="I13" s="11"/>
      <c r="J13" s="11"/>
      <c r="K13" s="11"/>
    </row>
    <row r="14" spans="2:11" ht="18.75" customHeight="1">
      <c r="B14" s="13" t="s">
        <v>71</v>
      </c>
      <c r="C14" s="87" t="s">
        <v>70</v>
      </c>
      <c r="D14" s="87"/>
      <c r="E14" s="87"/>
      <c r="F14" s="87"/>
      <c r="G14" s="87"/>
      <c r="H14" s="87"/>
      <c r="I14" s="87"/>
      <c r="J14" s="87"/>
      <c r="K14" s="12"/>
    </row>
    <row r="15" spans="2:11" ht="18.75" customHeight="1">
      <c r="B15" s="13" t="s">
        <v>73</v>
      </c>
      <c r="C15" s="87" t="s">
        <v>72</v>
      </c>
      <c r="D15" s="87"/>
      <c r="E15" s="87"/>
      <c r="F15" s="87"/>
      <c r="G15" s="87"/>
      <c r="H15" s="87"/>
      <c r="I15" s="87"/>
      <c r="J15" s="87"/>
      <c r="K15" s="12"/>
    </row>
    <row r="16" spans="2:11" ht="18.75" customHeight="1">
      <c r="B16" s="13" t="s">
        <v>75</v>
      </c>
      <c r="C16" s="87" t="s">
        <v>74</v>
      </c>
      <c r="D16" s="87"/>
      <c r="E16" s="87"/>
      <c r="F16" s="87"/>
      <c r="G16" s="87"/>
      <c r="H16" s="87"/>
      <c r="I16" s="87"/>
      <c r="J16" s="87"/>
      <c r="K16" s="87"/>
    </row>
    <row r="17" spans="2:11" ht="18.75" customHeight="1">
      <c r="B17" s="13" t="s">
        <v>111</v>
      </c>
      <c r="C17" s="87" t="s">
        <v>120</v>
      </c>
      <c r="D17" s="89"/>
      <c r="E17" s="89"/>
      <c r="F17" s="89"/>
      <c r="G17" s="89"/>
      <c r="H17" s="14"/>
      <c r="I17" s="14"/>
      <c r="J17" s="14"/>
      <c r="K17" s="14"/>
    </row>
    <row r="18" spans="2:11" ht="18.75" customHeight="1">
      <c r="B18" s="13" t="s">
        <v>112</v>
      </c>
      <c r="C18" s="87" t="s">
        <v>121</v>
      </c>
      <c r="D18" s="89"/>
      <c r="E18" s="89"/>
      <c r="F18" s="89"/>
      <c r="G18" s="89"/>
      <c r="H18" s="14"/>
      <c r="I18" s="14"/>
      <c r="J18" s="14"/>
      <c r="K18" s="14"/>
    </row>
    <row r="19" spans="2:11" ht="18.75" customHeight="1">
      <c r="B19" s="13" t="s">
        <v>113</v>
      </c>
      <c r="C19" s="87" t="s">
        <v>122</v>
      </c>
      <c r="D19" s="89"/>
      <c r="E19" s="89"/>
      <c r="F19" s="89"/>
      <c r="G19" s="89"/>
      <c r="H19" s="14"/>
      <c r="I19" s="14"/>
      <c r="J19" s="14"/>
      <c r="K19" s="14"/>
    </row>
    <row r="20" spans="2:11" ht="18.75" customHeight="1">
      <c r="B20" s="13" t="s">
        <v>77</v>
      </c>
      <c r="C20" s="87" t="s">
        <v>76</v>
      </c>
      <c r="D20" s="87"/>
      <c r="E20" s="87"/>
      <c r="F20" s="87"/>
      <c r="G20" s="87"/>
      <c r="H20" s="87"/>
      <c r="I20" s="87"/>
      <c r="J20" s="87"/>
      <c r="K20" s="12"/>
    </row>
    <row r="21" spans="2:11" ht="18.75" customHeight="1">
      <c r="B21" s="13" t="s">
        <v>79</v>
      </c>
      <c r="C21" s="87" t="s">
        <v>78</v>
      </c>
      <c r="D21" s="87"/>
      <c r="E21" s="87"/>
      <c r="F21" s="87"/>
      <c r="G21" s="87"/>
      <c r="H21" s="87"/>
      <c r="I21" s="87"/>
      <c r="J21" s="87"/>
      <c r="K21" s="87"/>
    </row>
    <row r="22" spans="2:11" ht="18.75" customHeight="1">
      <c r="B22" s="13" t="s">
        <v>81</v>
      </c>
      <c r="C22" s="87" t="s">
        <v>80</v>
      </c>
      <c r="D22" s="87"/>
      <c r="E22" s="87"/>
      <c r="F22" s="87"/>
      <c r="G22" s="87"/>
      <c r="H22" s="87"/>
      <c r="I22" s="87"/>
      <c r="J22" s="87"/>
      <c r="K22" s="12"/>
    </row>
    <row r="23" spans="2:11" ht="30" customHeight="1">
      <c r="B23" s="13" t="s">
        <v>83</v>
      </c>
      <c r="C23" s="87" t="s">
        <v>189</v>
      </c>
      <c r="D23" s="87"/>
      <c r="E23" s="87"/>
      <c r="F23" s="87"/>
      <c r="G23" s="87"/>
      <c r="H23" s="87"/>
      <c r="I23" s="87"/>
      <c r="J23" s="87"/>
      <c r="K23" s="87"/>
    </row>
    <row r="24" spans="2:11" ht="18.75" customHeight="1">
      <c r="B24" s="13" t="s">
        <v>114</v>
      </c>
      <c r="C24" s="87" t="s">
        <v>82</v>
      </c>
      <c r="D24" s="87"/>
      <c r="E24" s="87"/>
      <c r="F24" s="12"/>
      <c r="G24" s="12"/>
      <c r="H24" s="12"/>
      <c r="I24" s="12"/>
      <c r="J24" s="12"/>
      <c r="K24" s="12"/>
    </row>
    <row r="25" spans="2:11" ht="18.75" customHeight="1">
      <c r="B25" s="13" t="s">
        <v>115</v>
      </c>
      <c r="C25" s="87" t="s">
        <v>85</v>
      </c>
      <c r="D25" s="87"/>
      <c r="E25" s="87"/>
      <c r="F25" s="12"/>
      <c r="G25" s="12"/>
      <c r="H25" s="12"/>
      <c r="I25" s="12"/>
      <c r="J25" s="12"/>
      <c r="K25" s="12"/>
    </row>
    <row r="26" spans="2:11" ht="15.75">
      <c r="B26" s="13" t="s">
        <v>116</v>
      </c>
      <c r="C26" s="87" t="s">
        <v>84</v>
      </c>
      <c r="D26" s="87"/>
      <c r="E26" s="87"/>
      <c r="F26" s="12"/>
      <c r="G26" s="12"/>
      <c r="H26" s="12"/>
      <c r="I26" s="12"/>
      <c r="J26" s="12"/>
      <c r="K26" s="12"/>
    </row>
    <row r="27" spans="2:14" ht="32.25" customHeight="1">
      <c r="B27" s="13" t="s">
        <v>89</v>
      </c>
      <c r="C27" s="87" t="s">
        <v>190</v>
      </c>
      <c r="D27" s="87"/>
      <c r="E27" s="87"/>
      <c r="F27" s="87"/>
      <c r="G27" s="87"/>
      <c r="H27" s="87"/>
      <c r="I27" s="87"/>
      <c r="J27" s="87"/>
      <c r="K27" s="87"/>
      <c r="L27" s="96"/>
      <c r="M27" s="96"/>
      <c r="N27" s="96"/>
    </row>
    <row r="28" spans="2:11" ht="18.75" customHeight="1">
      <c r="B28" s="13" t="s">
        <v>117</v>
      </c>
      <c r="C28" s="87" t="s">
        <v>82</v>
      </c>
      <c r="D28" s="87"/>
      <c r="E28" s="87"/>
      <c r="F28" s="12"/>
      <c r="G28" s="12"/>
      <c r="H28" s="12"/>
      <c r="I28" s="12"/>
      <c r="J28" s="12"/>
      <c r="K28" s="12"/>
    </row>
    <row r="29" spans="2:11" ht="18.75" customHeight="1">
      <c r="B29" s="13" t="s">
        <v>118</v>
      </c>
      <c r="C29" s="87" t="s">
        <v>85</v>
      </c>
      <c r="D29" s="87"/>
      <c r="E29" s="87"/>
      <c r="F29" s="12"/>
      <c r="G29" s="12"/>
      <c r="H29" s="12"/>
      <c r="I29" s="12"/>
      <c r="J29" s="12"/>
      <c r="K29" s="12"/>
    </row>
    <row r="30" spans="2:11" ht="18.75" customHeight="1">
      <c r="B30" s="13" t="s">
        <v>119</v>
      </c>
      <c r="C30" s="87" t="s">
        <v>84</v>
      </c>
      <c r="D30" s="87"/>
      <c r="E30" s="87"/>
      <c r="F30" s="12"/>
      <c r="G30" s="12"/>
      <c r="H30" s="12"/>
      <c r="I30" s="12"/>
      <c r="J30" s="12"/>
      <c r="K30" s="12"/>
    </row>
    <row r="31" spans="2:11" ht="18.75" customHeight="1">
      <c r="B31" s="13" t="s">
        <v>88</v>
      </c>
      <c r="C31" s="87" t="s">
        <v>123</v>
      </c>
      <c r="D31" s="87"/>
      <c r="E31" s="87"/>
      <c r="F31" s="93"/>
      <c r="G31" s="93"/>
      <c r="H31" s="93"/>
      <c r="I31" s="93"/>
      <c r="J31" s="93"/>
      <c r="K31" s="12"/>
    </row>
    <row r="32" spans="2:11" ht="18.75" customHeight="1">
      <c r="B32" s="13" t="s">
        <v>87</v>
      </c>
      <c r="C32" s="87" t="s">
        <v>172</v>
      </c>
      <c r="D32" s="95"/>
      <c r="E32" s="95"/>
      <c r="F32" s="95"/>
      <c r="G32" s="95"/>
      <c r="H32" s="95"/>
      <c r="I32" s="95"/>
      <c r="J32" s="95"/>
      <c r="K32" s="12"/>
    </row>
    <row r="33" spans="2:11" ht="18.75" customHeight="1">
      <c r="B33" s="13" t="s">
        <v>166</v>
      </c>
      <c r="C33" s="87" t="s">
        <v>82</v>
      </c>
      <c r="D33" s="87"/>
      <c r="E33" s="87"/>
      <c r="F33" s="12"/>
      <c r="G33" s="12"/>
      <c r="H33" s="12"/>
      <c r="I33" s="12"/>
      <c r="J33" s="12"/>
      <c r="K33" s="12"/>
    </row>
    <row r="34" spans="2:11" ht="18.75" customHeight="1">
      <c r="B34" s="13" t="s">
        <v>167</v>
      </c>
      <c r="C34" s="87" t="s">
        <v>85</v>
      </c>
      <c r="D34" s="87"/>
      <c r="E34" s="87"/>
      <c r="F34" s="12"/>
      <c r="G34" s="12"/>
      <c r="H34" s="12"/>
      <c r="I34" s="12"/>
      <c r="J34" s="12"/>
      <c r="K34" s="12"/>
    </row>
    <row r="35" spans="2:11" ht="18.75" customHeight="1">
      <c r="B35" s="13" t="s">
        <v>168</v>
      </c>
      <c r="C35" s="87" t="s">
        <v>84</v>
      </c>
      <c r="D35" s="87"/>
      <c r="E35" s="87"/>
      <c r="F35" s="12"/>
      <c r="G35" s="12"/>
      <c r="H35" s="12"/>
      <c r="I35" s="12"/>
      <c r="J35" s="12"/>
      <c r="K35" s="12"/>
    </row>
    <row r="36" spans="2:11" ht="18.75" customHeight="1">
      <c r="B36" s="13" t="s">
        <v>86</v>
      </c>
      <c r="C36" s="87" t="s">
        <v>173</v>
      </c>
      <c r="D36" s="95"/>
      <c r="E36" s="95"/>
      <c r="F36" s="95"/>
      <c r="G36" s="95"/>
      <c r="H36" s="95"/>
      <c r="I36" s="95"/>
      <c r="J36" s="95"/>
      <c r="K36" s="12"/>
    </row>
    <row r="37" spans="2:11" ht="18.75" customHeight="1">
      <c r="B37" s="13" t="s">
        <v>169</v>
      </c>
      <c r="C37" s="87" t="s">
        <v>82</v>
      </c>
      <c r="D37" s="87"/>
      <c r="E37" s="87"/>
      <c r="F37" s="12"/>
      <c r="G37" s="12"/>
      <c r="H37" s="12"/>
      <c r="I37" s="12"/>
      <c r="J37" s="12"/>
      <c r="K37" s="12"/>
    </row>
    <row r="38" spans="2:11" ht="18.75" customHeight="1">
      <c r="B38" s="13" t="s">
        <v>170</v>
      </c>
      <c r="C38" s="87" t="s">
        <v>85</v>
      </c>
      <c r="D38" s="87"/>
      <c r="E38" s="87"/>
      <c r="F38" s="12"/>
      <c r="G38" s="12"/>
      <c r="H38" s="12"/>
      <c r="I38" s="12"/>
      <c r="J38" s="12"/>
      <c r="K38" s="12"/>
    </row>
    <row r="39" spans="2:11" ht="18.75" customHeight="1">
      <c r="B39" s="13" t="s">
        <v>171</v>
      </c>
      <c r="C39" s="87" t="s">
        <v>84</v>
      </c>
      <c r="D39" s="87"/>
      <c r="E39" s="87"/>
      <c r="F39" s="12"/>
      <c r="G39" s="12"/>
      <c r="H39" s="12"/>
      <c r="I39" s="12"/>
      <c r="J39" s="12"/>
      <c r="K39" s="12"/>
    </row>
    <row r="40" spans="2:11" ht="18.75" customHeight="1">
      <c r="B40" s="13" t="s">
        <v>124</v>
      </c>
      <c r="C40" s="87" t="s">
        <v>126</v>
      </c>
      <c r="D40" s="90"/>
      <c r="E40" s="90"/>
      <c r="F40" s="90"/>
      <c r="G40" s="12"/>
      <c r="H40" s="12"/>
      <c r="I40" s="12"/>
      <c r="J40" s="12"/>
      <c r="K40" s="12"/>
    </row>
    <row r="41" spans="2:13" ht="18.75" customHeight="1" hidden="1">
      <c r="B41" s="13" t="s">
        <v>127</v>
      </c>
      <c r="C41" s="87" t="s">
        <v>184</v>
      </c>
      <c r="D41" s="87"/>
      <c r="E41" s="87"/>
      <c r="F41" s="87"/>
      <c r="G41" s="87"/>
      <c r="H41" s="87"/>
      <c r="I41" s="87"/>
      <c r="J41" s="87"/>
      <c r="K41" s="87"/>
      <c r="L41" s="87"/>
      <c r="M41" s="87"/>
    </row>
    <row r="42" spans="2:12" ht="18.75" customHeight="1" hidden="1">
      <c r="B42" s="13" t="s">
        <v>128</v>
      </c>
      <c r="C42" s="87" t="s">
        <v>180</v>
      </c>
      <c r="D42" s="87"/>
      <c r="E42" s="87"/>
      <c r="F42" s="87"/>
      <c r="G42" s="87"/>
      <c r="H42" s="87"/>
      <c r="I42" s="87"/>
      <c r="J42" s="87"/>
      <c r="K42" s="87"/>
      <c r="L42" s="87"/>
    </row>
    <row r="43" spans="2:14" ht="18.75" customHeight="1">
      <c r="B43" s="13" t="s">
        <v>181</v>
      </c>
      <c r="C43" s="87" t="s">
        <v>183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</row>
    <row r="44" spans="2:13" ht="18.75" customHeight="1">
      <c r="B44" s="13" t="s">
        <v>182</v>
      </c>
      <c r="C44" s="87" t="s">
        <v>185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</row>
    <row r="45" spans="2:11" ht="18.75" customHeight="1" hidden="1">
      <c r="B45" s="13" t="s">
        <v>125</v>
      </c>
      <c r="C45" s="87" t="s">
        <v>129</v>
      </c>
      <c r="D45" s="90"/>
      <c r="E45" s="90"/>
      <c r="F45" s="90"/>
      <c r="G45" s="12"/>
      <c r="H45" s="12"/>
      <c r="I45" s="12"/>
      <c r="J45" s="12"/>
      <c r="K45" s="12"/>
    </row>
    <row r="46" spans="2:11" ht="18.75" customHeight="1" hidden="1">
      <c r="B46" s="13" t="s">
        <v>130</v>
      </c>
      <c r="C46" s="87" t="s">
        <v>132</v>
      </c>
      <c r="D46" s="88"/>
      <c r="E46" s="88"/>
      <c r="F46" s="88"/>
      <c r="G46" s="12"/>
      <c r="H46" s="12"/>
      <c r="I46" s="12"/>
      <c r="J46" s="12"/>
      <c r="K46" s="12"/>
    </row>
    <row r="47" spans="2:11" ht="18.75" customHeight="1" hidden="1">
      <c r="B47" s="13" t="s">
        <v>131</v>
      </c>
      <c r="C47" s="87" t="s">
        <v>133</v>
      </c>
      <c r="D47" s="88"/>
      <c r="E47" s="88"/>
      <c r="F47" s="88"/>
      <c r="G47" s="12"/>
      <c r="H47" s="12"/>
      <c r="I47" s="12"/>
      <c r="J47" s="12"/>
      <c r="K47" s="12"/>
    </row>
    <row r="48" spans="2:11" ht="12.75">
      <c r="B48" s="15"/>
      <c r="C48" s="11"/>
      <c r="D48" s="11"/>
      <c r="E48" s="11"/>
      <c r="F48" s="11"/>
      <c r="G48" s="11"/>
      <c r="H48" s="11"/>
      <c r="I48" s="11"/>
      <c r="J48" s="11"/>
      <c r="K48" s="11"/>
    </row>
    <row r="49" spans="2:11" ht="12.75">
      <c r="B49" s="15"/>
      <c r="C49" s="11"/>
      <c r="D49" s="11"/>
      <c r="E49" s="11"/>
      <c r="F49" s="11"/>
      <c r="G49" s="11"/>
      <c r="H49" s="11"/>
      <c r="I49" s="11"/>
      <c r="J49" s="11"/>
      <c r="K49" s="11"/>
    </row>
    <row r="50" spans="2:11" ht="12.75">
      <c r="B50" s="15"/>
      <c r="C50" s="11"/>
      <c r="D50" s="11"/>
      <c r="E50" s="11"/>
      <c r="F50" s="11"/>
      <c r="G50" s="11"/>
      <c r="H50" s="11"/>
      <c r="I50" s="11"/>
      <c r="J50" s="11"/>
      <c r="K50" s="11"/>
    </row>
  </sheetData>
  <sheetProtection/>
  <mergeCells count="40">
    <mergeCell ref="C41:M41"/>
    <mergeCell ref="C42:L42"/>
    <mergeCell ref="C39:E39"/>
    <mergeCell ref="C32:J32"/>
    <mergeCell ref="C36:J36"/>
    <mergeCell ref="C15:J15"/>
    <mergeCell ref="C16:K16"/>
    <mergeCell ref="C30:E30"/>
    <mergeCell ref="C27:N27"/>
    <mergeCell ref="C17:G17"/>
    <mergeCell ref="A11:N11"/>
    <mergeCell ref="F5:N5"/>
    <mergeCell ref="C34:E34"/>
    <mergeCell ref="C35:E35"/>
    <mergeCell ref="C24:E24"/>
    <mergeCell ref="C23:K23"/>
    <mergeCell ref="C25:E25"/>
    <mergeCell ref="C26:E26"/>
    <mergeCell ref="C28:E28"/>
    <mergeCell ref="C29:E29"/>
    <mergeCell ref="C1:N1"/>
    <mergeCell ref="B2:N2"/>
    <mergeCell ref="A3:N3"/>
    <mergeCell ref="B4:N4"/>
    <mergeCell ref="C31:J31"/>
    <mergeCell ref="C33:E33"/>
    <mergeCell ref="C20:J20"/>
    <mergeCell ref="C21:K21"/>
    <mergeCell ref="C22:J22"/>
    <mergeCell ref="C14:J14"/>
    <mergeCell ref="C44:M44"/>
    <mergeCell ref="C46:F46"/>
    <mergeCell ref="C47:F47"/>
    <mergeCell ref="C18:G18"/>
    <mergeCell ref="C19:G19"/>
    <mergeCell ref="C40:F40"/>
    <mergeCell ref="C45:F45"/>
    <mergeCell ref="C37:E37"/>
    <mergeCell ref="C38:E38"/>
    <mergeCell ref="C43:N43"/>
  </mergeCells>
  <printOptions/>
  <pageMargins left="0.31496062992125984" right="0.1968503937007874" top="0.5118110236220472" bottom="0.7480314960629921" header="0.31496062992125984" footer="0.31496062992125984"/>
  <pageSetup horizontalDpi="600" verticalDpi="600" orientation="portrait" paperSize="9" scale="80" r:id="rId1"/>
  <headerFooter>
    <oddFooter>&amp;C&amp;"Times New Roman,Regular"&amp;11LManotp7_100519_1002maksas;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view="pageLayout" workbookViewId="0" topLeftCell="A1">
      <selection activeCell="B2" sqref="B2"/>
    </sheetView>
  </sheetViews>
  <sheetFormatPr defaultColWidth="9.140625" defaultRowHeight="12.75"/>
  <cols>
    <col min="1" max="1" width="11.421875" style="6" customWidth="1"/>
    <col min="2" max="2" width="94.8515625" style="6" customWidth="1"/>
    <col min="3" max="3" width="22.7109375" style="6" hidden="1" customWidth="1"/>
    <col min="4" max="4" width="18.00390625" style="6" hidden="1" customWidth="1"/>
    <col min="5" max="6" width="21.57421875" style="6" hidden="1" customWidth="1"/>
    <col min="7" max="7" width="31.421875" style="6" customWidth="1"/>
    <col min="8" max="16384" width="9.140625" style="6" customWidth="1"/>
  </cols>
  <sheetData>
    <row r="1" spans="1:7" ht="15.75">
      <c r="A1" s="12"/>
      <c r="B1" s="12"/>
      <c r="C1" s="12"/>
      <c r="D1" s="12"/>
      <c r="E1" s="12"/>
      <c r="F1" s="20"/>
      <c r="G1" s="20"/>
    </row>
    <row r="2" spans="1:7" ht="15.75">
      <c r="A2" s="12"/>
      <c r="B2" s="12"/>
      <c r="C2" s="12"/>
      <c r="D2" s="12"/>
      <c r="E2" s="12"/>
      <c r="F2" s="22"/>
      <c r="G2" s="20"/>
    </row>
    <row r="3" spans="1:7" ht="15.75">
      <c r="A3" s="12"/>
      <c r="B3" s="12"/>
      <c r="C3" s="12"/>
      <c r="D3" s="12"/>
      <c r="E3" s="12"/>
      <c r="F3" s="12"/>
      <c r="G3" s="19"/>
    </row>
    <row r="4" spans="1:7" ht="15.75" customHeight="1">
      <c r="A4" s="99" t="s">
        <v>9</v>
      </c>
      <c r="B4" s="99"/>
      <c r="C4" s="99"/>
      <c r="D4" s="99"/>
      <c r="E4" s="99"/>
      <c r="F4" s="99"/>
      <c r="G4" s="99"/>
    </row>
    <row r="5" spans="1:7" ht="15.75" customHeight="1">
      <c r="A5" s="12"/>
      <c r="B5" s="104"/>
      <c r="C5" s="104"/>
      <c r="D5" s="104"/>
      <c r="E5" s="104"/>
      <c r="F5" s="104"/>
      <c r="G5" s="12"/>
    </row>
    <row r="6" spans="1:7" ht="15.75" customHeight="1">
      <c r="A6" s="87" t="s">
        <v>1</v>
      </c>
      <c r="B6" s="87"/>
      <c r="C6" s="87"/>
      <c r="D6" s="87"/>
      <c r="E6" s="87"/>
      <c r="F6" s="87"/>
      <c r="G6" s="12"/>
    </row>
    <row r="7" spans="1:7" ht="15.75" customHeight="1">
      <c r="A7" s="87" t="s">
        <v>0</v>
      </c>
      <c r="B7" s="87"/>
      <c r="C7" s="87"/>
      <c r="D7" s="87"/>
      <c r="E7" s="87"/>
      <c r="F7" s="87"/>
      <c r="G7" s="12"/>
    </row>
    <row r="8" spans="1:7" ht="15.75">
      <c r="A8" s="14"/>
      <c r="B8" s="87" t="s">
        <v>43</v>
      </c>
      <c r="C8" s="87"/>
      <c r="D8" s="87"/>
      <c r="E8" s="87"/>
      <c r="F8" s="87"/>
      <c r="G8" s="12"/>
    </row>
    <row r="9" spans="1:7" ht="16.5" customHeight="1">
      <c r="A9" s="14"/>
      <c r="B9" s="87" t="s">
        <v>41</v>
      </c>
      <c r="C9" s="87"/>
      <c r="D9" s="87"/>
      <c r="E9" s="87"/>
      <c r="F9" s="87"/>
      <c r="G9" s="12"/>
    </row>
    <row r="10" spans="1:7" ht="15.75">
      <c r="A10" s="14"/>
      <c r="B10" s="87" t="s">
        <v>52</v>
      </c>
      <c r="C10" s="87"/>
      <c r="D10" s="87"/>
      <c r="E10" s="87"/>
      <c r="F10" s="87"/>
      <c r="G10" s="12"/>
    </row>
    <row r="11" spans="1:7" ht="15.75">
      <c r="A11" s="14" t="s">
        <v>2</v>
      </c>
      <c r="B11" s="14" t="str">
        <f>'8.1.1.'!B11</f>
        <v>2019.gadā un turpmāk</v>
      </c>
      <c r="C11" s="14"/>
      <c r="D11" s="14"/>
      <c r="E11" s="14"/>
      <c r="F11" s="14"/>
      <c r="G11" s="12"/>
    </row>
    <row r="12" spans="1:7" ht="15.75" hidden="1">
      <c r="A12" s="12"/>
      <c r="B12" s="24"/>
      <c r="C12" s="24"/>
      <c r="D12" s="24"/>
      <c r="E12" s="24"/>
      <c r="F12" s="24"/>
      <c r="G12" s="12"/>
    </row>
    <row r="13" spans="1:7" ht="67.5" customHeight="1">
      <c r="A13" s="58" t="s">
        <v>3</v>
      </c>
      <c r="B13" s="58" t="s">
        <v>4</v>
      </c>
      <c r="C13" s="58" t="s">
        <v>58</v>
      </c>
      <c r="D13" s="58" t="s">
        <v>68</v>
      </c>
      <c r="E13" s="58" t="s">
        <v>67</v>
      </c>
      <c r="F13" s="58" t="s">
        <v>66</v>
      </c>
      <c r="G13" s="58" t="s">
        <v>94</v>
      </c>
    </row>
    <row r="14" spans="1:7" ht="15.75">
      <c r="A14" s="26">
        <v>1</v>
      </c>
      <c r="B14" s="27">
        <v>2</v>
      </c>
      <c r="C14" s="26"/>
      <c r="D14" s="26"/>
      <c r="E14" s="26">
        <v>3</v>
      </c>
      <c r="F14" s="26">
        <v>4</v>
      </c>
      <c r="G14" s="26">
        <v>3</v>
      </c>
    </row>
    <row r="15" spans="1:7" ht="15.75">
      <c r="A15" s="28"/>
      <c r="B15" s="42" t="s">
        <v>5</v>
      </c>
      <c r="C15" s="29"/>
      <c r="D15" s="29"/>
      <c r="E15" s="29"/>
      <c r="F15" s="42"/>
      <c r="G15" s="29"/>
    </row>
    <row r="16" spans="1:7" ht="15.75">
      <c r="A16" s="29">
        <v>1100</v>
      </c>
      <c r="B16" s="29" t="s">
        <v>56</v>
      </c>
      <c r="C16" s="30">
        <v>12.87</v>
      </c>
      <c r="D16" s="30">
        <v>18.4</v>
      </c>
      <c r="E16" s="30">
        <f aca="true" t="shared" si="0" ref="E16:E29">ROUND(D16/2,2)</f>
        <v>9.2</v>
      </c>
      <c r="F16" s="30">
        <v>10.48</v>
      </c>
      <c r="G16" s="30">
        <v>20.87</v>
      </c>
    </row>
    <row r="17" spans="1:7" ht="15.75" customHeight="1">
      <c r="A17" s="29">
        <v>1200</v>
      </c>
      <c r="B17" s="31" t="s">
        <v>57</v>
      </c>
      <c r="C17" s="30">
        <v>3.11</v>
      </c>
      <c r="D17" s="30">
        <v>4.34</v>
      </c>
      <c r="E17" s="30">
        <f t="shared" si="0"/>
        <v>2.17</v>
      </c>
      <c r="F17" s="30">
        <v>2.47</v>
      </c>
      <c r="G17" s="30">
        <v>5.03</v>
      </c>
    </row>
    <row r="18" spans="1:7" ht="15.75">
      <c r="A18" s="29">
        <v>2222</v>
      </c>
      <c r="B18" s="31" t="s">
        <v>26</v>
      </c>
      <c r="C18" s="30">
        <v>1.1</v>
      </c>
      <c r="D18" s="30">
        <f aca="true" t="shared" si="1" ref="D18:D29">ROUND(C18/0.702804,2)</f>
        <v>1.57</v>
      </c>
      <c r="E18" s="30">
        <f t="shared" si="0"/>
        <v>0.79</v>
      </c>
      <c r="F18" s="30">
        <f aca="true" t="shared" si="2" ref="F18:F29">E18</f>
        <v>0.79</v>
      </c>
      <c r="G18" s="30">
        <v>1.58</v>
      </c>
    </row>
    <row r="19" spans="1:7" ht="15.75">
      <c r="A19" s="29">
        <v>2223</v>
      </c>
      <c r="B19" s="31" t="s">
        <v>27</v>
      </c>
      <c r="C19" s="30">
        <v>0.64</v>
      </c>
      <c r="D19" s="30">
        <f t="shared" si="1"/>
        <v>0.91</v>
      </c>
      <c r="E19" s="30">
        <f t="shared" si="0"/>
        <v>0.46</v>
      </c>
      <c r="F19" s="30">
        <f t="shared" si="2"/>
        <v>0.46</v>
      </c>
      <c r="G19" s="30">
        <v>0.92</v>
      </c>
    </row>
    <row r="20" spans="1:7" ht="15.75">
      <c r="A20" s="29">
        <v>2231</v>
      </c>
      <c r="B20" s="31" t="s">
        <v>44</v>
      </c>
      <c r="C20" s="30">
        <v>0.3</v>
      </c>
      <c r="D20" s="30">
        <f t="shared" si="1"/>
        <v>0.43</v>
      </c>
      <c r="E20" s="30">
        <f t="shared" si="0"/>
        <v>0.22</v>
      </c>
      <c r="F20" s="30">
        <f t="shared" si="2"/>
        <v>0.22</v>
      </c>
      <c r="G20" s="30">
        <v>0.44</v>
      </c>
    </row>
    <row r="21" spans="1:7" ht="15.75">
      <c r="A21" s="29">
        <v>2243</v>
      </c>
      <c r="B21" s="31" t="s">
        <v>31</v>
      </c>
      <c r="C21" s="30">
        <v>0.26</v>
      </c>
      <c r="D21" s="30">
        <f t="shared" si="1"/>
        <v>0.37</v>
      </c>
      <c r="E21" s="30">
        <f t="shared" si="0"/>
        <v>0.19</v>
      </c>
      <c r="F21" s="30">
        <f t="shared" si="2"/>
        <v>0.19</v>
      </c>
      <c r="G21" s="30">
        <v>0.38</v>
      </c>
    </row>
    <row r="22" spans="1:7" ht="15.75">
      <c r="A22" s="29">
        <v>2244</v>
      </c>
      <c r="B22" s="31" t="s">
        <v>13</v>
      </c>
      <c r="C22" s="30">
        <v>0.13</v>
      </c>
      <c r="D22" s="30">
        <f t="shared" si="1"/>
        <v>0.18</v>
      </c>
      <c r="E22" s="30">
        <f t="shared" si="0"/>
        <v>0.09</v>
      </c>
      <c r="F22" s="30">
        <f t="shared" si="2"/>
        <v>0.09</v>
      </c>
      <c r="G22" s="30">
        <v>0.2</v>
      </c>
    </row>
    <row r="23" spans="1:7" ht="15" customHeight="1">
      <c r="A23" s="29">
        <v>2251</v>
      </c>
      <c r="B23" s="31" t="s">
        <v>10</v>
      </c>
      <c r="C23" s="30">
        <v>0.84</v>
      </c>
      <c r="D23" s="30">
        <f t="shared" si="1"/>
        <v>1.2</v>
      </c>
      <c r="E23" s="30">
        <f t="shared" si="0"/>
        <v>0.6</v>
      </c>
      <c r="F23" s="30">
        <f t="shared" si="2"/>
        <v>0.6</v>
      </c>
      <c r="G23" s="30">
        <v>1.2</v>
      </c>
    </row>
    <row r="24" spans="1:7" ht="15.75">
      <c r="A24" s="29">
        <v>2279</v>
      </c>
      <c r="B24" s="31" t="s">
        <v>16</v>
      </c>
      <c r="C24" s="30">
        <v>0.07</v>
      </c>
      <c r="D24" s="30">
        <f t="shared" si="1"/>
        <v>0.1</v>
      </c>
      <c r="E24" s="30">
        <f t="shared" si="0"/>
        <v>0.05</v>
      </c>
      <c r="F24" s="30">
        <f t="shared" si="2"/>
        <v>0.05</v>
      </c>
      <c r="G24" s="30">
        <v>0.1</v>
      </c>
    </row>
    <row r="25" spans="1:7" ht="14.25" customHeight="1">
      <c r="A25" s="29">
        <v>2321</v>
      </c>
      <c r="B25" s="31" t="s">
        <v>19</v>
      </c>
      <c r="C25" s="30">
        <v>1.83</v>
      </c>
      <c r="D25" s="30">
        <f t="shared" si="1"/>
        <v>2.6</v>
      </c>
      <c r="E25" s="30">
        <f t="shared" si="0"/>
        <v>1.3</v>
      </c>
      <c r="F25" s="30">
        <f t="shared" si="2"/>
        <v>1.3</v>
      </c>
      <c r="G25" s="30">
        <v>2.6</v>
      </c>
    </row>
    <row r="26" spans="1:7" ht="15.75">
      <c r="A26" s="29">
        <v>2362</v>
      </c>
      <c r="B26" s="31" t="s">
        <v>45</v>
      </c>
      <c r="C26" s="30">
        <v>0.1</v>
      </c>
      <c r="D26" s="30">
        <f t="shared" si="1"/>
        <v>0.14</v>
      </c>
      <c r="E26" s="30">
        <f t="shared" si="0"/>
        <v>0.07</v>
      </c>
      <c r="F26" s="30">
        <f t="shared" si="2"/>
        <v>0.07</v>
      </c>
      <c r="G26" s="30">
        <v>0.14</v>
      </c>
    </row>
    <row r="27" spans="1:7" ht="15.75">
      <c r="A27" s="29">
        <v>2363</v>
      </c>
      <c r="B27" s="31" t="s">
        <v>38</v>
      </c>
      <c r="C27" s="30">
        <v>37.4</v>
      </c>
      <c r="D27" s="30">
        <f t="shared" si="1"/>
        <v>53.22</v>
      </c>
      <c r="E27" s="30">
        <f t="shared" si="0"/>
        <v>26.61</v>
      </c>
      <c r="F27" s="30">
        <f t="shared" si="2"/>
        <v>26.61</v>
      </c>
      <c r="G27" s="30">
        <v>61.2</v>
      </c>
    </row>
    <row r="28" spans="1:7" ht="15.75" hidden="1">
      <c r="A28" s="29">
        <v>2370</v>
      </c>
      <c r="B28" s="31" t="s">
        <v>46</v>
      </c>
      <c r="C28" s="30">
        <v>0.01</v>
      </c>
      <c r="D28" s="30">
        <f t="shared" si="1"/>
        <v>0.01</v>
      </c>
      <c r="E28" s="30">
        <f t="shared" si="0"/>
        <v>0.01</v>
      </c>
      <c r="F28" s="30">
        <f t="shared" si="2"/>
        <v>0.01</v>
      </c>
      <c r="G28" s="30">
        <v>0</v>
      </c>
    </row>
    <row r="29" spans="1:7" ht="15.75">
      <c r="A29" s="29">
        <v>5232</v>
      </c>
      <c r="B29" s="31" t="s">
        <v>47</v>
      </c>
      <c r="C29" s="30">
        <v>0.14</v>
      </c>
      <c r="D29" s="30">
        <f t="shared" si="1"/>
        <v>0.2</v>
      </c>
      <c r="E29" s="30">
        <f t="shared" si="0"/>
        <v>0.1</v>
      </c>
      <c r="F29" s="30">
        <f t="shared" si="2"/>
        <v>0.1</v>
      </c>
      <c r="G29" s="30">
        <v>0.22</v>
      </c>
    </row>
    <row r="30" spans="1:7" ht="15.75">
      <c r="A30" s="29"/>
      <c r="B30" s="43" t="s">
        <v>6</v>
      </c>
      <c r="C30" s="32">
        <f>SUM(C16:C29)</f>
        <v>58.8</v>
      </c>
      <c r="D30" s="32">
        <f>SUM(D16:D29)</f>
        <v>83.67000000000002</v>
      </c>
      <c r="E30" s="32">
        <f>SUM(E16:E29)</f>
        <v>41.86</v>
      </c>
      <c r="F30" s="32">
        <f>SUM(F16:F29)</f>
        <v>43.44</v>
      </c>
      <c r="G30" s="32">
        <f>SUM(G16:G29)</f>
        <v>94.88000000000001</v>
      </c>
    </row>
    <row r="31" spans="1:7" ht="15.75">
      <c r="A31" s="33"/>
      <c r="B31" s="29" t="s">
        <v>7</v>
      </c>
      <c r="C31" s="30"/>
      <c r="D31" s="30"/>
      <c r="E31" s="30"/>
      <c r="F31" s="29"/>
      <c r="G31" s="30"/>
    </row>
    <row r="32" spans="1:7" ht="15" customHeight="1">
      <c r="A32" s="29">
        <v>1100</v>
      </c>
      <c r="B32" s="29" t="s">
        <v>56</v>
      </c>
      <c r="C32" s="30">
        <v>10.53</v>
      </c>
      <c r="D32" s="30">
        <v>15.04</v>
      </c>
      <c r="E32" s="30">
        <f aca="true" t="shared" si="3" ref="E32:E44">ROUND(D32/2,2)</f>
        <v>7.52</v>
      </c>
      <c r="F32" s="30">
        <v>7.92</v>
      </c>
      <c r="G32" s="30">
        <v>15.78</v>
      </c>
    </row>
    <row r="33" spans="1:7" ht="15.75" customHeight="1">
      <c r="A33" s="29">
        <v>1200</v>
      </c>
      <c r="B33" s="31" t="s">
        <v>57</v>
      </c>
      <c r="C33" s="30">
        <v>2.54</v>
      </c>
      <c r="D33" s="30">
        <v>3.55</v>
      </c>
      <c r="E33" s="30">
        <f t="shared" si="3"/>
        <v>1.78</v>
      </c>
      <c r="F33" s="30">
        <v>1.87</v>
      </c>
      <c r="G33" s="30">
        <v>3.8</v>
      </c>
    </row>
    <row r="34" spans="1:7" ht="15.75">
      <c r="A34" s="29">
        <v>2219</v>
      </c>
      <c r="B34" s="29" t="s">
        <v>30</v>
      </c>
      <c r="C34" s="30">
        <v>0.31</v>
      </c>
      <c r="D34" s="30">
        <f aca="true" t="shared" si="4" ref="D34:D57">ROUND(C34/0.702804,2)</f>
        <v>0.44</v>
      </c>
      <c r="E34" s="30">
        <f t="shared" si="3"/>
        <v>0.22</v>
      </c>
      <c r="F34" s="30">
        <f aca="true" t="shared" si="5" ref="F34:F57">E34</f>
        <v>0.22</v>
      </c>
      <c r="G34" s="30">
        <v>0.44</v>
      </c>
    </row>
    <row r="35" spans="1:7" ht="15.75">
      <c r="A35" s="29">
        <v>2234</v>
      </c>
      <c r="B35" s="31" t="s">
        <v>32</v>
      </c>
      <c r="C35" s="30">
        <v>0.02</v>
      </c>
      <c r="D35" s="30">
        <f t="shared" si="4"/>
        <v>0.03</v>
      </c>
      <c r="E35" s="30">
        <f t="shared" si="3"/>
        <v>0.02</v>
      </c>
      <c r="F35" s="30">
        <f t="shared" si="5"/>
        <v>0.02</v>
      </c>
      <c r="G35" s="30">
        <v>0.04</v>
      </c>
    </row>
    <row r="36" spans="1:7" ht="15.75" customHeight="1">
      <c r="A36" s="29">
        <v>2239</v>
      </c>
      <c r="B36" s="31" t="s">
        <v>33</v>
      </c>
      <c r="C36" s="30">
        <v>0.12</v>
      </c>
      <c r="D36" s="30">
        <f t="shared" si="4"/>
        <v>0.17</v>
      </c>
      <c r="E36" s="30">
        <f t="shared" si="3"/>
        <v>0.09</v>
      </c>
      <c r="F36" s="30">
        <f t="shared" si="5"/>
        <v>0.09</v>
      </c>
      <c r="G36" s="30">
        <v>0.18</v>
      </c>
    </row>
    <row r="37" spans="1:7" ht="15.75">
      <c r="A37" s="29">
        <v>2241</v>
      </c>
      <c r="B37" s="31" t="s">
        <v>34</v>
      </c>
      <c r="C37" s="30">
        <v>0.03</v>
      </c>
      <c r="D37" s="30">
        <f t="shared" si="4"/>
        <v>0.04</v>
      </c>
      <c r="E37" s="30">
        <f t="shared" si="3"/>
        <v>0.02</v>
      </c>
      <c r="F37" s="30">
        <f t="shared" si="5"/>
        <v>0.02</v>
      </c>
      <c r="G37" s="30">
        <v>0.04</v>
      </c>
    </row>
    <row r="38" spans="1:7" ht="15.75">
      <c r="A38" s="29">
        <v>2242</v>
      </c>
      <c r="B38" s="31" t="s">
        <v>11</v>
      </c>
      <c r="C38" s="30">
        <v>0.1</v>
      </c>
      <c r="D38" s="30">
        <f t="shared" si="4"/>
        <v>0.14</v>
      </c>
      <c r="E38" s="30">
        <f t="shared" si="3"/>
        <v>0.07</v>
      </c>
      <c r="F38" s="30">
        <f t="shared" si="5"/>
        <v>0.07</v>
      </c>
      <c r="G38" s="30">
        <v>0.14</v>
      </c>
    </row>
    <row r="39" spans="1:7" ht="15.75">
      <c r="A39" s="29">
        <v>2243</v>
      </c>
      <c r="B39" s="31" t="s">
        <v>12</v>
      </c>
      <c r="C39" s="30">
        <v>0.1</v>
      </c>
      <c r="D39" s="30">
        <f t="shared" si="4"/>
        <v>0.14</v>
      </c>
      <c r="E39" s="30">
        <f t="shared" si="3"/>
        <v>0.07</v>
      </c>
      <c r="F39" s="30">
        <f t="shared" si="5"/>
        <v>0.07</v>
      </c>
      <c r="G39" s="30">
        <v>0.14</v>
      </c>
    </row>
    <row r="40" spans="1:7" ht="15.75" customHeight="1">
      <c r="A40" s="29">
        <v>2244</v>
      </c>
      <c r="B40" s="31" t="s">
        <v>13</v>
      </c>
      <c r="C40" s="30">
        <v>0.04</v>
      </c>
      <c r="D40" s="30">
        <f t="shared" si="4"/>
        <v>0.06</v>
      </c>
      <c r="E40" s="30">
        <f t="shared" si="3"/>
        <v>0.03</v>
      </c>
      <c r="F40" s="30">
        <f t="shared" si="5"/>
        <v>0.03</v>
      </c>
      <c r="G40" s="30">
        <v>2.84</v>
      </c>
    </row>
    <row r="41" spans="1:7" ht="15.75" customHeight="1">
      <c r="A41" s="29">
        <v>2247</v>
      </c>
      <c r="B41" s="42" t="s">
        <v>14</v>
      </c>
      <c r="C41" s="30">
        <v>0.03</v>
      </c>
      <c r="D41" s="30">
        <f t="shared" si="4"/>
        <v>0.04</v>
      </c>
      <c r="E41" s="30">
        <f t="shared" si="3"/>
        <v>0.02</v>
      </c>
      <c r="F41" s="30">
        <f t="shared" si="5"/>
        <v>0.02</v>
      </c>
      <c r="G41" s="30">
        <v>0.04</v>
      </c>
    </row>
    <row r="42" spans="1:7" ht="15.75">
      <c r="A42" s="29">
        <v>2251</v>
      </c>
      <c r="B42" s="31" t="s">
        <v>10</v>
      </c>
      <c r="C42" s="30">
        <v>0.23</v>
      </c>
      <c r="D42" s="30">
        <f t="shared" si="4"/>
        <v>0.33</v>
      </c>
      <c r="E42" s="30">
        <f t="shared" si="3"/>
        <v>0.17</v>
      </c>
      <c r="F42" s="30">
        <f t="shared" si="5"/>
        <v>0.17</v>
      </c>
      <c r="G42" s="30">
        <v>0.34</v>
      </c>
    </row>
    <row r="43" spans="1:7" ht="15.75">
      <c r="A43" s="29">
        <v>2259</v>
      </c>
      <c r="B43" s="31" t="s">
        <v>35</v>
      </c>
      <c r="C43" s="30">
        <v>0.01</v>
      </c>
      <c r="D43" s="30">
        <f t="shared" si="4"/>
        <v>0.01</v>
      </c>
      <c r="E43" s="30">
        <f t="shared" si="3"/>
        <v>0.01</v>
      </c>
      <c r="F43" s="30">
        <f t="shared" si="5"/>
        <v>0.01</v>
      </c>
      <c r="G43" s="30">
        <v>0.02</v>
      </c>
    </row>
    <row r="44" spans="1:7" ht="17.25" customHeight="1">
      <c r="A44" s="29">
        <v>2262</v>
      </c>
      <c r="B44" s="31" t="s">
        <v>15</v>
      </c>
      <c r="C44" s="30">
        <v>0.24</v>
      </c>
      <c r="D44" s="30">
        <f t="shared" si="4"/>
        <v>0.34</v>
      </c>
      <c r="E44" s="30">
        <f t="shared" si="3"/>
        <v>0.17</v>
      </c>
      <c r="F44" s="30">
        <f t="shared" si="5"/>
        <v>0.17</v>
      </c>
      <c r="G44" s="30">
        <v>0.34</v>
      </c>
    </row>
    <row r="45" spans="1:7" ht="15.75">
      <c r="A45" s="29">
        <v>2264</v>
      </c>
      <c r="B45" s="31" t="s">
        <v>40</v>
      </c>
      <c r="C45" s="30">
        <v>0.01</v>
      </c>
      <c r="D45" s="30">
        <f t="shared" si="4"/>
        <v>0.01</v>
      </c>
      <c r="E45" s="30">
        <f aca="true" t="shared" si="6" ref="E45:E57">ROUND(D45/2,2)</f>
        <v>0.01</v>
      </c>
      <c r="F45" s="30">
        <f t="shared" si="5"/>
        <v>0.01</v>
      </c>
      <c r="G45" s="30">
        <v>0.02</v>
      </c>
    </row>
    <row r="46" spans="1:7" ht="15.75">
      <c r="A46" s="29">
        <v>2279</v>
      </c>
      <c r="B46" s="31" t="s">
        <v>16</v>
      </c>
      <c r="C46" s="30">
        <v>0.04</v>
      </c>
      <c r="D46" s="30">
        <f t="shared" si="4"/>
        <v>0.06</v>
      </c>
      <c r="E46" s="30">
        <f t="shared" si="6"/>
        <v>0.03</v>
      </c>
      <c r="F46" s="30">
        <f t="shared" si="5"/>
        <v>0.03</v>
      </c>
      <c r="G46" s="30">
        <v>0.06</v>
      </c>
    </row>
    <row r="47" spans="1:7" ht="15.75">
      <c r="A47" s="29">
        <v>2311</v>
      </c>
      <c r="B47" s="31" t="s">
        <v>17</v>
      </c>
      <c r="C47" s="30">
        <v>0.16</v>
      </c>
      <c r="D47" s="30">
        <f t="shared" si="4"/>
        <v>0.23</v>
      </c>
      <c r="E47" s="30">
        <f t="shared" si="6"/>
        <v>0.12</v>
      </c>
      <c r="F47" s="30">
        <f t="shared" si="5"/>
        <v>0.12</v>
      </c>
      <c r="G47" s="30">
        <v>0.24</v>
      </c>
    </row>
    <row r="48" spans="1:7" ht="15.75">
      <c r="A48" s="29">
        <v>2312</v>
      </c>
      <c r="B48" s="31" t="s">
        <v>18</v>
      </c>
      <c r="C48" s="30">
        <v>0.03</v>
      </c>
      <c r="D48" s="30">
        <f t="shared" si="4"/>
        <v>0.04</v>
      </c>
      <c r="E48" s="30">
        <f t="shared" si="6"/>
        <v>0.02</v>
      </c>
      <c r="F48" s="30">
        <f t="shared" si="5"/>
        <v>0.02</v>
      </c>
      <c r="G48" s="30">
        <v>0.04</v>
      </c>
    </row>
    <row r="49" spans="1:7" ht="15.75">
      <c r="A49" s="29">
        <v>2322</v>
      </c>
      <c r="B49" s="31" t="s">
        <v>20</v>
      </c>
      <c r="C49" s="30">
        <v>0.62</v>
      </c>
      <c r="D49" s="30">
        <f t="shared" si="4"/>
        <v>0.88</v>
      </c>
      <c r="E49" s="30">
        <f t="shared" si="6"/>
        <v>0.44</v>
      </c>
      <c r="F49" s="30">
        <f t="shared" si="5"/>
        <v>0.44</v>
      </c>
      <c r="G49" s="30">
        <v>0.88</v>
      </c>
    </row>
    <row r="50" spans="1:7" ht="15" customHeight="1">
      <c r="A50" s="29">
        <v>2350</v>
      </c>
      <c r="B50" s="31" t="s">
        <v>21</v>
      </c>
      <c r="C50" s="30">
        <v>0.63</v>
      </c>
      <c r="D50" s="30">
        <f t="shared" si="4"/>
        <v>0.9</v>
      </c>
      <c r="E50" s="30">
        <f t="shared" si="6"/>
        <v>0.45</v>
      </c>
      <c r="F50" s="30">
        <f t="shared" si="5"/>
        <v>0.45</v>
      </c>
      <c r="G50" s="30">
        <v>0.9</v>
      </c>
    </row>
    <row r="51" spans="1:7" ht="15.75">
      <c r="A51" s="29">
        <v>2361</v>
      </c>
      <c r="B51" s="31" t="s">
        <v>22</v>
      </c>
      <c r="C51" s="30">
        <v>0.19</v>
      </c>
      <c r="D51" s="30">
        <f t="shared" si="4"/>
        <v>0.27</v>
      </c>
      <c r="E51" s="30">
        <f t="shared" si="6"/>
        <v>0.14</v>
      </c>
      <c r="F51" s="30">
        <f t="shared" si="5"/>
        <v>0.14</v>
      </c>
      <c r="G51" s="30">
        <v>0.28</v>
      </c>
    </row>
    <row r="52" spans="1:7" ht="15.75">
      <c r="A52" s="29">
        <v>2400</v>
      </c>
      <c r="B52" s="31" t="s">
        <v>28</v>
      </c>
      <c r="C52" s="30">
        <v>0.03</v>
      </c>
      <c r="D52" s="30">
        <f t="shared" si="4"/>
        <v>0.04</v>
      </c>
      <c r="E52" s="30">
        <f t="shared" si="6"/>
        <v>0.02</v>
      </c>
      <c r="F52" s="30">
        <f t="shared" si="5"/>
        <v>0.02</v>
      </c>
      <c r="G52" s="30">
        <v>0.04</v>
      </c>
    </row>
    <row r="53" spans="1:7" ht="15.75">
      <c r="A53" s="29">
        <v>2512</v>
      </c>
      <c r="B53" s="31" t="s">
        <v>39</v>
      </c>
      <c r="C53" s="30">
        <v>16.4</v>
      </c>
      <c r="D53" s="30">
        <v>23.37</v>
      </c>
      <c r="E53" s="30">
        <v>11.68</v>
      </c>
      <c r="F53" s="30">
        <v>12.16</v>
      </c>
      <c r="G53" s="30">
        <v>26.52</v>
      </c>
    </row>
    <row r="54" spans="1:7" ht="15.75">
      <c r="A54" s="29">
        <v>2515</v>
      </c>
      <c r="B54" s="31" t="s">
        <v>23</v>
      </c>
      <c r="C54" s="30">
        <v>0.04</v>
      </c>
      <c r="D54" s="30">
        <f t="shared" si="4"/>
        <v>0.06</v>
      </c>
      <c r="E54" s="30">
        <f t="shared" si="6"/>
        <v>0.03</v>
      </c>
      <c r="F54" s="30">
        <f t="shared" si="5"/>
        <v>0.03</v>
      </c>
      <c r="G54" s="30">
        <v>0.06</v>
      </c>
    </row>
    <row r="55" spans="1:7" ht="15.75">
      <c r="A55" s="29">
        <v>2519</v>
      </c>
      <c r="B55" s="31" t="s">
        <v>25</v>
      </c>
      <c r="C55" s="30">
        <v>0.01</v>
      </c>
      <c r="D55" s="30">
        <f t="shared" si="4"/>
        <v>0.01</v>
      </c>
      <c r="E55" s="30">
        <f t="shared" si="6"/>
        <v>0.01</v>
      </c>
      <c r="F55" s="30">
        <f t="shared" si="5"/>
        <v>0.01</v>
      </c>
      <c r="G55" s="30">
        <v>0.02</v>
      </c>
    </row>
    <row r="56" spans="1:7" ht="15.75">
      <c r="A56" s="29">
        <v>5232</v>
      </c>
      <c r="B56" s="31" t="s">
        <v>24</v>
      </c>
      <c r="C56" s="30">
        <v>1.74</v>
      </c>
      <c r="D56" s="30">
        <f t="shared" si="4"/>
        <v>2.48</v>
      </c>
      <c r="E56" s="30">
        <f t="shared" si="6"/>
        <v>1.24</v>
      </c>
      <c r="F56" s="30">
        <v>1.27</v>
      </c>
      <c r="G56" s="30">
        <v>2.52</v>
      </c>
    </row>
    <row r="57" spans="1:7" ht="15.75">
      <c r="A57" s="29">
        <v>5240</v>
      </c>
      <c r="B57" s="31" t="s">
        <v>36</v>
      </c>
      <c r="C57" s="30">
        <v>0.3</v>
      </c>
      <c r="D57" s="30">
        <f t="shared" si="4"/>
        <v>0.43</v>
      </c>
      <c r="E57" s="30">
        <f t="shared" si="6"/>
        <v>0.22</v>
      </c>
      <c r="F57" s="30">
        <f t="shared" si="5"/>
        <v>0.22</v>
      </c>
      <c r="G57" s="30">
        <v>0.4</v>
      </c>
    </row>
    <row r="58" spans="1:7" ht="15.75">
      <c r="A58" s="29">
        <v>5250</v>
      </c>
      <c r="B58" s="31" t="s">
        <v>37</v>
      </c>
      <c r="C58" s="30">
        <v>1.22</v>
      </c>
      <c r="D58" s="30">
        <v>1.86</v>
      </c>
      <c r="E58" s="30">
        <v>0.86</v>
      </c>
      <c r="F58" s="30">
        <v>1</v>
      </c>
      <c r="G58" s="30">
        <v>2</v>
      </c>
    </row>
    <row r="59" spans="1:7" ht="15.75">
      <c r="A59" s="33"/>
      <c r="B59" s="44" t="s">
        <v>8</v>
      </c>
      <c r="C59" s="32">
        <f>SUM(C32:C58)</f>
        <v>35.71999999999999</v>
      </c>
      <c r="D59" s="32">
        <f>SUM(D32:D58)</f>
        <v>50.96999999999999</v>
      </c>
      <c r="E59" s="32">
        <f>SUM(E32:E58)</f>
        <v>25.459999999999994</v>
      </c>
      <c r="F59" s="32">
        <f>SUM(F32:F58)</f>
        <v>26.599999999999994</v>
      </c>
      <c r="G59" s="32">
        <f>SUM(G32:G58)</f>
        <v>58.12</v>
      </c>
    </row>
    <row r="60" spans="1:7" ht="15.75">
      <c r="A60" s="33"/>
      <c r="B60" s="44" t="s">
        <v>29</v>
      </c>
      <c r="C60" s="32">
        <f>C59+C30</f>
        <v>94.51999999999998</v>
      </c>
      <c r="D60" s="32">
        <f>D59+D30</f>
        <v>134.64000000000001</v>
      </c>
      <c r="E60" s="32">
        <f>E59+E30</f>
        <v>67.32</v>
      </c>
      <c r="F60" s="32">
        <f>F59+F30</f>
        <v>70.03999999999999</v>
      </c>
      <c r="G60" s="32">
        <f>G59+G30</f>
        <v>153</v>
      </c>
    </row>
    <row r="61" spans="1:7" ht="15.75">
      <c r="A61" s="20"/>
      <c r="B61" s="22"/>
      <c r="C61" s="12"/>
      <c r="D61" s="12"/>
      <c r="E61" s="12"/>
      <c r="F61" s="12"/>
      <c r="G61" s="12"/>
    </row>
    <row r="62" spans="1:7" ht="15.75" customHeight="1">
      <c r="A62" s="108" t="s">
        <v>59</v>
      </c>
      <c r="B62" s="109"/>
      <c r="C62" s="25">
        <v>68</v>
      </c>
      <c r="D62" s="25">
        <v>68</v>
      </c>
      <c r="E62" s="25">
        <v>34</v>
      </c>
      <c r="F62" s="25">
        <v>34</v>
      </c>
      <c r="G62" s="60">
        <v>68</v>
      </c>
    </row>
    <row r="63" spans="1:7" ht="15.75">
      <c r="A63" s="108" t="s">
        <v>97</v>
      </c>
      <c r="B63" s="109"/>
      <c r="C63" s="35">
        <f>C60/C62</f>
        <v>1.3899999999999997</v>
      </c>
      <c r="D63" s="35">
        <f>D60/D62</f>
        <v>1.9800000000000002</v>
      </c>
      <c r="E63" s="35">
        <f>E60/E62</f>
        <v>1.9799999999999998</v>
      </c>
      <c r="F63" s="35">
        <f>F60/F62</f>
        <v>2.0599999999999996</v>
      </c>
      <c r="G63" s="76">
        <f>G60/G62</f>
        <v>2.25</v>
      </c>
    </row>
    <row r="64" spans="1:7" ht="15.75">
      <c r="A64" s="22"/>
      <c r="B64" s="21"/>
      <c r="C64" s="12"/>
      <c r="D64" s="12"/>
      <c r="E64" s="12"/>
      <c r="F64" s="21"/>
      <c r="G64" s="12"/>
    </row>
    <row r="65" spans="1:7" s="3" customFormat="1" ht="19.5" customHeight="1">
      <c r="A65" s="108" t="s">
        <v>60</v>
      </c>
      <c r="B65" s="109"/>
      <c r="C65" s="34"/>
      <c r="D65" s="34"/>
      <c r="E65" s="36"/>
      <c r="F65" s="37"/>
      <c r="G65" s="37"/>
    </row>
    <row r="66" spans="1:7" s="3" customFormat="1" ht="15.75">
      <c r="A66" s="108" t="s">
        <v>98</v>
      </c>
      <c r="B66" s="109"/>
      <c r="C66" s="34"/>
      <c r="D66" s="34"/>
      <c r="E66" s="36"/>
      <c r="F66" s="37"/>
      <c r="G66" s="37"/>
    </row>
    <row r="67" spans="1:7" ht="13.5" customHeight="1">
      <c r="A67" s="38"/>
      <c r="B67" s="21"/>
      <c r="C67" s="21"/>
      <c r="D67" s="21"/>
      <c r="E67" s="21"/>
      <c r="F67" s="23"/>
      <c r="G67" s="12"/>
    </row>
    <row r="68" spans="1:7" s="3" customFormat="1" ht="17.25" customHeight="1">
      <c r="A68" s="39" t="s">
        <v>61</v>
      </c>
      <c r="B68" s="39"/>
      <c r="C68" s="39"/>
      <c r="D68" s="39"/>
      <c r="E68" s="39"/>
      <c r="F68" s="39"/>
      <c r="G68" s="39"/>
    </row>
    <row r="69" spans="1:7" s="3" customFormat="1" ht="12.75" customHeight="1">
      <c r="A69" s="39"/>
      <c r="B69" s="39"/>
      <c r="C69" s="39"/>
      <c r="D69" s="39"/>
      <c r="E69" s="39"/>
      <c r="F69" s="39"/>
      <c r="G69" s="39"/>
    </row>
    <row r="70" spans="1:7" s="3" customFormat="1" ht="15" customHeight="1">
      <c r="A70" s="39"/>
      <c r="B70" s="40"/>
      <c r="C70" s="40"/>
      <c r="D70" s="40"/>
      <c r="E70" s="40"/>
      <c r="F70" s="39"/>
      <c r="G70" s="39"/>
    </row>
    <row r="71" spans="1:7" s="3" customFormat="1" ht="14.25" customHeight="1">
      <c r="A71" s="39"/>
      <c r="B71" s="41"/>
      <c r="C71" s="41"/>
      <c r="D71" s="41"/>
      <c r="E71" s="41"/>
      <c r="F71" s="39"/>
      <c r="G71" s="39"/>
    </row>
  </sheetData>
  <sheetProtection/>
  <mergeCells count="11">
    <mergeCell ref="B9:F9"/>
    <mergeCell ref="B10:F10"/>
    <mergeCell ref="A62:B62"/>
    <mergeCell ref="A4:G4"/>
    <mergeCell ref="B5:F5"/>
    <mergeCell ref="A65:B65"/>
    <mergeCell ref="A66:B66"/>
    <mergeCell ref="A63:B63"/>
    <mergeCell ref="A6:F6"/>
    <mergeCell ref="A7:F7"/>
    <mergeCell ref="B8:F8"/>
  </mergeCells>
  <printOptions/>
  <pageMargins left="0.9448818897637796" right="0.5511811023622047" top="0.7086614173228347" bottom="0.984251968503937" header="0.5118110236220472" footer="0.5118110236220472"/>
  <pageSetup firstPageNumber="7" useFirstPageNumber="1" fitToHeight="0" fitToWidth="1" horizontalDpi="600" verticalDpi="600" orientation="portrait" paperSize="9" scale="64" r:id="rId1"/>
  <headerFooter alignWithMargins="0">
    <oddFooter>&amp;C&amp;"Times New Roman,Regular"LManotp7_100519_1002maksas;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view="pageLayout" workbookViewId="0" topLeftCell="A1">
      <selection activeCell="A6" sqref="A6:D6"/>
    </sheetView>
  </sheetViews>
  <sheetFormatPr defaultColWidth="9.140625" defaultRowHeight="12.75"/>
  <cols>
    <col min="1" max="1" width="12.140625" style="12" customWidth="1"/>
    <col min="2" max="2" width="94.421875" style="12" customWidth="1"/>
    <col min="3" max="3" width="17.7109375" style="12" hidden="1" customWidth="1"/>
    <col min="4" max="4" width="33.00390625" style="12" bestFit="1" customWidth="1"/>
  </cols>
  <sheetData>
    <row r="1" spans="2:4" ht="15.75">
      <c r="B1" s="20"/>
      <c r="C1" s="20"/>
      <c r="D1" s="20"/>
    </row>
    <row r="2" ht="15.75">
      <c r="D2" s="20"/>
    </row>
    <row r="3" ht="15.75">
      <c r="D3" s="19"/>
    </row>
    <row r="4" spans="1:4" ht="18.75">
      <c r="A4" s="99" t="s">
        <v>9</v>
      </c>
      <c r="B4" s="99"/>
      <c r="C4" s="99"/>
      <c r="D4" s="99"/>
    </row>
    <row r="5" spans="2:4" ht="15.75">
      <c r="B5" s="104"/>
      <c r="C5" s="104"/>
      <c r="D5" s="104"/>
    </row>
    <row r="6" spans="1:4" ht="15.75">
      <c r="A6" s="87" t="s">
        <v>1</v>
      </c>
      <c r="B6" s="87"/>
      <c r="C6" s="87"/>
      <c r="D6" s="87"/>
    </row>
    <row r="7" spans="1:4" ht="15.75">
      <c r="A7" s="87" t="s">
        <v>0</v>
      </c>
      <c r="B7" s="87"/>
      <c r="C7" s="87"/>
      <c r="D7" s="87"/>
    </row>
    <row r="8" spans="1:4" ht="15.75">
      <c r="A8" s="14"/>
      <c r="B8" s="87" t="s">
        <v>43</v>
      </c>
      <c r="C8" s="87"/>
      <c r="D8" s="87"/>
    </row>
    <row r="9" spans="1:4" ht="31.5" customHeight="1">
      <c r="A9" s="14"/>
      <c r="B9" s="87" t="s">
        <v>141</v>
      </c>
      <c r="C9" s="87"/>
      <c r="D9" s="87"/>
    </row>
    <row r="10" spans="1:4" ht="15.75">
      <c r="A10" s="14"/>
      <c r="B10" s="87" t="s">
        <v>143</v>
      </c>
      <c r="C10" s="87"/>
      <c r="D10" s="87"/>
    </row>
    <row r="11" spans="1:4" ht="15.75">
      <c r="A11" s="14"/>
      <c r="B11" s="61" t="s">
        <v>106</v>
      </c>
      <c r="C11" s="61"/>
      <c r="D11" s="61"/>
    </row>
    <row r="12" spans="1:4" ht="15.75">
      <c r="A12" s="14" t="s">
        <v>2</v>
      </c>
      <c r="B12" s="14" t="str">
        <f>'8.1.1.'!B11</f>
        <v>2019.gadā un turpmāk</v>
      </c>
      <c r="C12" s="14"/>
      <c r="D12" s="14"/>
    </row>
    <row r="13" spans="2:4" ht="15.75" hidden="1">
      <c r="B13" s="24"/>
      <c r="C13" s="24"/>
      <c r="D13" s="24"/>
    </row>
    <row r="14" spans="1:4" ht="47.25">
      <c r="A14" s="58" t="s">
        <v>3</v>
      </c>
      <c r="B14" s="58" t="s">
        <v>4</v>
      </c>
      <c r="C14" s="58"/>
      <c r="D14" s="58" t="s">
        <v>96</v>
      </c>
    </row>
    <row r="15" spans="1:4" ht="15.75">
      <c r="A15" s="28">
        <v>1</v>
      </c>
      <c r="B15" s="56">
        <v>2</v>
      </c>
      <c r="C15" s="56"/>
      <c r="D15" s="28">
        <v>3</v>
      </c>
    </row>
    <row r="16" spans="1:4" ht="15.75">
      <c r="A16" s="28"/>
      <c r="B16" s="42" t="s">
        <v>5</v>
      </c>
      <c r="C16" s="42"/>
      <c r="D16" s="42"/>
    </row>
    <row r="17" spans="1:4" ht="15.75">
      <c r="A17" s="29">
        <v>1100</v>
      </c>
      <c r="B17" s="29" t="s">
        <v>138</v>
      </c>
      <c r="C17" s="30">
        <v>1196.06</v>
      </c>
      <c r="D17" s="30">
        <f>C17/5</f>
        <v>239.212</v>
      </c>
    </row>
    <row r="18" spans="1:4" ht="15.75" customHeight="1">
      <c r="A18" s="29">
        <v>1200</v>
      </c>
      <c r="B18" s="31" t="s">
        <v>139</v>
      </c>
      <c r="C18" s="30">
        <v>288.13</v>
      </c>
      <c r="D18" s="30">
        <f aca="true" t="shared" si="0" ref="D18:D30">C18/5</f>
        <v>57.626</v>
      </c>
    </row>
    <row r="19" spans="1:4" ht="15.75">
      <c r="A19" s="29">
        <v>2222</v>
      </c>
      <c r="B19" s="31" t="s">
        <v>26</v>
      </c>
      <c r="C19" s="30">
        <v>64.6</v>
      </c>
      <c r="D19" s="30">
        <f t="shared" si="0"/>
        <v>12.919999999999998</v>
      </c>
    </row>
    <row r="20" spans="1:4" ht="15.75">
      <c r="A20" s="29">
        <v>2223</v>
      </c>
      <c r="B20" s="31" t="s">
        <v>27</v>
      </c>
      <c r="C20" s="30">
        <v>37.3</v>
      </c>
      <c r="D20" s="30">
        <f t="shared" si="0"/>
        <v>7.459999999999999</v>
      </c>
    </row>
    <row r="21" spans="1:4" ht="15.75">
      <c r="A21" s="29">
        <v>2231</v>
      </c>
      <c r="B21" s="31" t="s">
        <v>140</v>
      </c>
      <c r="C21" s="30">
        <v>18.1</v>
      </c>
      <c r="D21" s="30">
        <f t="shared" si="0"/>
        <v>3.62</v>
      </c>
    </row>
    <row r="22" spans="1:4" ht="15.75">
      <c r="A22" s="29">
        <v>2243</v>
      </c>
      <c r="B22" s="31" t="s">
        <v>145</v>
      </c>
      <c r="C22" s="30">
        <v>15.4</v>
      </c>
      <c r="D22" s="30">
        <f t="shared" si="0"/>
        <v>3.08</v>
      </c>
    </row>
    <row r="23" spans="1:4" ht="15.75">
      <c r="A23" s="29">
        <v>2244</v>
      </c>
      <c r="B23" s="31" t="s">
        <v>13</v>
      </c>
      <c r="C23" s="30">
        <v>10.29</v>
      </c>
      <c r="D23" s="30">
        <v>3.05</v>
      </c>
    </row>
    <row r="24" spans="1:4" ht="15.75">
      <c r="A24" s="29">
        <v>2251</v>
      </c>
      <c r="B24" s="31" t="s">
        <v>146</v>
      </c>
      <c r="C24" s="30">
        <v>49.3</v>
      </c>
      <c r="D24" s="30">
        <f t="shared" si="0"/>
        <v>9.86</v>
      </c>
    </row>
    <row r="25" spans="1:4" ht="15.75">
      <c r="A25" s="29">
        <v>2279</v>
      </c>
      <c r="B25" s="31" t="s">
        <v>16</v>
      </c>
      <c r="C25" s="30">
        <v>4.1</v>
      </c>
      <c r="D25" s="30">
        <f t="shared" si="0"/>
        <v>0.82</v>
      </c>
    </row>
    <row r="26" spans="1:4" ht="15.75">
      <c r="A26" s="29">
        <v>2321</v>
      </c>
      <c r="B26" s="31" t="s">
        <v>19</v>
      </c>
      <c r="C26" s="30">
        <v>107.4</v>
      </c>
      <c r="D26" s="30">
        <f t="shared" si="0"/>
        <v>21.48</v>
      </c>
    </row>
    <row r="27" spans="1:4" ht="15.75">
      <c r="A27" s="29">
        <v>2362</v>
      </c>
      <c r="B27" s="31" t="s">
        <v>147</v>
      </c>
      <c r="C27" s="30">
        <v>6.1</v>
      </c>
      <c r="D27" s="30">
        <f t="shared" si="0"/>
        <v>1.22</v>
      </c>
    </row>
    <row r="28" spans="1:4" ht="15.75">
      <c r="A28" s="29">
        <v>2363</v>
      </c>
      <c r="B28" s="31" t="s">
        <v>148</v>
      </c>
      <c r="C28" s="30">
        <v>2465.1</v>
      </c>
      <c r="D28" s="30">
        <v>540</v>
      </c>
    </row>
    <row r="29" spans="1:4" ht="15.75" hidden="1">
      <c r="A29" s="29">
        <v>2370</v>
      </c>
      <c r="B29" s="31" t="s">
        <v>159</v>
      </c>
      <c r="C29" s="30">
        <v>0</v>
      </c>
      <c r="D29" s="30">
        <f t="shared" si="0"/>
        <v>0</v>
      </c>
    </row>
    <row r="30" spans="1:4" ht="15.75">
      <c r="A30" s="29">
        <v>5232</v>
      </c>
      <c r="B30" s="31" t="s">
        <v>24</v>
      </c>
      <c r="C30" s="30">
        <v>8.9</v>
      </c>
      <c r="D30" s="30">
        <f t="shared" si="0"/>
        <v>1.78</v>
      </c>
    </row>
    <row r="31" spans="1:4" ht="15.75">
      <c r="A31" s="29"/>
      <c r="B31" s="43" t="s">
        <v>6</v>
      </c>
      <c r="C31" s="32">
        <f>SUM(C17:C30)</f>
        <v>4270.779999999999</v>
      </c>
      <c r="D31" s="32">
        <f>SUM(D17:D30)</f>
        <v>902.1279999999999</v>
      </c>
    </row>
    <row r="32" spans="1:4" ht="15.75">
      <c r="A32" s="33"/>
      <c r="B32" s="29" t="s">
        <v>7</v>
      </c>
      <c r="C32" s="29"/>
      <c r="D32" s="29"/>
    </row>
    <row r="33" spans="1:4" ht="15.75">
      <c r="A33" s="29">
        <v>1100</v>
      </c>
      <c r="B33" s="29" t="s">
        <v>138</v>
      </c>
      <c r="C33" s="30">
        <v>541.62</v>
      </c>
      <c r="D33" s="30">
        <f aca="true" t="shared" si="1" ref="D33:D53">C33/5</f>
        <v>108.324</v>
      </c>
    </row>
    <row r="34" spans="1:4" ht="15.75" customHeight="1">
      <c r="A34" s="29">
        <v>1200</v>
      </c>
      <c r="B34" s="31" t="s">
        <v>139</v>
      </c>
      <c r="C34" s="30">
        <v>130.48</v>
      </c>
      <c r="D34" s="30">
        <f t="shared" si="1"/>
        <v>26.095999999999997</v>
      </c>
    </row>
    <row r="35" spans="1:4" ht="15.75">
      <c r="A35" s="29">
        <v>2219</v>
      </c>
      <c r="B35" s="29" t="s">
        <v>149</v>
      </c>
      <c r="C35" s="30">
        <v>15.7</v>
      </c>
      <c r="D35" s="30">
        <f t="shared" si="1"/>
        <v>3.1399999999999997</v>
      </c>
    </row>
    <row r="36" spans="1:4" ht="15.75">
      <c r="A36" s="29">
        <v>2234</v>
      </c>
      <c r="B36" s="31" t="s">
        <v>150</v>
      </c>
      <c r="C36" s="30">
        <v>1.2</v>
      </c>
      <c r="D36" s="30">
        <f t="shared" si="1"/>
        <v>0.24</v>
      </c>
    </row>
    <row r="37" spans="1:4" ht="15.75">
      <c r="A37" s="29">
        <v>2239</v>
      </c>
      <c r="B37" s="31" t="s">
        <v>151</v>
      </c>
      <c r="C37" s="30">
        <v>6.3</v>
      </c>
      <c r="D37" s="30">
        <f t="shared" si="1"/>
        <v>1.26</v>
      </c>
    </row>
    <row r="38" spans="1:4" ht="15.75">
      <c r="A38" s="29">
        <v>2241</v>
      </c>
      <c r="B38" s="31" t="s">
        <v>152</v>
      </c>
      <c r="C38" s="30">
        <v>1.3</v>
      </c>
      <c r="D38" s="30">
        <f t="shared" si="1"/>
        <v>0.26</v>
      </c>
    </row>
    <row r="39" spans="1:4" ht="15.75">
      <c r="A39" s="29">
        <v>2242</v>
      </c>
      <c r="B39" s="31" t="s">
        <v>11</v>
      </c>
      <c r="C39" s="30">
        <v>5.2</v>
      </c>
      <c r="D39" s="30">
        <f t="shared" si="1"/>
        <v>1.04</v>
      </c>
    </row>
    <row r="40" spans="1:4" ht="15.75">
      <c r="A40" s="29">
        <v>2243</v>
      </c>
      <c r="B40" s="31" t="s">
        <v>12</v>
      </c>
      <c r="C40" s="30">
        <v>5.1</v>
      </c>
      <c r="D40" s="30">
        <f t="shared" si="1"/>
        <v>1.02</v>
      </c>
    </row>
    <row r="41" spans="1:4" ht="15.75">
      <c r="A41" s="29">
        <v>2244</v>
      </c>
      <c r="B41" s="31" t="s">
        <v>13</v>
      </c>
      <c r="C41" s="30">
        <v>3.2</v>
      </c>
      <c r="D41" s="30">
        <v>48.64</v>
      </c>
    </row>
    <row r="42" spans="1:4" ht="15.75">
      <c r="A42" s="29">
        <v>2247</v>
      </c>
      <c r="B42" s="42" t="s">
        <v>153</v>
      </c>
      <c r="C42" s="30">
        <v>1.5</v>
      </c>
      <c r="D42" s="30">
        <f t="shared" si="1"/>
        <v>0.3</v>
      </c>
    </row>
    <row r="43" spans="1:4" ht="15.75">
      <c r="A43" s="29">
        <v>2251</v>
      </c>
      <c r="B43" s="31" t="s">
        <v>146</v>
      </c>
      <c r="C43" s="30">
        <v>11.7</v>
      </c>
      <c r="D43" s="30">
        <f t="shared" si="1"/>
        <v>2.34</v>
      </c>
    </row>
    <row r="44" spans="1:4" ht="15.75">
      <c r="A44" s="29">
        <v>2259</v>
      </c>
      <c r="B44" s="31" t="s">
        <v>154</v>
      </c>
      <c r="C44" s="30">
        <v>0.1</v>
      </c>
      <c r="D44" s="30">
        <f t="shared" si="1"/>
        <v>0.02</v>
      </c>
    </row>
    <row r="45" spans="1:4" ht="15.75">
      <c r="A45" s="29">
        <v>2262</v>
      </c>
      <c r="B45" s="31" t="s">
        <v>15</v>
      </c>
      <c r="C45" s="30">
        <v>12.3</v>
      </c>
      <c r="D45" s="30">
        <f t="shared" si="1"/>
        <v>2.46</v>
      </c>
    </row>
    <row r="46" spans="1:4" ht="15.75">
      <c r="A46" s="29">
        <v>2264</v>
      </c>
      <c r="B46" s="31" t="s">
        <v>155</v>
      </c>
      <c r="C46" s="30">
        <v>0.1</v>
      </c>
      <c r="D46" s="30">
        <f t="shared" si="1"/>
        <v>0.02</v>
      </c>
    </row>
    <row r="47" spans="1:4" ht="15.75">
      <c r="A47" s="29">
        <v>2279</v>
      </c>
      <c r="B47" s="31" t="s">
        <v>16</v>
      </c>
      <c r="C47" s="30">
        <v>3.7</v>
      </c>
      <c r="D47" s="30">
        <f t="shared" si="1"/>
        <v>0.74</v>
      </c>
    </row>
    <row r="48" spans="1:4" ht="15.75">
      <c r="A48" s="29">
        <v>2311</v>
      </c>
      <c r="B48" s="31" t="s">
        <v>17</v>
      </c>
      <c r="C48" s="30">
        <v>7.3</v>
      </c>
      <c r="D48" s="30">
        <f t="shared" si="1"/>
        <v>1.46</v>
      </c>
    </row>
    <row r="49" spans="1:4" ht="15.75">
      <c r="A49" s="29">
        <v>2312</v>
      </c>
      <c r="B49" s="31" t="s">
        <v>18</v>
      </c>
      <c r="C49" s="30">
        <v>1.5</v>
      </c>
      <c r="D49" s="30">
        <f t="shared" si="1"/>
        <v>0.3</v>
      </c>
    </row>
    <row r="50" spans="1:4" ht="15.75">
      <c r="A50" s="29">
        <v>2322</v>
      </c>
      <c r="B50" s="31" t="s">
        <v>20</v>
      </c>
      <c r="C50" s="30">
        <v>31.4</v>
      </c>
      <c r="D50" s="30">
        <f t="shared" si="1"/>
        <v>6.279999999999999</v>
      </c>
    </row>
    <row r="51" spans="1:4" ht="15.75">
      <c r="A51" s="29">
        <v>2350</v>
      </c>
      <c r="B51" s="31" t="s">
        <v>21</v>
      </c>
      <c r="C51" s="30">
        <v>28.3</v>
      </c>
      <c r="D51" s="30">
        <f t="shared" si="1"/>
        <v>5.66</v>
      </c>
    </row>
    <row r="52" spans="1:4" ht="15.75">
      <c r="A52" s="29">
        <v>2361</v>
      </c>
      <c r="B52" s="31" t="s">
        <v>22</v>
      </c>
      <c r="C52" s="30">
        <v>9.6</v>
      </c>
      <c r="D52" s="30">
        <f t="shared" si="1"/>
        <v>1.92</v>
      </c>
    </row>
    <row r="53" spans="1:4" ht="15.75">
      <c r="A53" s="29">
        <v>2400</v>
      </c>
      <c r="B53" s="31" t="s">
        <v>28</v>
      </c>
      <c r="C53" s="30">
        <v>1.8</v>
      </c>
      <c r="D53" s="30">
        <f t="shared" si="1"/>
        <v>0.36</v>
      </c>
    </row>
    <row r="54" spans="1:4" ht="15.75">
      <c r="A54" s="29">
        <v>2512</v>
      </c>
      <c r="B54" s="31" t="s">
        <v>39</v>
      </c>
      <c r="C54" s="30">
        <v>1065</v>
      </c>
      <c r="D54" s="30">
        <v>234</v>
      </c>
    </row>
    <row r="55" spans="1:4" ht="15.75" hidden="1">
      <c r="A55" s="29">
        <v>2515</v>
      </c>
      <c r="B55" s="31" t="s">
        <v>156</v>
      </c>
      <c r="C55" s="30"/>
      <c r="D55" s="30"/>
    </row>
    <row r="56" spans="1:4" ht="15.75">
      <c r="A56" s="29">
        <v>2519</v>
      </c>
      <c r="B56" s="31" t="s">
        <v>25</v>
      </c>
      <c r="C56" s="30">
        <v>0.1</v>
      </c>
      <c r="D56" s="30">
        <f>C56/5</f>
        <v>0.02</v>
      </c>
    </row>
    <row r="57" spans="1:4" ht="15.75">
      <c r="A57" s="29">
        <v>5232</v>
      </c>
      <c r="B57" s="31" t="s">
        <v>24</v>
      </c>
      <c r="C57" s="30">
        <v>8.02</v>
      </c>
      <c r="D57" s="30">
        <f>C57/5</f>
        <v>1.6039999999999999</v>
      </c>
    </row>
    <row r="58" spans="1:4" ht="15.75">
      <c r="A58" s="29">
        <v>5240</v>
      </c>
      <c r="B58" s="31" t="s">
        <v>157</v>
      </c>
      <c r="C58" s="30">
        <v>0.3</v>
      </c>
      <c r="D58" s="30">
        <f>C58/5</f>
        <v>0.06</v>
      </c>
    </row>
    <row r="59" spans="1:4" ht="15.75">
      <c r="A59" s="29">
        <v>5250</v>
      </c>
      <c r="B59" s="31" t="s">
        <v>158</v>
      </c>
      <c r="C59" s="30">
        <v>1.4</v>
      </c>
      <c r="D59" s="30">
        <v>0.31</v>
      </c>
    </row>
    <row r="60" spans="1:4" ht="15.75">
      <c r="A60" s="33"/>
      <c r="B60" s="44" t="s">
        <v>8</v>
      </c>
      <c r="C60" s="32">
        <f>SUM(C33:C59)</f>
        <v>1894.22</v>
      </c>
      <c r="D60" s="32">
        <f>SUM(D33:D59)</f>
        <v>447.874</v>
      </c>
    </row>
    <row r="61" spans="1:4" ht="15.75">
      <c r="A61" s="33"/>
      <c r="B61" s="44" t="s">
        <v>29</v>
      </c>
      <c r="C61" s="32">
        <f>C60+C31</f>
        <v>6164.999999999999</v>
      </c>
      <c r="D61" s="32">
        <f>D60+D31</f>
        <v>1350.002</v>
      </c>
    </row>
    <row r="62" spans="1:4" ht="15.75">
      <c r="A62" s="20"/>
      <c r="B62" s="22"/>
      <c r="C62" s="22"/>
      <c r="D62" s="22"/>
    </row>
    <row r="63" spans="1:4" ht="15.75">
      <c r="A63" s="108" t="s">
        <v>59</v>
      </c>
      <c r="B63" s="109"/>
      <c r="C63" s="48">
        <v>1500</v>
      </c>
      <c r="D63" s="48">
        <v>300</v>
      </c>
    </row>
    <row r="64" spans="1:4" s="75" customFormat="1" ht="15.75">
      <c r="A64" s="110" t="s">
        <v>97</v>
      </c>
      <c r="B64" s="111"/>
      <c r="C64" s="73">
        <f>C61/C63</f>
        <v>4.109999999999999</v>
      </c>
      <c r="D64" s="73">
        <f>D61/D63</f>
        <v>4.500006666666667</v>
      </c>
    </row>
    <row r="65" spans="1:4" ht="15.75">
      <c r="A65" s="22"/>
      <c r="B65" s="21"/>
      <c r="C65" s="53"/>
      <c r="D65" s="53"/>
    </row>
    <row r="66" spans="1:4" ht="15.75">
      <c r="A66" s="108" t="s">
        <v>60</v>
      </c>
      <c r="B66" s="109"/>
      <c r="C66" s="37"/>
      <c r="D66" s="37"/>
    </row>
    <row r="67" spans="1:4" ht="15.75">
      <c r="A67" s="108" t="s">
        <v>95</v>
      </c>
      <c r="B67" s="109"/>
      <c r="C67" s="37"/>
      <c r="D67" s="37"/>
    </row>
    <row r="68" spans="1:3" ht="15.75">
      <c r="A68" s="38"/>
      <c r="B68" s="21"/>
      <c r="C68" s="21"/>
    </row>
    <row r="69" spans="1:4" ht="15.75">
      <c r="A69" s="39" t="s">
        <v>61</v>
      </c>
      <c r="B69" s="39"/>
      <c r="C69" s="39"/>
      <c r="D69" s="39"/>
    </row>
    <row r="70" spans="1:4" ht="15.75">
      <c r="A70" s="39"/>
      <c r="B70" s="39"/>
      <c r="C70" s="39"/>
      <c r="D70" s="39"/>
    </row>
    <row r="71" spans="1:4" ht="15.75">
      <c r="A71" s="39"/>
      <c r="B71" s="40"/>
      <c r="C71" s="40"/>
      <c r="D71" s="39"/>
    </row>
    <row r="72" spans="1:4" ht="15.75">
      <c r="A72" s="39"/>
      <c r="B72" s="41"/>
      <c r="C72" s="41"/>
      <c r="D72" s="39"/>
    </row>
  </sheetData>
  <sheetProtection/>
  <mergeCells count="11">
    <mergeCell ref="B10:D10"/>
    <mergeCell ref="A63:B63"/>
    <mergeCell ref="A64:B64"/>
    <mergeCell ref="A66:B66"/>
    <mergeCell ref="A67:B67"/>
    <mergeCell ref="A4:D4"/>
    <mergeCell ref="B5:D5"/>
    <mergeCell ref="A6:D6"/>
    <mergeCell ref="A7:D7"/>
    <mergeCell ref="B8:D8"/>
    <mergeCell ref="B9:D9"/>
  </mergeCells>
  <printOptions/>
  <pageMargins left="0.7086614173228347" right="0.7086614173228347" top="0.7480314960629921" bottom="0.669375" header="0.31496062992125984" footer="0.31496062992125984"/>
  <pageSetup fitToHeight="0" fitToWidth="1" horizontalDpi="600" verticalDpi="600" orientation="portrait" paperSize="9" scale="63" r:id="rId1"/>
  <headerFooter>
    <oddFooter>&amp;C&amp;"Times New Roman,Regular"LManotp7_100519_1002maksas;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view="pageLayout" workbookViewId="0" topLeftCell="A1">
      <selection activeCell="A5" sqref="A5:H5"/>
    </sheetView>
  </sheetViews>
  <sheetFormatPr defaultColWidth="9.140625" defaultRowHeight="12.75"/>
  <cols>
    <col min="1" max="1" width="13.28125" style="12" customWidth="1"/>
    <col min="2" max="2" width="99.7109375" style="12" customWidth="1"/>
    <col min="3" max="4" width="21.8515625" style="12" hidden="1" customWidth="1"/>
    <col min="5" max="7" width="21.57421875" style="12" hidden="1" customWidth="1"/>
    <col min="8" max="8" width="32.421875" style="12" customWidth="1"/>
  </cols>
  <sheetData>
    <row r="1" spans="6:8" ht="15.75">
      <c r="F1" s="22"/>
      <c r="G1" s="22"/>
      <c r="H1" s="20"/>
    </row>
    <row r="2" ht="15.75">
      <c r="H2" s="19"/>
    </row>
    <row r="3" spans="1:8" ht="18.75">
      <c r="A3" s="99" t="s">
        <v>9</v>
      </c>
      <c r="B3" s="99"/>
      <c r="C3" s="99"/>
      <c r="D3" s="99"/>
      <c r="E3" s="99"/>
      <c r="F3" s="99"/>
      <c r="G3" s="99"/>
      <c r="H3" s="99"/>
    </row>
    <row r="4" spans="2:8" ht="15.75">
      <c r="B4" s="104"/>
      <c r="C4" s="104"/>
      <c r="D4" s="104"/>
      <c r="E4" s="104"/>
      <c r="F4" s="104"/>
      <c r="G4" s="104"/>
      <c r="H4" s="104"/>
    </row>
    <row r="5" spans="1:8" ht="15.75">
      <c r="A5" s="87" t="s">
        <v>1</v>
      </c>
      <c r="B5" s="87"/>
      <c r="C5" s="87"/>
      <c r="D5" s="87"/>
      <c r="E5" s="87"/>
      <c r="F5" s="87"/>
      <c r="G5" s="87"/>
      <c r="H5" s="87"/>
    </row>
    <row r="6" spans="1:8" ht="15.75">
      <c r="A6" s="87" t="s">
        <v>0</v>
      </c>
      <c r="B6" s="87"/>
      <c r="C6" s="87"/>
      <c r="D6" s="87"/>
      <c r="E6" s="87"/>
      <c r="F6" s="87"/>
      <c r="G6" s="87"/>
      <c r="H6" s="87"/>
    </row>
    <row r="7" spans="1:8" ht="15.75">
      <c r="A7" s="14"/>
      <c r="B7" s="87" t="s">
        <v>43</v>
      </c>
      <c r="C7" s="87"/>
      <c r="D7" s="87"/>
      <c r="E7" s="87"/>
      <c r="F7" s="87"/>
      <c r="G7" s="87"/>
      <c r="H7" s="87"/>
    </row>
    <row r="8" spans="1:8" ht="32.25" customHeight="1">
      <c r="A8" s="14"/>
      <c r="B8" s="87" t="s">
        <v>142</v>
      </c>
      <c r="C8" s="87"/>
      <c r="D8" s="87"/>
      <c r="E8" s="87"/>
      <c r="F8" s="87"/>
      <c r="G8" s="87"/>
      <c r="H8" s="87"/>
    </row>
    <row r="9" spans="1:8" ht="15.75" customHeight="1">
      <c r="A9" s="14"/>
      <c r="B9" s="14" t="s">
        <v>143</v>
      </c>
      <c r="C9" s="14"/>
      <c r="D9" s="63" t="s">
        <v>137</v>
      </c>
      <c r="E9" s="63"/>
      <c r="F9" s="63"/>
      <c r="G9" s="64"/>
      <c r="H9" s="63"/>
    </row>
    <row r="10" spans="1:8" ht="15.75">
      <c r="A10" s="14"/>
      <c r="B10" s="87" t="s">
        <v>105</v>
      </c>
      <c r="C10" s="87"/>
      <c r="D10" s="87"/>
      <c r="E10" s="87"/>
      <c r="F10" s="87"/>
      <c r="G10" s="87"/>
      <c r="H10" s="87"/>
    </row>
    <row r="11" spans="1:8" ht="15.75">
      <c r="A11" s="14" t="s">
        <v>2</v>
      </c>
      <c r="B11" s="14" t="str">
        <f>'8.1.1.'!B11</f>
        <v>2019.gadā un turpmāk</v>
      </c>
      <c r="C11" s="14"/>
      <c r="D11" s="14"/>
      <c r="E11" s="14"/>
      <c r="F11" s="14"/>
      <c r="G11" s="14"/>
      <c r="H11" s="14"/>
    </row>
    <row r="12" spans="2:8" ht="15.75" hidden="1">
      <c r="B12" s="24"/>
      <c r="C12" s="24"/>
      <c r="D12" s="24"/>
      <c r="E12" s="24"/>
      <c r="F12" s="24"/>
      <c r="G12" s="24"/>
      <c r="H12" s="24"/>
    </row>
    <row r="13" spans="1:8" ht="69" customHeight="1">
      <c r="A13" s="58" t="s">
        <v>3</v>
      </c>
      <c r="B13" s="58" t="s">
        <v>4</v>
      </c>
      <c r="C13" s="58" t="s">
        <v>58</v>
      </c>
      <c r="D13" s="58" t="s">
        <v>65</v>
      </c>
      <c r="E13" s="58" t="s">
        <v>67</v>
      </c>
      <c r="F13" s="58" t="s">
        <v>66</v>
      </c>
      <c r="G13" s="58"/>
      <c r="H13" s="58" t="s">
        <v>94</v>
      </c>
    </row>
    <row r="14" spans="1:8" ht="15.75">
      <c r="A14" s="28">
        <v>1</v>
      </c>
      <c r="B14" s="56">
        <v>2</v>
      </c>
      <c r="C14" s="28">
        <v>4</v>
      </c>
      <c r="D14" s="56"/>
      <c r="E14" s="56">
        <v>3</v>
      </c>
      <c r="F14" s="56">
        <v>4</v>
      </c>
      <c r="G14" s="56"/>
      <c r="H14" s="28">
        <v>3</v>
      </c>
    </row>
    <row r="15" spans="1:8" ht="15.75">
      <c r="A15" s="28"/>
      <c r="B15" s="42" t="s">
        <v>5</v>
      </c>
      <c r="C15" s="42"/>
      <c r="D15" s="42"/>
      <c r="E15" s="42"/>
      <c r="F15" s="42"/>
      <c r="G15" s="42"/>
      <c r="H15" s="42"/>
    </row>
    <row r="16" spans="1:8" ht="15.75">
      <c r="A16" s="29">
        <v>1100</v>
      </c>
      <c r="B16" s="29" t="s">
        <v>138</v>
      </c>
      <c r="C16" s="30">
        <v>12.37</v>
      </c>
      <c r="D16" s="30">
        <v>16.83</v>
      </c>
      <c r="E16" s="30">
        <f>D16/2</f>
        <v>8.415</v>
      </c>
      <c r="F16" s="30">
        <v>12.14</v>
      </c>
      <c r="G16" s="30">
        <v>795.51</v>
      </c>
      <c r="H16" s="30">
        <f>G16/5</f>
        <v>159.102</v>
      </c>
    </row>
    <row r="17" spans="1:8" ht="15.75">
      <c r="A17" s="29">
        <v>1200</v>
      </c>
      <c r="B17" s="31" t="s">
        <v>139</v>
      </c>
      <c r="C17" s="30">
        <v>2.25</v>
      </c>
      <c r="D17" s="30">
        <v>3.97</v>
      </c>
      <c r="E17" s="30">
        <f aca="true" t="shared" si="0" ref="E17:E29">D17/2</f>
        <v>1.985</v>
      </c>
      <c r="F17" s="30">
        <v>2.86</v>
      </c>
      <c r="G17" s="30">
        <v>191.64</v>
      </c>
      <c r="H17" s="30">
        <f aca="true" t="shared" si="1" ref="H17:H28">G17/5</f>
        <v>38.327999999999996</v>
      </c>
    </row>
    <row r="18" spans="1:8" ht="15.75">
      <c r="A18" s="29">
        <v>2222</v>
      </c>
      <c r="B18" s="31" t="s">
        <v>26</v>
      </c>
      <c r="C18" s="30">
        <v>1</v>
      </c>
      <c r="D18" s="30">
        <f aca="true" t="shared" si="2" ref="D18:D29">ROUND(C18/0.702804,2)</f>
        <v>1.42</v>
      </c>
      <c r="E18" s="30">
        <f t="shared" si="0"/>
        <v>0.71</v>
      </c>
      <c r="F18" s="30">
        <f aca="true" t="shared" si="3" ref="F18:F29">E18</f>
        <v>0.71</v>
      </c>
      <c r="G18" s="30">
        <v>36.72</v>
      </c>
      <c r="H18" s="30">
        <f t="shared" si="1"/>
        <v>7.343999999999999</v>
      </c>
    </row>
    <row r="19" spans="1:8" ht="15.75">
      <c r="A19" s="29">
        <v>2223</v>
      </c>
      <c r="B19" s="31" t="s">
        <v>27</v>
      </c>
      <c r="C19" s="30">
        <v>0.58</v>
      </c>
      <c r="D19" s="30">
        <f t="shared" si="2"/>
        <v>0.83</v>
      </c>
      <c r="E19" s="30">
        <f t="shared" si="0"/>
        <v>0.415</v>
      </c>
      <c r="F19" s="30">
        <f t="shared" si="3"/>
        <v>0.415</v>
      </c>
      <c r="G19" s="30">
        <v>21.47</v>
      </c>
      <c r="H19" s="30">
        <f t="shared" si="1"/>
        <v>4.294</v>
      </c>
    </row>
    <row r="20" spans="1:8" ht="15.75">
      <c r="A20" s="29">
        <v>2231</v>
      </c>
      <c r="B20" s="31" t="s">
        <v>140</v>
      </c>
      <c r="C20" s="30">
        <v>0.28</v>
      </c>
      <c r="D20" s="30">
        <f t="shared" si="2"/>
        <v>0.4</v>
      </c>
      <c r="E20" s="30">
        <f t="shared" si="0"/>
        <v>0.2</v>
      </c>
      <c r="F20" s="30">
        <f t="shared" si="3"/>
        <v>0.2</v>
      </c>
      <c r="G20" s="30">
        <v>10.34</v>
      </c>
      <c r="H20" s="30">
        <f t="shared" si="1"/>
        <v>2.068</v>
      </c>
    </row>
    <row r="21" spans="1:8" ht="15.75">
      <c r="A21" s="29">
        <v>2243</v>
      </c>
      <c r="B21" s="31" t="s">
        <v>145</v>
      </c>
      <c r="C21" s="30">
        <v>0.24</v>
      </c>
      <c r="D21" s="30">
        <f t="shared" si="2"/>
        <v>0.34</v>
      </c>
      <c r="E21" s="30">
        <f t="shared" si="0"/>
        <v>0.17</v>
      </c>
      <c r="F21" s="30">
        <f t="shared" si="3"/>
        <v>0.17</v>
      </c>
      <c r="G21" s="30">
        <v>8.79</v>
      </c>
      <c r="H21" s="30">
        <f t="shared" si="1"/>
        <v>1.7579999999999998</v>
      </c>
    </row>
    <row r="22" spans="1:8" ht="15.75">
      <c r="A22" s="29">
        <v>2244</v>
      </c>
      <c r="B22" s="31" t="s">
        <v>13</v>
      </c>
      <c r="C22" s="30">
        <v>0.12</v>
      </c>
      <c r="D22" s="30">
        <f t="shared" si="2"/>
        <v>0.17</v>
      </c>
      <c r="E22" s="30">
        <f t="shared" si="0"/>
        <v>0.085</v>
      </c>
      <c r="F22" s="30">
        <f t="shared" si="3"/>
        <v>0.085</v>
      </c>
      <c r="G22" s="30">
        <v>5.88</v>
      </c>
      <c r="H22" s="30">
        <v>1.77</v>
      </c>
    </row>
    <row r="23" spans="1:8" ht="15.75">
      <c r="A23" s="29">
        <v>2251</v>
      </c>
      <c r="B23" s="31" t="s">
        <v>146</v>
      </c>
      <c r="C23" s="30">
        <v>0.77</v>
      </c>
      <c r="D23" s="30">
        <f t="shared" si="2"/>
        <v>1.1</v>
      </c>
      <c r="E23" s="30">
        <f t="shared" si="0"/>
        <v>0.55</v>
      </c>
      <c r="F23" s="30">
        <f t="shared" si="3"/>
        <v>0.55</v>
      </c>
      <c r="G23" s="30">
        <v>28.45</v>
      </c>
      <c r="H23" s="30">
        <f t="shared" si="1"/>
        <v>5.6899999999999995</v>
      </c>
    </row>
    <row r="24" spans="1:8" ht="15.75">
      <c r="A24" s="29">
        <v>2279</v>
      </c>
      <c r="B24" s="31" t="s">
        <v>16</v>
      </c>
      <c r="C24" s="30">
        <v>0.06</v>
      </c>
      <c r="D24" s="30">
        <f t="shared" si="2"/>
        <v>0.09</v>
      </c>
      <c r="E24" s="30">
        <f t="shared" si="0"/>
        <v>0.045</v>
      </c>
      <c r="F24" s="30">
        <f t="shared" si="3"/>
        <v>0.045</v>
      </c>
      <c r="G24" s="30">
        <v>2.33</v>
      </c>
      <c r="H24" s="30">
        <f t="shared" si="1"/>
        <v>0.466</v>
      </c>
    </row>
    <row r="25" spans="1:8" ht="15.75">
      <c r="A25" s="29">
        <v>2321</v>
      </c>
      <c r="B25" s="31" t="s">
        <v>19</v>
      </c>
      <c r="C25" s="30">
        <v>1.67</v>
      </c>
      <c r="D25" s="30">
        <f t="shared" si="2"/>
        <v>2.38</v>
      </c>
      <c r="E25" s="30">
        <f t="shared" si="0"/>
        <v>1.19</v>
      </c>
      <c r="F25" s="30">
        <f t="shared" si="3"/>
        <v>1.19</v>
      </c>
      <c r="G25" s="30">
        <v>61.55</v>
      </c>
      <c r="H25" s="30">
        <f t="shared" si="1"/>
        <v>12.309999999999999</v>
      </c>
    </row>
    <row r="26" spans="1:8" ht="15.75">
      <c r="A26" s="29">
        <v>2362</v>
      </c>
      <c r="B26" s="31" t="s">
        <v>147</v>
      </c>
      <c r="C26" s="30">
        <v>0.09</v>
      </c>
      <c r="D26" s="30">
        <f t="shared" si="2"/>
        <v>0.13</v>
      </c>
      <c r="E26" s="30">
        <f t="shared" si="0"/>
        <v>0.065</v>
      </c>
      <c r="F26" s="30">
        <f t="shared" si="3"/>
        <v>0.065</v>
      </c>
      <c r="G26" s="30">
        <v>3.36</v>
      </c>
      <c r="H26" s="30">
        <f t="shared" si="1"/>
        <v>0.6719999999999999</v>
      </c>
    </row>
    <row r="27" spans="1:8" ht="15.75">
      <c r="A27" s="29">
        <v>2363</v>
      </c>
      <c r="B27" s="31" t="s">
        <v>148</v>
      </c>
      <c r="C27" s="30">
        <v>34.8</v>
      </c>
      <c r="D27" s="30">
        <f t="shared" si="2"/>
        <v>49.52</v>
      </c>
      <c r="E27" s="30">
        <f t="shared" si="0"/>
        <v>24.76</v>
      </c>
      <c r="F27" s="30">
        <f t="shared" si="3"/>
        <v>24.76</v>
      </c>
      <c r="G27" s="30">
        <v>1408.8</v>
      </c>
      <c r="H27" s="30">
        <v>318</v>
      </c>
    </row>
    <row r="28" spans="1:8" ht="15.75" hidden="1">
      <c r="A28" s="29">
        <v>2370</v>
      </c>
      <c r="B28" s="31" t="s">
        <v>46</v>
      </c>
      <c r="C28" s="30">
        <v>0.1</v>
      </c>
      <c r="D28" s="30">
        <f t="shared" si="2"/>
        <v>0.14</v>
      </c>
      <c r="E28" s="30">
        <f t="shared" si="0"/>
        <v>0.07</v>
      </c>
      <c r="F28" s="30">
        <f t="shared" si="3"/>
        <v>0.07</v>
      </c>
      <c r="G28" s="30">
        <v>0</v>
      </c>
      <c r="H28" s="30">
        <f t="shared" si="1"/>
        <v>0</v>
      </c>
    </row>
    <row r="29" spans="1:8" ht="15.75">
      <c r="A29" s="29">
        <v>5232</v>
      </c>
      <c r="B29" s="31" t="s">
        <v>24</v>
      </c>
      <c r="C29" s="30">
        <v>0.13</v>
      </c>
      <c r="D29" s="30">
        <f t="shared" si="2"/>
        <v>0.18</v>
      </c>
      <c r="E29" s="30">
        <f t="shared" si="0"/>
        <v>0.09</v>
      </c>
      <c r="F29" s="30">
        <f t="shared" si="3"/>
        <v>0.09</v>
      </c>
      <c r="G29" s="30">
        <v>8.28</v>
      </c>
      <c r="H29" s="30">
        <f>G29/5</f>
        <v>1.656</v>
      </c>
    </row>
    <row r="30" spans="1:8" ht="15.75">
      <c r="A30" s="29"/>
      <c r="B30" s="43" t="s">
        <v>6</v>
      </c>
      <c r="C30" s="32">
        <f aca="true" t="shared" si="4" ref="C30:H30">SUM(C16:C29)</f>
        <v>54.459999999999994</v>
      </c>
      <c r="D30" s="32">
        <f t="shared" si="4"/>
        <v>77.50000000000001</v>
      </c>
      <c r="E30" s="32">
        <f t="shared" si="4"/>
        <v>38.75000000000001</v>
      </c>
      <c r="F30" s="32">
        <f t="shared" si="4"/>
        <v>43.350000000000016</v>
      </c>
      <c r="G30" s="32">
        <f t="shared" si="4"/>
        <v>2583.12</v>
      </c>
      <c r="H30" s="32">
        <f t="shared" si="4"/>
        <v>553.458</v>
      </c>
    </row>
    <row r="31" spans="1:8" ht="15.75">
      <c r="A31" s="33"/>
      <c r="B31" s="29" t="s">
        <v>7</v>
      </c>
      <c r="C31" s="29"/>
      <c r="D31" s="29"/>
      <c r="E31" s="29"/>
      <c r="F31" s="29"/>
      <c r="G31" s="29"/>
      <c r="H31" s="29"/>
    </row>
    <row r="32" spans="1:8" ht="15.75">
      <c r="A32" s="29">
        <v>1100</v>
      </c>
      <c r="B32" s="29" t="s">
        <v>138</v>
      </c>
      <c r="C32" s="30">
        <v>7.26</v>
      </c>
      <c r="D32" s="30">
        <v>9.88</v>
      </c>
      <c r="E32" s="30">
        <f aca="true" t="shared" si="5" ref="E32:E58">D32/2</f>
        <v>4.94</v>
      </c>
      <c r="F32" s="30">
        <v>5.09</v>
      </c>
      <c r="G32" s="30">
        <v>262.19</v>
      </c>
      <c r="H32" s="30">
        <f aca="true" t="shared" si="6" ref="H32:H57">G32/5</f>
        <v>52.438</v>
      </c>
    </row>
    <row r="33" spans="1:8" ht="15.75">
      <c r="A33" s="29">
        <v>1200</v>
      </c>
      <c r="B33" s="31" t="s">
        <v>139</v>
      </c>
      <c r="C33" s="30">
        <v>1.32</v>
      </c>
      <c r="D33" s="30">
        <v>2.33</v>
      </c>
      <c r="E33" s="30">
        <f t="shared" si="5"/>
        <v>1.165</v>
      </c>
      <c r="F33" s="30">
        <v>1.2</v>
      </c>
      <c r="G33" s="30">
        <v>63.16</v>
      </c>
      <c r="H33" s="30">
        <f t="shared" si="6"/>
        <v>12.632</v>
      </c>
    </row>
    <row r="34" spans="1:8" ht="15.75">
      <c r="A34" s="29">
        <v>2219</v>
      </c>
      <c r="B34" s="29" t="s">
        <v>149</v>
      </c>
      <c r="C34" s="30">
        <v>0.21</v>
      </c>
      <c r="D34" s="30">
        <f aca="true" t="shared" si="7" ref="D34:D58">ROUND(C34/0.702804,2)</f>
        <v>0.3</v>
      </c>
      <c r="E34" s="30">
        <f t="shared" si="5"/>
        <v>0.15</v>
      </c>
      <c r="F34" s="30">
        <f aca="true" t="shared" si="8" ref="F34:F58">E34</f>
        <v>0.15</v>
      </c>
      <c r="G34" s="30">
        <v>7.76</v>
      </c>
      <c r="H34" s="30">
        <f t="shared" si="6"/>
        <v>1.552</v>
      </c>
    </row>
    <row r="35" spans="1:8" ht="15.75">
      <c r="A35" s="29">
        <v>2234</v>
      </c>
      <c r="B35" s="31" t="s">
        <v>150</v>
      </c>
      <c r="C35" s="30">
        <v>0.02</v>
      </c>
      <c r="D35" s="30">
        <f t="shared" si="7"/>
        <v>0.03</v>
      </c>
      <c r="E35" s="30">
        <f t="shared" si="5"/>
        <v>0.015</v>
      </c>
      <c r="F35" s="30">
        <f t="shared" si="8"/>
        <v>0.015</v>
      </c>
      <c r="G35" s="30">
        <v>0.78</v>
      </c>
      <c r="H35" s="30">
        <f t="shared" si="6"/>
        <v>0.156</v>
      </c>
    </row>
    <row r="36" spans="1:8" ht="15.75">
      <c r="A36" s="29">
        <v>2239</v>
      </c>
      <c r="B36" s="31" t="s">
        <v>151</v>
      </c>
      <c r="C36" s="30">
        <v>0.08</v>
      </c>
      <c r="D36" s="30">
        <f t="shared" si="7"/>
        <v>0.11</v>
      </c>
      <c r="E36" s="30">
        <f t="shared" si="5"/>
        <v>0.055</v>
      </c>
      <c r="F36" s="30">
        <f t="shared" si="8"/>
        <v>0.055</v>
      </c>
      <c r="G36" s="30">
        <v>2.84</v>
      </c>
      <c r="H36" s="30">
        <f t="shared" si="6"/>
        <v>0.568</v>
      </c>
    </row>
    <row r="37" spans="1:8" ht="15.75">
      <c r="A37" s="29">
        <v>2241</v>
      </c>
      <c r="B37" s="31" t="s">
        <v>152</v>
      </c>
      <c r="C37" s="30">
        <v>0.02</v>
      </c>
      <c r="D37" s="30">
        <f t="shared" si="7"/>
        <v>0.03</v>
      </c>
      <c r="E37" s="30">
        <f t="shared" si="5"/>
        <v>0.015</v>
      </c>
      <c r="F37" s="30">
        <f t="shared" si="8"/>
        <v>0.015</v>
      </c>
      <c r="G37" s="30">
        <v>0.78</v>
      </c>
      <c r="H37" s="30">
        <f t="shared" si="6"/>
        <v>0.156</v>
      </c>
    </row>
    <row r="38" spans="1:8" ht="15.75">
      <c r="A38" s="29">
        <v>2242</v>
      </c>
      <c r="B38" s="31" t="s">
        <v>11</v>
      </c>
      <c r="C38" s="30">
        <v>0.07</v>
      </c>
      <c r="D38" s="30">
        <f t="shared" si="7"/>
        <v>0.1</v>
      </c>
      <c r="E38" s="30">
        <f t="shared" si="5"/>
        <v>0.05</v>
      </c>
      <c r="F38" s="30">
        <f t="shared" si="8"/>
        <v>0.05</v>
      </c>
      <c r="G38" s="30">
        <v>2.59</v>
      </c>
      <c r="H38" s="30">
        <f t="shared" si="6"/>
        <v>0.518</v>
      </c>
    </row>
    <row r="39" spans="1:8" ht="15.75">
      <c r="A39" s="29">
        <v>2243</v>
      </c>
      <c r="B39" s="31" t="s">
        <v>12</v>
      </c>
      <c r="C39" s="30">
        <v>0.07</v>
      </c>
      <c r="D39" s="30">
        <f t="shared" si="7"/>
        <v>0.1</v>
      </c>
      <c r="E39" s="30">
        <f t="shared" si="5"/>
        <v>0.05</v>
      </c>
      <c r="F39" s="30">
        <f t="shared" si="8"/>
        <v>0.05</v>
      </c>
      <c r="G39" s="30">
        <v>2.59</v>
      </c>
      <c r="H39" s="30">
        <f t="shared" si="6"/>
        <v>0.518</v>
      </c>
    </row>
    <row r="40" spans="1:8" ht="15.75">
      <c r="A40" s="29">
        <v>2244</v>
      </c>
      <c r="B40" s="31" t="s">
        <v>13</v>
      </c>
      <c r="C40" s="30">
        <v>0.03</v>
      </c>
      <c r="D40" s="30">
        <f t="shared" si="7"/>
        <v>0.04</v>
      </c>
      <c r="E40" s="30">
        <f t="shared" si="5"/>
        <v>0.02</v>
      </c>
      <c r="F40" s="30">
        <f t="shared" si="8"/>
        <v>0.02</v>
      </c>
      <c r="G40" s="30">
        <v>1.03</v>
      </c>
      <c r="H40" s="30">
        <v>44.21</v>
      </c>
    </row>
    <row r="41" spans="1:8" ht="15.75">
      <c r="A41" s="29">
        <v>2247</v>
      </c>
      <c r="B41" s="42" t="s">
        <v>153</v>
      </c>
      <c r="C41" s="30">
        <v>0.02</v>
      </c>
      <c r="D41" s="30">
        <f t="shared" si="7"/>
        <v>0.03</v>
      </c>
      <c r="E41" s="30">
        <f t="shared" si="5"/>
        <v>0.015</v>
      </c>
      <c r="F41" s="30">
        <f t="shared" si="8"/>
        <v>0.015</v>
      </c>
      <c r="G41" s="30">
        <v>0.78</v>
      </c>
      <c r="H41" s="30">
        <f t="shared" si="6"/>
        <v>0.156</v>
      </c>
    </row>
    <row r="42" spans="1:8" ht="15.75">
      <c r="A42" s="29">
        <v>2251</v>
      </c>
      <c r="B42" s="31" t="s">
        <v>146</v>
      </c>
      <c r="C42" s="30">
        <v>0.15</v>
      </c>
      <c r="D42" s="30">
        <f t="shared" si="7"/>
        <v>0.21</v>
      </c>
      <c r="E42" s="30">
        <f t="shared" si="5"/>
        <v>0.105</v>
      </c>
      <c r="F42" s="30">
        <f t="shared" si="8"/>
        <v>0.105</v>
      </c>
      <c r="G42" s="30">
        <v>5.43</v>
      </c>
      <c r="H42" s="30">
        <f t="shared" si="6"/>
        <v>1.0859999999999999</v>
      </c>
    </row>
    <row r="43" spans="1:8" ht="15.75">
      <c r="A43" s="29">
        <v>2259</v>
      </c>
      <c r="B43" s="31" t="s">
        <v>154</v>
      </c>
      <c r="C43" s="30">
        <v>0.01</v>
      </c>
      <c r="D43" s="30">
        <f t="shared" si="7"/>
        <v>0.01</v>
      </c>
      <c r="E43" s="30">
        <f t="shared" si="5"/>
        <v>0.005</v>
      </c>
      <c r="F43" s="30">
        <f t="shared" si="8"/>
        <v>0.005</v>
      </c>
      <c r="G43" s="30">
        <v>0.26</v>
      </c>
      <c r="H43" s="30">
        <f t="shared" si="6"/>
        <v>0.052000000000000005</v>
      </c>
    </row>
    <row r="44" spans="1:8" ht="15.75">
      <c r="A44" s="29">
        <v>2262</v>
      </c>
      <c r="B44" s="31" t="s">
        <v>15</v>
      </c>
      <c r="C44" s="30">
        <v>0.16</v>
      </c>
      <c r="D44" s="30">
        <f t="shared" si="7"/>
        <v>0.23</v>
      </c>
      <c r="E44" s="30">
        <f t="shared" si="5"/>
        <v>0.115</v>
      </c>
      <c r="F44" s="30">
        <f t="shared" si="8"/>
        <v>0.115</v>
      </c>
      <c r="G44" s="30">
        <v>5.95</v>
      </c>
      <c r="H44" s="30">
        <f t="shared" si="6"/>
        <v>1.19</v>
      </c>
    </row>
    <row r="45" spans="1:8" ht="15.75">
      <c r="A45" s="29">
        <v>2264</v>
      </c>
      <c r="B45" s="31" t="s">
        <v>155</v>
      </c>
      <c r="C45" s="30">
        <v>0.01</v>
      </c>
      <c r="D45" s="30">
        <f t="shared" si="7"/>
        <v>0.01</v>
      </c>
      <c r="E45" s="30">
        <f t="shared" si="5"/>
        <v>0.005</v>
      </c>
      <c r="F45" s="30">
        <f t="shared" si="8"/>
        <v>0.005</v>
      </c>
      <c r="G45" s="30">
        <v>0.26</v>
      </c>
      <c r="H45" s="30">
        <f t="shared" si="6"/>
        <v>0.052000000000000005</v>
      </c>
    </row>
    <row r="46" spans="1:8" ht="15.75">
      <c r="A46" s="29">
        <v>2279</v>
      </c>
      <c r="B46" s="31" t="s">
        <v>16</v>
      </c>
      <c r="C46" s="30">
        <v>0.04</v>
      </c>
      <c r="D46" s="30">
        <f t="shared" si="7"/>
        <v>0.06</v>
      </c>
      <c r="E46" s="30">
        <f t="shared" si="5"/>
        <v>0.03</v>
      </c>
      <c r="F46" s="30">
        <f t="shared" si="8"/>
        <v>0.03</v>
      </c>
      <c r="G46" s="30">
        <v>1.55</v>
      </c>
      <c r="H46" s="30">
        <f t="shared" si="6"/>
        <v>0.31</v>
      </c>
    </row>
    <row r="47" spans="1:8" ht="15.75">
      <c r="A47" s="29">
        <v>2311</v>
      </c>
      <c r="B47" s="31" t="s">
        <v>17</v>
      </c>
      <c r="C47" s="30">
        <v>0.11</v>
      </c>
      <c r="D47" s="30">
        <f t="shared" si="7"/>
        <v>0.16</v>
      </c>
      <c r="E47" s="30">
        <f t="shared" si="5"/>
        <v>0.08</v>
      </c>
      <c r="F47" s="30">
        <f t="shared" si="8"/>
        <v>0.08</v>
      </c>
      <c r="G47" s="30">
        <v>4.14</v>
      </c>
      <c r="H47" s="30">
        <f t="shared" si="6"/>
        <v>0.828</v>
      </c>
    </row>
    <row r="48" spans="1:8" ht="15.75">
      <c r="A48" s="29">
        <v>2312</v>
      </c>
      <c r="B48" s="31" t="s">
        <v>18</v>
      </c>
      <c r="C48" s="30">
        <v>0.02</v>
      </c>
      <c r="D48" s="30">
        <f t="shared" si="7"/>
        <v>0.03</v>
      </c>
      <c r="E48" s="30">
        <f t="shared" si="5"/>
        <v>0.015</v>
      </c>
      <c r="F48" s="30">
        <f t="shared" si="8"/>
        <v>0.015</v>
      </c>
      <c r="G48" s="30">
        <v>0.78</v>
      </c>
      <c r="H48" s="30">
        <f t="shared" si="6"/>
        <v>0.156</v>
      </c>
    </row>
    <row r="49" spans="1:8" ht="15.75">
      <c r="A49" s="29">
        <v>2322</v>
      </c>
      <c r="B49" s="31" t="s">
        <v>20</v>
      </c>
      <c r="C49" s="30">
        <v>0.41</v>
      </c>
      <c r="D49" s="30">
        <v>0.46</v>
      </c>
      <c r="E49" s="30">
        <f t="shared" si="5"/>
        <v>0.23</v>
      </c>
      <c r="F49" s="30">
        <f t="shared" si="8"/>
        <v>0.23</v>
      </c>
      <c r="G49" s="30">
        <v>11.64</v>
      </c>
      <c r="H49" s="30">
        <f t="shared" si="6"/>
        <v>2.3280000000000003</v>
      </c>
    </row>
    <row r="50" spans="1:8" ht="15.75">
      <c r="A50" s="29">
        <v>2350</v>
      </c>
      <c r="B50" s="31" t="s">
        <v>21</v>
      </c>
      <c r="C50" s="30">
        <v>0.41</v>
      </c>
      <c r="D50" s="30">
        <f t="shared" si="7"/>
        <v>0.58</v>
      </c>
      <c r="E50" s="30">
        <f t="shared" si="5"/>
        <v>0.29</v>
      </c>
      <c r="F50" s="30">
        <f t="shared" si="8"/>
        <v>0.29</v>
      </c>
      <c r="G50" s="30">
        <v>15</v>
      </c>
      <c r="H50" s="30">
        <f t="shared" si="6"/>
        <v>3</v>
      </c>
    </row>
    <row r="51" spans="1:8" ht="15.75">
      <c r="A51" s="29">
        <v>2361</v>
      </c>
      <c r="B51" s="31" t="s">
        <v>22</v>
      </c>
      <c r="C51" s="30">
        <v>0.13</v>
      </c>
      <c r="D51" s="30">
        <f t="shared" si="7"/>
        <v>0.18</v>
      </c>
      <c r="E51" s="30">
        <f t="shared" si="5"/>
        <v>0.09</v>
      </c>
      <c r="F51" s="30">
        <f t="shared" si="8"/>
        <v>0.09</v>
      </c>
      <c r="G51" s="30">
        <v>4.66</v>
      </c>
      <c r="H51" s="30">
        <f t="shared" si="6"/>
        <v>0.932</v>
      </c>
    </row>
    <row r="52" spans="1:8" ht="15.75">
      <c r="A52" s="29">
        <v>2400</v>
      </c>
      <c r="B52" s="31" t="s">
        <v>28</v>
      </c>
      <c r="C52" s="30">
        <v>0.02</v>
      </c>
      <c r="D52" s="30">
        <f t="shared" si="7"/>
        <v>0.03</v>
      </c>
      <c r="E52" s="30">
        <f t="shared" si="5"/>
        <v>0.015</v>
      </c>
      <c r="F52" s="30">
        <f t="shared" si="8"/>
        <v>0.015</v>
      </c>
      <c r="G52" s="30">
        <v>0.78</v>
      </c>
      <c r="H52" s="30">
        <f t="shared" si="6"/>
        <v>0.156</v>
      </c>
    </row>
    <row r="53" spans="1:8" ht="15.75">
      <c r="A53" s="29">
        <v>2512</v>
      </c>
      <c r="B53" s="31" t="s">
        <v>39</v>
      </c>
      <c r="C53" s="30">
        <v>14.07</v>
      </c>
      <c r="D53" s="30">
        <v>20.03</v>
      </c>
      <c r="E53" s="30">
        <f t="shared" si="5"/>
        <v>10.015</v>
      </c>
      <c r="F53" s="30">
        <v>11.02</v>
      </c>
      <c r="G53" s="30">
        <v>645</v>
      </c>
      <c r="H53" s="30">
        <v>147</v>
      </c>
    </row>
    <row r="54" spans="1:8" ht="15.75">
      <c r="A54" s="29">
        <v>2515</v>
      </c>
      <c r="B54" s="31" t="s">
        <v>156</v>
      </c>
      <c r="C54" s="30">
        <v>0.03</v>
      </c>
      <c r="D54" s="30">
        <f t="shared" si="7"/>
        <v>0.04</v>
      </c>
      <c r="E54" s="30">
        <f t="shared" si="5"/>
        <v>0.02</v>
      </c>
      <c r="F54" s="30">
        <f t="shared" si="8"/>
        <v>0.02</v>
      </c>
      <c r="G54" s="30">
        <v>1.03</v>
      </c>
      <c r="H54" s="30">
        <f t="shared" si="6"/>
        <v>0.20600000000000002</v>
      </c>
    </row>
    <row r="55" spans="1:8" ht="15.75">
      <c r="A55" s="29">
        <v>2519</v>
      </c>
      <c r="B55" s="31" t="s">
        <v>25</v>
      </c>
      <c r="C55" s="30">
        <v>0.01</v>
      </c>
      <c r="D55" s="30">
        <f t="shared" si="7"/>
        <v>0.01</v>
      </c>
      <c r="E55" s="30">
        <f t="shared" si="5"/>
        <v>0.005</v>
      </c>
      <c r="F55" s="30">
        <f t="shared" si="8"/>
        <v>0.005</v>
      </c>
      <c r="G55" s="30">
        <v>0.26</v>
      </c>
      <c r="H55" s="30">
        <f t="shared" si="6"/>
        <v>0.052000000000000005</v>
      </c>
    </row>
    <row r="56" spans="1:8" ht="15.75">
      <c r="A56" s="29">
        <v>5232</v>
      </c>
      <c r="B56" s="31" t="s">
        <v>24</v>
      </c>
      <c r="C56" s="30">
        <v>1.06</v>
      </c>
      <c r="D56" s="30">
        <f t="shared" si="7"/>
        <v>1.51</v>
      </c>
      <c r="E56" s="30">
        <f t="shared" si="5"/>
        <v>0.755</v>
      </c>
      <c r="F56" s="30">
        <v>0.77</v>
      </c>
      <c r="G56" s="30">
        <v>43.92</v>
      </c>
      <c r="H56" s="30">
        <f t="shared" si="6"/>
        <v>8.784</v>
      </c>
    </row>
    <row r="57" spans="1:8" ht="15.75">
      <c r="A57" s="29">
        <v>5240</v>
      </c>
      <c r="B57" s="31" t="s">
        <v>157</v>
      </c>
      <c r="C57" s="30">
        <v>0.2</v>
      </c>
      <c r="D57" s="30">
        <f t="shared" si="7"/>
        <v>0.28</v>
      </c>
      <c r="E57" s="30">
        <f t="shared" si="5"/>
        <v>0.14</v>
      </c>
      <c r="F57" s="30">
        <f t="shared" si="8"/>
        <v>0.14</v>
      </c>
      <c r="G57" s="30">
        <v>7.24</v>
      </c>
      <c r="H57" s="30">
        <f t="shared" si="6"/>
        <v>1.448</v>
      </c>
    </row>
    <row r="58" spans="1:8" ht="15.75">
      <c r="A58" s="29">
        <v>5250</v>
      </c>
      <c r="B58" s="31" t="s">
        <v>158</v>
      </c>
      <c r="C58" s="30">
        <v>0.8</v>
      </c>
      <c r="D58" s="30">
        <f t="shared" si="7"/>
        <v>1.14</v>
      </c>
      <c r="E58" s="30">
        <f t="shared" si="5"/>
        <v>0.57</v>
      </c>
      <c r="F58" s="30">
        <f t="shared" si="8"/>
        <v>0.57</v>
      </c>
      <c r="G58" s="30">
        <v>29.48</v>
      </c>
      <c r="H58" s="30">
        <v>6.06</v>
      </c>
    </row>
    <row r="59" spans="1:8" ht="15.75">
      <c r="A59" s="33"/>
      <c r="B59" s="44" t="s">
        <v>8</v>
      </c>
      <c r="C59" s="32">
        <f aca="true" t="shared" si="9" ref="C59:H59">SUM(C32:C58)</f>
        <v>26.740000000000002</v>
      </c>
      <c r="D59" s="32">
        <f t="shared" si="9"/>
        <v>37.919999999999995</v>
      </c>
      <c r="E59" s="32">
        <f t="shared" si="9"/>
        <v>18.959999999999997</v>
      </c>
      <c r="F59" s="32">
        <f t="shared" si="9"/>
        <v>20.164999999999996</v>
      </c>
      <c r="G59" s="32">
        <f t="shared" si="9"/>
        <v>1121.8799999999999</v>
      </c>
      <c r="H59" s="32">
        <f t="shared" si="9"/>
        <v>286.54400000000004</v>
      </c>
    </row>
    <row r="60" spans="1:8" ht="15.75">
      <c r="A60" s="33"/>
      <c r="B60" s="44" t="s">
        <v>29</v>
      </c>
      <c r="C60" s="32">
        <f aca="true" t="shared" si="10" ref="C60:H60">C59+C30</f>
        <v>81.19999999999999</v>
      </c>
      <c r="D60" s="32">
        <f t="shared" si="10"/>
        <v>115.42000000000002</v>
      </c>
      <c r="E60" s="32">
        <f t="shared" si="10"/>
        <v>57.71000000000001</v>
      </c>
      <c r="F60" s="32">
        <f t="shared" si="10"/>
        <v>63.515000000000015</v>
      </c>
      <c r="G60" s="32">
        <f t="shared" si="10"/>
        <v>3705</v>
      </c>
      <c r="H60" s="32">
        <f t="shared" si="10"/>
        <v>840.002</v>
      </c>
    </row>
    <row r="61" spans="1:8" ht="15.75">
      <c r="A61" s="45"/>
      <c r="B61" s="46"/>
      <c r="C61" s="46"/>
      <c r="D61" s="46"/>
      <c r="E61" s="46"/>
      <c r="F61" s="46"/>
      <c r="G61" s="46"/>
      <c r="H61" s="46"/>
    </row>
    <row r="62" spans="1:8" ht="15.75">
      <c r="A62" s="108" t="s">
        <v>59</v>
      </c>
      <c r="B62" s="109"/>
      <c r="C62" s="25">
        <v>58</v>
      </c>
      <c r="D62" s="25">
        <v>58</v>
      </c>
      <c r="E62" s="48">
        <v>29</v>
      </c>
      <c r="F62" s="48">
        <v>29</v>
      </c>
      <c r="G62" s="48">
        <v>1500</v>
      </c>
      <c r="H62" s="48">
        <v>300</v>
      </c>
    </row>
    <row r="63" spans="1:8" s="75" customFormat="1" ht="15.75">
      <c r="A63" s="110" t="s">
        <v>97</v>
      </c>
      <c r="B63" s="111"/>
      <c r="C63" s="76">
        <f aca="true" t="shared" si="11" ref="C63:H63">C60/C62</f>
        <v>1.4</v>
      </c>
      <c r="D63" s="76">
        <f t="shared" si="11"/>
        <v>1.9900000000000002</v>
      </c>
      <c r="E63" s="73">
        <f t="shared" si="11"/>
        <v>1.9900000000000002</v>
      </c>
      <c r="F63" s="73">
        <f t="shared" si="11"/>
        <v>2.190172413793104</v>
      </c>
      <c r="G63" s="73">
        <f t="shared" si="11"/>
        <v>2.47</v>
      </c>
      <c r="H63" s="73">
        <f t="shared" si="11"/>
        <v>2.8000066666666665</v>
      </c>
    </row>
    <row r="64" spans="1:8" ht="15.75">
      <c r="A64" s="22"/>
      <c r="B64" s="21"/>
      <c r="C64" s="21"/>
      <c r="D64" s="21"/>
      <c r="E64" s="21"/>
      <c r="F64" s="21"/>
      <c r="G64" s="21"/>
      <c r="H64" s="21"/>
    </row>
    <row r="65" spans="1:8" ht="15.75">
      <c r="A65" s="108" t="s">
        <v>60</v>
      </c>
      <c r="B65" s="109"/>
      <c r="C65" s="34"/>
      <c r="D65" s="34"/>
      <c r="E65" s="36"/>
      <c r="F65" s="36"/>
      <c r="G65" s="37"/>
      <c r="H65" s="37"/>
    </row>
    <row r="66" spans="1:8" ht="15.75">
      <c r="A66" s="108" t="s">
        <v>95</v>
      </c>
      <c r="B66" s="109"/>
      <c r="C66" s="34"/>
      <c r="D66" s="34"/>
      <c r="E66" s="36"/>
      <c r="F66" s="36"/>
      <c r="G66" s="37"/>
      <c r="H66" s="37"/>
    </row>
    <row r="67" spans="1:7" ht="15.75">
      <c r="A67" s="38"/>
      <c r="B67" s="21"/>
      <c r="C67" s="21"/>
      <c r="D67" s="21"/>
      <c r="E67" s="21"/>
      <c r="F67" s="21"/>
      <c r="G67" s="21"/>
    </row>
    <row r="68" spans="1:8" ht="15.75">
      <c r="A68" s="39" t="s">
        <v>61</v>
      </c>
      <c r="B68" s="39"/>
      <c r="C68" s="39"/>
      <c r="D68" s="39"/>
      <c r="E68" s="39"/>
      <c r="F68" s="39"/>
      <c r="G68" s="39"/>
      <c r="H68" s="39"/>
    </row>
    <row r="69" spans="1:8" ht="15.75">
      <c r="A69" s="39"/>
      <c r="B69" s="39"/>
      <c r="C69" s="39"/>
      <c r="D69" s="39"/>
      <c r="E69" s="39"/>
      <c r="F69" s="39"/>
      <c r="G69" s="39"/>
      <c r="H69" s="39"/>
    </row>
    <row r="70" spans="1:8" ht="15.75">
      <c r="A70" s="39"/>
      <c r="B70" s="40"/>
      <c r="C70" s="40"/>
      <c r="D70" s="40"/>
      <c r="E70" s="40"/>
      <c r="F70" s="39"/>
      <c r="G70" s="39"/>
      <c r="H70" s="39"/>
    </row>
    <row r="71" spans="1:8" ht="15.75">
      <c r="A71" s="39"/>
      <c r="B71" s="41"/>
      <c r="C71" s="41"/>
      <c r="D71" s="41"/>
      <c r="E71" s="41"/>
      <c r="F71" s="41"/>
      <c r="G71" s="41"/>
      <c r="H71" s="39"/>
    </row>
  </sheetData>
  <sheetProtection/>
  <mergeCells count="11">
    <mergeCell ref="A3:H3"/>
    <mergeCell ref="B4:H4"/>
    <mergeCell ref="A5:H5"/>
    <mergeCell ref="A6:H6"/>
    <mergeCell ref="B7:H7"/>
    <mergeCell ref="B8:H8"/>
    <mergeCell ref="B10:H10"/>
    <mergeCell ref="A62:B62"/>
    <mergeCell ref="A63:B63"/>
    <mergeCell ref="A65:B65"/>
    <mergeCell ref="A66:B66"/>
  </mergeCells>
  <printOptions/>
  <pageMargins left="0.7086614173228347" right="0.7086614173228347" top="0.7480314960629921" bottom="0.8069791666666667" header="0.31496062992125984" footer="0.31496062992125984"/>
  <pageSetup fitToHeight="0" fitToWidth="1" horizontalDpi="600" verticalDpi="600" orientation="portrait" paperSize="9" scale="61" r:id="rId1"/>
  <headerFooter>
    <oddFooter>&amp;C&amp;"Times New Roman,Regular"LManotp7_100519_1002maksas;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view="pageLayout" workbookViewId="0" topLeftCell="A1">
      <selection activeCell="B2" sqref="B2"/>
    </sheetView>
  </sheetViews>
  <sheetFormatPr defaultColWidth="9.140625" defaultRowHeight="12.75"/>
  <cols>
    <col min="1" max="1" width="11.7109375" style="6" customWidth="1"/>
    <col min="2" max="2" width="95.57421875" style="6" customWidth="1"/>
    <col min="3" max="3" width="13.8515625" style="6" hidden="1" customWidth="1"/>
    <col min="4" max="4" width="14.8515625" style="6" hidden="1" customWidth="1"/>
    <col min="5" max="7" width="21.57421875" style="6" hidden="1" customWidth="1"/>
    <col min="8" max="8" width="31.421875" style="6" customWidth="1"/>
  </cols>
  <sheetData>
    <row r="1" spans="1:8" ht="15.75">
      <c r="A1" s="12"/>
      <c r="B1" s="19"/>
      <c r="C1" s="19"/>
      <c r="D1" s="19"/>
      <c r="E1" s="19"/>
      <c r="F1" s="20"/>
      <c r="G1" s="20"/>
      <c r="H1" s="20"/>
    </row>
    <row r="2" spans="1:8" ht="15.75">
      <c r="A2" s="12"/>
      <c r="B2" s="12"/>
      <c r="C2" s="12"/>
      <c r="D2" s="12"/>
      <c r="E2" s="12"/>
      <c r="F2" s="22"/>
      <c r="G2" s="22"/>
      <c r="H2" s="20"/>
    </row>
    <row r="3" spans="1:8" ht="15.75">
      <c r="A3" s="12"/>
      <c r="B3" s="12"/>
      <c r="C3" s="12"/>
      <c r="D3" s="12"/>
      <c r="E3" s="12"/>
      <c r="F3" s="22"/>
      <c r="G3" s="22"/>
      <c r="H3" s="20"/>
    </row>
    <row r="4" spans="1:8" ht="18.75">
      <c r="A4" s="99" t="s">
        <v>9</v>
      </c>
      <c r="B4" s="99"/>
      <c r="C4" s="99"/>
      <c r="D4" s="99"/>
      <c r="E4" s="99"/>
      <c r="F4" s="99"/>
      <c r="G4" s="99"/>
      <c r="H4" s="99"/>
    </row>
    <row r="5" spans="1:8" ht="15.75">
      <c r="A5" s="12"/>
      <c r="B5" s="104"/>
      <c r="C5" s="104"/>
      <c r="D5" s="104"/>
      <c r="E5" s="104"/>
      <c r="F5" s="104"/>
      <c r="G5" s="104"/>
      <c r="H5" s="104"/>
    </row>
    <row r="6" spans="1:8" ht="15.75">
      <c r="A6" s="87" t="s">
        <v>1</v>
      </c>
      <c r="B6" s="87"/>
      <c r="C6" s="87"/>
      <c r="D6" s="87"/>
      <c r="E6" s="87"/>
      <c r="F6" s="87"/>
      <c r="G6" s="87"/>
      <c r="H6" s="87"/>
    </row>
    <row r="7" spans="1:8" ht="15.75">
      <c r="A7" s="87" t="s">
        <v>0</v>
      </c>
      <c r="B7" s="87"/>
      <c r="C7" s="87"/>
      <c r="D7" s="87"/>
      <c r="E7" s="87"/>
      <c r="F7" s="87"/>
      <c r="G7" s="87"/>
      <c r="H7" s="87"/>
    </row>
    <row r="8" spans="1:8" ht="15.75">
      <c r="A8" s="14"/>
      <c r="B8" s="87" t="s">
        <v>43</v>
      </c>
      <c r="C8" s="87"/>
      <c r="D8" s="87"/>
      <c r="E8" s="87"/>
      <c r="F8" s="87"/>
      <c r="G8" s="87"/>
      <c r="H8" s="87"/>
    </row>
    <row r="9" spans="1:8" ht="34.5" customHeight="1">
      <c r="A9" s="14"/>
      <c r="B9" s="87" t="s">
        <v>141</v>
      </c>
      <c r="C9" s="87"/>
      <c r="D9" s="87" t="s">
        <v>141</v>
      </c>
      <c r="E9" s="87"/>
      <c r="F9" s="87" t="s">
        <v>141</v>
      </c>
      <c r="G9" s="87"/>
      <c r="H9" s="87"/>
    </row>
    <row r="10" spans="1:8" ht="15.75" customHeight="1">
      <c r="A10" s="14"/>
      <c r="B10" s="87" t="s">
        <v>143</v>
      </c>
      <c r="C10" s="87"/>
      <c r="D10" s="112" t="s">
        <v>137</v>
      </c>
      <c r="E10" s="112"/>
      <c r="F10" s="112"/>
      <c r="G10" s="112"/>
      <c r="H10" s="112"/>
    </row>
    <row r="11" spans="1:8" ht="15.75">
      <c r="A11" s="14"/>
      <c r="B11" s="87" t="s">
        <v>104</v>
      </c>
      <c r="C11" s="87"/>
      <c r="D11" s="87"/>
      <c r="E11" s="87"/>
      <c r="F11" s="87"/>
      <c r="G11" s="87"/>
      <c r="H11" s="87"/>
    </row>
    <row r="12" spans="1:8" ht="15.75">
      <c r="A12" s="14" t="s">
        <v>2</v>
      </c>
      <c r="B12" s="14" t="str">
        <f>'8.1.1.'!B11</f>
        <v>2019.gadā un turpmāk</v>
      </c>
      <c r="C12" s="14"/>
      <c r="D12" s="14"/>
      <c r="E12" s="14"/>
      <c r="F12" s="14"/>
      <c r="G12" s="14"/>
      <c r="H12" s="14"/>
    </row>
    <row r="13" spans="1:8" ht="15.75" hidden="1">
      <c r="A13" s="12"/>
      <c r="B13" s="24"/>
      <c r="C13" s="24"/>
      <c r="D13" s="24"/>
      <c r="E13" s="24"/>
      <c r="F13" s="24"/>
      <c r="G13" s="24"/>
      <c r="H13" s="24"/>
    </row>
    <row r="14" spans="1:8" ht="57" customHeight="1">
      <c r="A14" s="58" t="s">
        <v>3</v>
      </c>
      <c r="B14" s="58" t="s">
        <v>4</v>
      </c>
      <c r="C14" s="58" t="s">
        <v>58</v>
      </c>
      <c r="D14" s="58" t="s">
        <v>58</v>
      </c>
      <c r="E14" s="58" t="s">
        <v>67</v>
      </c>
      <c r="F14" s="58" t="s">
        <v>66</v>
      </c>
      <c r="G14" s="58"/>
      <c r="H14" s="58" t="s">
        <v>96</v>
      </c>
    </row>
    <row r="15" spans="1:8" ht="15.75">
      <c r="A15" s="26">
        <v>1</v>
      </c>
      <c r="B15" s="27">
        <v>2</v>
      </c>
      <c r="C15" s="26">
        <v>4</v>
      </c>
      <c r="D15" s="27"/>
      <c r="E15" s="27">
        <v>3</v>
      </c>
      <c r="F15" s="26">
        <v>4</v>
      </c>
      <c r="G15" s="26"/>
      <c r="H15" s="26">
        <v>3</v>
      </c>
    </row>
    <row r="16" spans="1:8" ht="15.75">
      <c r="A16" s="28"/>
      <c r="B16" s="42" t="s">
        <v>5</v>
      </c>
      <c r="C16" s="42"/>
      <c r="D16" s="42"/>
      <c r="E16" s="42"/>
      <c r="F16" s="42"/>
      <c r="G16" s="42"/>
      <c r="H16" s="42"/>
    </row>
    <row r="17" spans="1:8" ht="15.75">
      <c r="A17" s="29">
        <v>1100</v>
      </c>
      <c r="B17" s="29" t="s">
        <v>138</v>
      </c>
      <c r="C17" s="30">
        <v>362.41</v>
      </c>
      <c r="D17" s="30">
        <v>517.74</v>
      </c>
      <c r="E17" s="30">
        <f>ROUND(D17/1789*150,2)</f>
        <v>43.41</v>
      </c>
      <c r="F17" s="30">
        <v>61.53</v>
      </c>
      <c r="G17" s="30">
        <v>795.51</v>
      </c>
      <c r="H17" s="30">
        <f>G17/5</f>
        <v>159.102</v>
      </c>
    </row>
    <row r="18" spans="1:8" ht="14.25" customHeight="1">
      <c r="A18" s="29">
        <v>1200</v>
      </c>
      <c r="B18" s="31" t="s">
        <v>139</v>
      </c>
      <c r="C18" s="30">
        <v>87.3</v>
      </c>
      <c r="D18" s="30">
        <v>122.14</v>
      </c>
      <c r="E18" s="30">
        <f aca="true" t="shared" si="0" ref="E18:E30">ROUND(D18/1789*150,2)</f>
        <v>10.24</v>
      </c>
      <c r="F18" s="30">
        <v>14.51</v>
      </c>
      <c r="G18" s="30">
        <v>191.64</v>
      </c>
      <c r="H18" s="30">
        <f aca="true" t="shared" si="1" ref="H18:H30">G18/5</f>
        <v>38.327999999999996</v>
      </c>
    </row>
    <row r="19" spans="1:8" ht="15.75">
      <c r="A19" s="29">
        <v>2222</v>
      </c>
      <c r="B19" s="31" t="s">
        <v>26</v>
      </c>
      <c r="C19" s="30">
        <v>30.97</v>
      </c>
      <c r="D19" s="30">
        <f aca="true" t="shared" si="2" ref="D19:D30">ROUND(C19/0.702804,2)</f>
        <v>44.07</v>
      </c>
      <c r="E19" s="30">
        <f t="shared" si="0"/>
        <v>3.7</v>
      </c>
      <c r="F19" s="30">
        <f aca="true" t="shared" si="3" ref="F19:F30">E19</f>
        <v>3.7</v>
      </c>
      <c r="G19" s="30">
        <v>36.72</v>
      </c>
      <c r="H19" s="30">
        <f t="shared" si="1"/>
        <v>7.343999999999999</v>
      </c>
    </row>
    <row r="20" spans="1:8" ht="15.75">
      <c r="A20" s="29">
        <v>2223</v>
      </c>
      <c r="B20" s="31" t="s">
        <v>27</v>
      </c>
      <c r="C20" s="30">
        <v>17.86</v>
      </c>
      <c r="D20" s="30">
        <f t="shared" si="2"/>
        <v>25.41</v>
      </c>
      <c r="E20" s="30">
        <f t="shared" si="0"/>
        <v>2.13</v>
      </c>
      <c r="F20" s="30">
        <f t="shared" si="3"/>
        <v>2.13</v>
      </c>
      <c r="G20" s="30">
        <v>21.47</v>
      </c>
      <c r="H20" s="30">
        <f t="shared" si="1"/>
        <v>4.294</v>
      </c>
    </row>
    <row r="21" spans="1:8" ht="15.75">
      <c r="A21" s="29">
        <v>2231</v>
      </c>
      <c r="B21" s="31" t="s">
        <v>140</v>
      </c>
      <c r="C21" s="30">
        <v>8.68</v>
      </c>
      <c r="D21" s="30">
        <f t="shared" si="2"/>
        <v>12.35</v>
      </c>
      <c r="E21" s="30">
        <f t="shared" si="0"/>
        <v>1.04</v>
      </c>
      <c r="F21" s="30">
        <f t="shared" si="3"/>
        <v>1.04</v>
      </c>
      <c r="G21" s="30">
        <v>10.34</v>
      </c>
      <c r="H21" s="30">
        <f t="shared" si="1"/>
        <v>2.068</v>
      </c>
    </row>
    <row r="22" spans="1:8" ht="15.75">
      <c r="A22" s="29">
        <v>2243</v>
      </c>
      <c r="B22" s="31" t="s">
        <v>145</v>
      </c>
      <c r="C22" s="30">
        <v>7.38</v>
      </c>
      <c r="D22" s="30">
        <f t="shared" si="2"/>
        <v>10.5</v>
      </c>
      <c r="E22" s="30">
        <f t="shared" si="0"/>
        <v>0.88</v>
      </c>
      <c r="F22" s="30">
        <f t="shared" si="3"/>
        <v>0.88</v>
      </c>
      <c r="G22" s="30">
        <v>8.79</v>
      </c>
      <c r="H22" s="30">
        <f t="shared" si="1"/>
        <v>1.7579999999999998</v>
      </c>
    </row>
    <row r="23" spans="1:8" ht="15.75">
      <c r="A23" s="29">
        <v>2244</v>
      </c>
      <c r="B23" s="31" t="s">
        <v>13</v>
      </c>
      <c r="C23" s="30">
        <v>3.68</v>
      </c>
      <c r="D23" s="30">
        <f t="shared" si="2"/>
        <v>5.24</v>
      </c>
      <c r="E23" s="30">
        <f t="shared" si="0"/>
        <v>0.44</v>
      </c>
      <c r="F23" s="30">
        <f t="shared" si="3"/>
        <v>0.44</v>
      </c>
      <c r="G23" s="30">
        <v>5.88</v>
      </c>
      <c r="H23" s="30">
        <v>1.77</v>
      </c>
    </row>
    <row r="24" spans="1:8" ht="15.75">
      <c r="A24" s="29">
        <v>2251</v>
      </c>
      <c r="B24" s="31" t="s">
        <v>146</v>
      </c>
      <c r="C24" s="30">
        <v>23.62</v>
      </c>
      <c r="D24" s="30">
        <f t="shared" si="2"/>
        <v>33.61</v>
      </c>
      <c r="E24" s="30">
        <f t="shared" si="0"/>
        <v>2.82</v>
      </c>
      <c r="F24" s="30">
        <f t="shared" si="3"/>
        <v>2.82</v>
      </c>
      <c r="G24" s="30">
        <v>28.45</v>
      </c>
      <c r="H24" s="30">
        <f t="shared" si="1"/>
        <v>5.6899999999999995</v>
      </c>
    </row>
    <row r="25" spans="1:8" ht="15.75">
      <c r="A25" s="29">
        <v>2279</v>
      </c>
      <c r="B25" s="31" t="s">
        <v>16</v>
      </c>
      <c r="C25" s="30">
        <v>1.95</v>
      </c>
      <c r="D25" s="30">
        <f t="shared" si="2"/>
        <v>2.77</v>
      </c>
      <c r="E25" s="30">
        <f t="shared" si="0"/>
        <v>0.23</v>
      </c>
      <c r="F25" s="30">
        <f t="shared" si="3"/>
        <v>0.23</v>
      </c>
      <c r="G25" s="30">
        <v>2.33</v>
      </c>
      <c r="H25" s="30">
        <f t="shared" si="1"/>
        <v>0.466</v>
      </c>
    </row>
    <row r="26" spans="1:8" ht="15.75">
      <c r="A26" s="29">
        <v>2321</v>
      </c>
      <c r="B26" s="31" t="s">
        <v>19</v>
      </c>
      <c r="C26" s="30">
        <v>51.45</v>
      </c>
      <c r="D26" s="30">
        <f t="shared" si="2"/>
        <v>73.21</v>
      </c>
      <c r="E26" s="30">
        <f t="shared" si="0"/>
        <v>6.14</v>
      </c>
      <c r="F26" s="30">
        <f t="shared" si="3"/>
        <v>6.14</v>
      </c>
      <c r="G26" s="30">
        <v>61.55</v>
      </c>
      <c r="H26" s="30">
        <f t="shared" si="1"/>
        <v>12.309999999999999</v>
      </c>
    </row>
    <row r="27" spans="1:8" ht="15.75">
      <c r="A27" s="29">
        <v>2362</v>
      </c>
      <c r="B27" s="31" t="s">
        <v>147</v>
      </c>
      <c r="C27" s="30">
        <v>2.93</v>
      </c>
      <c r="D27" s="30">
        <f t="shared" si="2"/>
        <v>4.17</v>
      </c>
      <c r="E27" s="30">
        <f t="shared" si="0"/>
        <v>0.35</v>
      </c>
      <c r="F27" s="30">
        <f t="shared" si="3"/>
        <v>0.35</v>
      </c>
      <c r="G27" s="30">
        <v>3.36</v>
      </c>
      <c r="H27" s="30">
        <f t="shared" si="1"/>
        <v>0.6719999999999999</v>
      </c>
    </row>
    <row r="28" spans="1:8" ht="15.75">
      <c r="A28" s="29">
        <v>2363</v>
      </c>
      <c r="B28" s="31" t="s">
        <v>148</v>
      </c>
      <c r="C28" s="30">
        <v>1073.4</v>
      </c>
      <c r="D28" s="30">
        <f t="shared" si="2"/>
        <v>1527.31</v>
      </c>
      <c r="E28" s="30">
        <f t="shared" si="0"/>
        <v>128.06</v>
      </c>
      <c r="F28" s="30">
        <f t="shared" si="3"/>
        <v>128.06</v>
      </c>
      <c r="G28" s="30">
        <v>1408.8</v>
      </c>
      <c r="H28" s="30">
        <v>318</v>
      </c>
    </row>
    <row r="29" spans="1:8" ht="15.75" hidden="1">
      <c r="A29" s="29">
        <v>2370</v>
      </c>
      <c r="B29" s="31" t="s">
        <v>46</v>
      </c>
      <c r="C29" s="30">
        <v>0.34</v>
      </c>
      <c r="D29" s="30">
        <f t="shared" si="2"/>
        <v>0.48</v>
      </c>
      <c r="E29" s="30">
        <f t="shared" si="0"/>
        <v>0.04</v>
      </c>
      <c r="F29" s="30">
        <f t="shared" si="3"/>
        <v>0.04</v>
      </c>
      <c r="G29" s="30">
        <v>0</v>
      </c>
      <c r="H29" s="30">
        <f t="shared" si="1"/>
        <v>0</v>
      </c>
    </row>
    <row r="30" spans="1:8" ht="15.75">
      <c r="A30" s="29">
        <v>5232</v>
      </c>
      <c r="B30" s="31" t="s">
        <v>24</v>
      </c>
      <c r="C30" s="30">
        <v>3.92</v>
      </c>
      <c r="D30" s="30">
        <f t="shared" si="2"/>
        <v>5.58</v>
      </c>
      <c r="E30" s="30">
        <f t="shared" si="0"/>
        <v>0.47</v>
      </c>
      <c r="F30" s="30">
        <f t="shared" si="3"/>
        <v>0.47</v>
      </c>
      <c r="G30" s="30">
        <v>8.28</v>
      </c>
      <c r="H30" s="30">
        <f t="shared" si="1"/>
        <v>1.656</v>
      </c>
    </row>
    <row r="31" spans="1:8" ht="15.75">
      <c r="A31" s="29"/>
      <c r="B31" s="43" t="s">
        <v>6</v>
      </c>
      <c r="C31" s="32">
        <f aca="true" t="shared" si="4" ref="C31:H31">SUM(C17:C30)</f>
        <v>1675.89</v>
      </c>
      <c r="D31" s="32">
        <f t="shared" si="4"/>
        <v>2384.58</v>
      </c>
      <c r="E31" s="32">
        <f t="shared" si="4"/>
        <v>199.95</v>
      </c>
      <c r="F31" s="32">
        <f t="shared" si="4"/>
        <v>222.33999999999997</v>
      </c>
      <c r="G31" s="32">
        <f t="shared" si="4"/>
        <v>2583.12</v>
      </c>
      <c r="H31" s="32">
        <f t="shared" si="4"/>
        <v>553.458</v>
      </c>
    </row>
    <row r="32" spans="1:8" ht="15.75">
      <c r="A32" s="33"/>
      <c r="B32" s="29" t="s">
        <v>7</v>
      </c>
      <c r="C32" s="29"/>
      <c r="D32" s="29"/>
      <c r="E32" s="29"/>
      <c r="F32" s="30"/>
      <c r="G32" s="29"/>
      <c r="H32" s="29"/>
    </row>
    <row r="33" spans="1:8" ht="15.75">
      <c r="A33" s="29">
        <v>1100</v>
      </c>
      <c r="B33" s="29" t="s">
        <v>138</v>
      </c>
      <c r="C33" s="30">
        <v>252.51</v>
      </c>
      <c r="D33" s="30">
        <v>360.74</v>
      </c>
      <c r="E33" s="30">
        <f aca="true" t="shared" si="5" ref="E33:E59">ROUND(D33/1789*150,2)</f>
        <v>30.25</v>
      </c>
      <c r="F33" s="30">
        <v>31.16</v>
      </c>
      <c r="G33" s="30">
        <v>262.19</v>
      </c>
      <c r="H33" s="30">
        <f aca="true" t="shared" si="6" ref="H33:H58">G33/5</f>
        <v>52.438</v>
      </c>
    </row>
    <row r="34" spans="1:8" ht="15.75" customHeight="1">
      <c r="A34" s="29">
        <v>1200</v>
      </c>
      <c r="B34" s="31" t="s">
        <v>139</v>
      </c>
      <c r="C34" s="30">
        <v>60.83</v>
      </c>
      <c r="D34" s="30">
        <v>85.1</v>
      </c>
      <c r="E34" s="30">
        <f t="shared" si="5"/>
        <v>7.14</v>
      </c>
      <c r="F34" s="30">
        <v>7.35</v>
      </c>
      <c r="G34" s="30">
        <v>63.16</v>
      </c>
      <c r="H34" s="30">
        <f t="shared" si="6"/>
        <v>12.632</v>
      </c>
    </row>
    <row r="35" spans="1:8" ht="15.75">
      <c r="A35" s="29">
        <v>2219</v>
      </c>
      <c r="B35" s="29" t="s">
        <v>149</v>
      </c>
      <c r="C35" s="30">
        <v>7.56</v>
      </c>
      <c r="D35" s="30">
        <f aca="true" t="shared" si="7" ref="D35:D58">ROUND(C35/0.702804,2)</f>
        <v>10.76</v>
      </c>
      <c r="E35" s="30">
        <f t="shared" si="5"/>
        <v>0.9</v>
      </c>
      <c r="F35" s="30">
        <f aca="true" t="shared" si="8" ref="F35:F58">E35</f>
        <v>0.9</v>
      </c>
      <c r="G35" s="30">
        <v>7.76</v>
      </c>
      <c r="H35" s="30">
        <f t="shared" si="6"/>
        <v>1.552</v>
      </c>
    </row>
    <row r="36" spans="1:8" ht="15.75">
      <c r="A36" s="29">
        <v>2234</v>
      </c>
      <c r="B36" s="31" t="s">
        <v>150</v>
      </c>
      <c r="C36" s="30">
        <v>0.56</v>
      </c>
      <c r="D36" s="30">
        <f t="shared" si="7"/>
        <v>0.8</v>
      </c>
      <c r="E36" s="30">
        <f t="shared" si="5"/>
        <v>0.07</v>
      </c>
      <c r="F36" s="30">
        <f t="shared" si="8"/>
        <v>0.07</v>
      </c>
      <c r="G36" s="30">
        <v>0.78</v>
      </c>
      <c r="H36" s="30">
        <f t="shared" si="6"/>
        <v>0.156</v>
      </c>
    </row>
    <row r="37" spans="1:8" ht="15.75">
      <c r="A37" s="29">
        <v>2239</v>
      </c>
      <c r="B37" s="31" t="s">
        <v>151</v>
      </c>
      <c r="C37" s="30">
        <v>3.04</v>
      </c>
      <c r="D37" s="30">
        <f t="shared" si="7"/>
        <v>4.33</v>
      </c>
      <c r="E37" s="30">
        <f t="shared" si="5"/>
        <v>0.36</v>
      </c>
      <c r="F37" s="30">
        <f t="shared" si="8"/>
        <v>0.36</v>
      </c>
      <c r="G37" s="30">
        <v>2.84</v>
      </c>
      <c r="H37" s="30">
        <f t="shared" si="6"/>
        <v>0.568</v>
      </c>
    </row>
    <row r="38" spans="1:8" ht="15.75">
      <c r="A38" s="29">
        <v>2241</v>
      </c>
      <c r="B38" s="31" t="s">
        <v>152</v>
      </c>
      <c r="C38" s="30">
        <v>0.64</v>
      </c>
      <c r="D38" s="30">
        <f t="shared" si="7"/>
        <v>0.91</v>
      </c>
      <c r="E38" s="30">
        <f t="shared" si="5"/>
        <v>0.08</v>
      </c>
      <c r="F38" s="30">
        <f t="shared" si="8"/>
        <v>0.08</v>
      </c>
      <c r="G38" s="30">
        <v>0.78</v>
      </c>
      <c r="H38" s="30">
        <f t="shared" si="6"/>
        <v>0.156</v>
      </c>
    </row>
    <row r="39" spans="1:8" ht="15.75">
      <c r="A39" s="29">
        <v>2242</v>
      </c>
      <c r="B39" s="31" t="s">
        <v>11</v>
      </c>
      <c r="C39" s="30">
        <v>2.48</v>
      </c>
      <c r="D39" s="30">
        <f t="shared" si="7"/>
        <v>3.53</v>
      </c>
      <c r="E39" s="30">
        <f t="shared" si="5"/>
        <v>0.3</v>
      </c>
      <c r="F39" s="30">
        <f t="shared" si="8"/>
        <v>0.3</v>
      </c>
      <c r="G39" s="30">
        <v>2.59</v>
      </c>
      <c r="H39" s="30">
        <f t="shared" si="6"/>
        <v>0.518</v>
      </c>
    </row>
    <row r="40" spans="1:8" ht="15.75">
      <c r="A40" s="29">
        <v>2243</v>
      </c>
      <c r="B40" s="31" t="s">
        <v>12</v>
      </c>
      <c r="C40" s="30">
        <v>2.43</v>
      </c>
      <c r="D40" s="30">
        <f t="shared" si="7"/>
        <v>3.46</v>
      </c>
      <c r="E40" s="30">
        <f t="shared" si="5"/>
        <v>0.29</v>
      </c>
      <c r="F40" s="30">
        <f t="shared" si="8"/>
        <v>0.29</v>
      </c>
      <c r="G40" s="30">
        <v>2.59</v>
      </c>
      <c r="H40" s="30">
        <f t="shared" si="6"/>
        <v>0.518</v>
      </c>
    </row>
    <row r="41" spans="1:8" ht="15.75">
      <c r="A41" s="29">
        <v>2244</v>
      </c>
      <c r="B41" s="31" t="s">
        <v>13</v>
      </c>
      <c r="C41" s="30">
        <v>0.52</v>
      </c>
      <c r="D41" s="30">
        <f t="shared" si="7"/>
        <v>0.74</v>
      </c>
      <c r="E41" s="30">
        <f t="shared" si="5"/>
        <v>0.06</v>
      </c>
      <c r="F41" s="30">
        <f t="shared" si="8"/>
        <v>0.06</v>
      </c>
      <c r="G41" s="30">
        <v>1.03</v>
      </c>
      <c r="H41" s="30">
        <v>43.91</v>
      </c>
    </row>
    <row r="42" spans="1:8" ht="15.75">
      <c r="A42" s="29">
        <v>2247</v>
      </c>
      <c r="B42" s="42" t="s">
        <v>153</v>
      </c>
      <c r="C42" s="30">
        <v>0.72</v>
      </c>
      <c r="D42" s="30">
        <f t="shared" si="7"/>
        <v>1.02</v>
      </c>
      <c r="E42" s="30">
        <f t="shared" si="5"/>
        <v>0.09</v>
      </c>
      <c r="F42" s="30">
        <f t="shared" si="8"/>
        <v>0.09</v>
      </c>
      <c r="G42" s="30">
        <v>0.78</v>
      </c>
      <c r="H42" s="30">
        <f t="shared" si="6"/>
        <v>0.156</v>
      </c>
    </row>
    <row r="43" spans="1:8" ht="15.75">
      <c r="A43" s="29">
        <v>2251</v>
      </c>
      <c r="B43" s="31" t="s">
        <v>146</v>
      </c>
      <c r="C43" s="30">
        <v>5.62</v>
      </c>
      <c r="D43" s="30">
        <f t="shared" si="7"/>
        <v>8</v>
      </c>
      <c r="E43" s="30">
        <f t="shared" si="5"/>
        <v>0.67</v>
      </c>
      <c r="F43" s="30">
        <f t="shared" si="8"/>
        <v>0.67</v>
      </c>
      <c r="G43" s="30">
        <v>5.43</v>
      </c>
      <c r="H43" s="30">
        <f t="shared" si="6"/>
        <v>1.0859999999999999</v>
      </c>
    </row>
    <row r="44" spans="1:8" ht="15.75">
      <c r="A44" s="29">
        <v>2259</v>
      </c>
      <c r="B44" s="31" t="s">
        <v>154</v>
      </c>
      <c r="C44" s="30">
        <v>0.05</v>
      </c>
      <c r="D44" s="30">
        <f t="shared" si="7"/>
        <v>0.07</v>
      </c>
      <c r="E44" s="30">
        <f t="shared" si="5"/>
        <v>0.01</v>
      </c>
      <c r="F44" s="30">
        <f t="shared" si="8"/>
        <v>0.01</v>
      </c>
      <c r="G44" s="30">
        <v>0.26</v>
      </c>
      <c r="H44" s="30">
        <f t="shared" si="6"/>
        <v>0.052000000000000005</v>
      </c>
    </row>
    <row r="45" spans="1:8" ht="15.75">
      <c r="A45" s="29">
        <v>2262</v>
      </c>
      <c r="B45" s="31" t="s">
        <v>15</v>
      </c>
      <c r="C45" s="30">
        <v>5.91</v>
      </c>
      <c r="D45" s="30">
        <f t="shared" si="7"/>
        <v>8.41</v>
      </c>
      <c r="E45" s="30">
        <f t="shared" si="5"/>
        <v>0.71</v>
      </c>
      <c r="F45" s="30">
        <f t="shared" si="8"/>
        <v>0.71</v>
      </c>
      <c r="G45" s="30">
        <v>5.95</v>
      </c>
      <c r="H45" s="30">
        <f t="shared" si="6"/>
        <v>1.19</v>
      </c>
    </row>
    <row r="46" spans="1:8" ht="15.75">
      <c r="A46" s="29">
        <v>2264</v>
      </c>
      <c r="B46" s="31" t="s">
        <v>155</v>
      </c>
      <c r="C46" s="30">
        <v>0.05</v>
      </c>
      <c r="D46" s="30">
        <f t="shared" si="7"/>
        <v>0.07</v>
      </c>
      <c r="E46" s="30">
        <f t="shared" si="5"/>
        <v>0.01</v>
      </c>
      <c r="F46" s="30">
        <f t="shared" si="8"/>
        <v>0.01</v>
      </c>
      <c r="G46" s="30">
        <v>0.26</v>
      </c>
      <c r="H46" s="30">
        <f t="shared" si="6"/>
        <v>0.052000000000000005</v>
      </c>
    </row>
    <row r="47" spans="1:8" ht="15.75">
      <c r="A47" s="29">
        <v>2279</v>
      </c>
      <c r="B47" s="31" t="s">
        <v>16</v>
      </c>
      <c r="C47" s="30">
        <v>0.65</v>
      </c>
      <c r="D47" s="30">
        <f t="shared" si="7"/>
        <v>0.92</v>
      </c>
      <c r="E47" s="30">
        <f t="shared" si="5"/>
        <v>0.08</v>
      </c>
      <c r="F47" s="30">
        <f t="shared" si="8"/>
        <v>0.08</v>
      </c>
      <c r="G47" s="30">
        <v>1.55</v>
      </c>
      <c r="H47" s="30">
        <f t="shared" si="6"/>
        <v>0.31</v>
      </c>
    </row>
    <row r="48" spans="1:8" ht="15.75">
      <c r="A48" s="29">
        <v>2311</v>
      </c>
      <c r="B48" s="31" t="s">
        <v>17</v>
      </c>
      <c r="C48" s="30">
        <v>3</v>
      </c>
      <c r="D48" s="30">
        <f t="shared" si="7"/>
        <v>4.27</v>
      </c>
      <c r="E48" s="30">
        <f t="shared" si="5"/>
        <v>0.36</v>
      </c>
      <c r="F48" s="30">
        <f t="shared" si="8"/>
        <v>0.36</v>
      </c>
      <c r="G48" s="30">
        <v>4.14</v>
      </c>
      <c r="H48" s="30">
        <f t="shared" si="6"/>
        <v>0.828</v>
      </c>
    </row>
    <row r="49" spans="1:8" ht="15.75">
      <c r="A49" s="29">
        <v>2312</v>
      </c>
      <c r="B49" s="31" t="s">
        <v>18</v>
      </c>
      <c r="C49" s="30">
        <v>0.73</v>
      </c>
      <c r="D49" s="30">
        <f t="shared" si="7"/>
        <v>1.04</v>
      </c>
      <c r="E49" s="30">
        <f t="shared" si="5"/>
        <v>0.09</v>
      </c>
      <c r="F49" s="30">
        <f t="shared" si="8"/>
        <v>0.09</v>
      </c>
      <c r="G49" s="30">
        <v>0.78</v>
      </c>
      <c r="H49" s="30">
        <f t="shared" si="6"/>
        <v>0.156</v>
      </c>
    </row>
    <row r="50" spans="1:8" ht="15.75">
      <c r="A50" s="29">
        <v>2322</v>
      </c>
      <c r="B50" s="31" t="s">
        <v>20</v>
      </c>
      <c r="C50" s="30">
        <v>15.1</v>
      </c>
      <c r="D50" s="30">
        <f t="shared" si="7"/>
        <v>21.49</v>
      </c>
      <c r="E50" s="30">
        <v>1.75</v>
      </c>
      <c r="F50" s="30">
        <f t="shared" si="8"/>
        <v>1.75</v>
      </c>
      <c r="G50" s="30">
        <v>11.64</v>
      </c>
      <c r="H50" s="30">
        <f t="shared" si="6"/>
        <v>2.3280000000000003</v>
      </c>
    </row>
    <row r="51" spans="1:8" ht="15.75">
      <c r="A51" s="29">
        <v>2350</v>
      </c>
      <c r="B51" s="31" t="s">
        <v>21</v>
      </c>
      <c r="C51" s="30">
        <v>11.85</v>
      </c>
      <c r="D51" s="30">
        <f t="shared" si="7"/>
        <v>16.86</v>
      </c>
      <c r="E51" s="30">
        <f t="shared" si="5"/>
        <v>1.41</v>
      </c>
      <c r="F51" s="30">
        <f t="shared" si="8"/>
        <v>1.41</v>
      </c>
      <c r="G51" s="30">
        <v>15</v>
      </c>
      <c r="H51" s="30">
        <f t="shared" si="6"/>
        <v>3</v>
      </c>
    </row>
    <row r="52" spans="1:8" ht="15.75">
      <c r="A52" s="29">
        <v>2361</v>
      </c>
      <c r="B52" s="31" t="s">
        <v>22</v>
      </c>
      <c r="C52" s="30">
        <v>4.62</v>
      </c>
      <c r="D52" s="30">
        <f t="shared" si="7"/>
        <v>6.57</v>
      </c>
      <c r="E52" s="30">
        <f t="shared" si="5"/>
        <v>0.55</v>
      </c>
      <c r="F52" s="30">
        <f t="shared" si="8"/>
        <v>0.55</v>
      </c>
      <c r="G52" s="30">
        <v>4.66</v>
      </c>
      <c r="H52" s="30">
        <f t="shared" si="6"/>
        <v>0.932</v>
      </c>
    </row>
    <row r="53" spans="1:8" ht="15.75">
      <c r="A53" s="29">
        <v>2400</v>
      </c>
      <c r="B53" s="31" t="s">
        <v>28</v>
      </c>
      <c r="C53" s="30">
        <v>0.85</v>
      </c>
      <c r="D53" s="30">
        <f t="shared" si="7"/>
        <v>1.21</v>
      </c>
      <c r="E53" s="30">
        <f t="shared" si="5"/>
        <v>0.1</v>
      </c>
      <c r="F53" s="30">
        <f t="shared" si="8"/>
        <v>0.1</v>
      </c>
      <c r="G53" s="30">
        <v>0.78</v>
      </c>
      <c r="H53" s="30">
        <f t="shared" si="6"/>
        <v>0.156</v>
      </c>
    </row>
    <row r="54" spans="1:8" ht="15.75">
      <c r="A54" s="29">
        <v>2512</v>
      </c>
      <c r="B54" s="31" t="s">
        <v>39</v>
      </c>
      <c r="C54" s="30">
        <v>447.97</v>
      </c>
      <c r="D54" s="30">
        <v>636.5</v>
      </c>
      <c r="E54" s="30">
        <f t="shared" si="5"/>
        <v>53.37</v>
      </c>
      <c r="F54" s="30">
        <v>58.31</v>
      </c>
      <c r="G54" s="30">
        <v>645</v>
      </c>
      <c r="H54" s="30">
        <v>147</v>
      </c>
    </row>
    <row r="55" spans="1:8" ht="15.75">
      <c r="A55" s="29">
        <v>2515</v>
      </c>
      <c r="B55" s="31" t="s">
        <v>156</v>
      </c>
      <c r="C55" s="30">
        <v>1.04</v>
      </c>
      <c r="D55" s="30">
        <f t="shared" si="7"/>
        <v>1.48</v>
      </c>
      <c r="E55" s="30">
        <f t="shared" si="5"/>
        <v>0.12</v>
      </c>
      <c r="F55" s="30">
        <f t="shared" si="8"/>
        <v>0.12</v>
      </c>
      <c r="G55" s="30">
        <v>1.03</v>
      </c>
      <c r="H55" s="30">
        <f t="shared" si="6"/>
        <v>0.20600000000000002</v>
      </c>
    </row>
    <row r="56" spans="1:8" ht="15.75">
      <c r="A56" s="29">
        <v>2519</v>
      </c>
      <c r="B56" s="31" t="s">
        <v>25</v>
      </c>
      <c r="C56" s="30">
        <v>0.04</v>
      </c>
      <c r="D56" s="30">
        <f t="shared" si="7"/>
        <v>0.06</v>
      </c>
      <c r="E56" s="30">
        <f t="shared" si="5"/>
        <v>0.01</v>
      </c>
      <c r="F56" s="30">
        <f t="shared" si="8"/>
        <v>0.01</v>
      </c>
      <c r="G56" s="30">
        <v>0.26</v>
      </c>
      <c r="H56" s="30">
        <f t="shared" si="6"/>
        <v>0.052000000000000005</v>
      </c>
    </row>
    <row r="57" spans="1:8" ht="15.75">
      <c r="A57" s="29">
        <v>5232</v>
      </c>
      <c r="B57" s="31" t="s">
        <v>24</v>
      </c>
      <c r="C57" s="30">
        <v>35</v>
      </c>
      <c r="D57" s="30">
        <f t="shared" si="7"/>
        <v>49.8</v>
      </c>
      <c r="E57" s="30">
        <f t="shared" si="5"/>
        <v>4.18</v>
      </c>
      <c r="F57" s="30">
        <v>4.23</v>
      </c>
      <c r="G57" s="30">
        <v>43.92</v>
      </c>
      <c r="H57" s="30">
        <f t="shared" si="6"/>
        <v>8.784</v>
      </c>
    </row>
    <row r="58" spans="1:8" ht="15.75">
      <c r="A58" s="29">
        <v>5240</v>
      </c>
      <c r="B58" s="31" t="s">
        <v>157</v>
      </c>
      <c r="C58" s="30">
        <v>7.3</v>
      </c>
      <c r="D58" s="30">
        <f t="shared" si="7"/>
        <v>10.39</v>
      </c>
      <c r="E58" s="30">
        <f t="shared" si="5"/>
        <v>0.87</v>
      </c>
      <c r="F58" s="30">
        <f t="shared" si="8"/>
        <v>0.87</v>
      </c>
      <c r="G58" s="30">
        <v>7.24</v>
      </c>
      <c r="H58" s="30">
        <f t="shared" si="6"/>
        <v>1.448</v>
      </c>
    </row>
    <row r="59" spans="1:8" ht="15.75">
      <c r="A59" s="29">
        <v>5250</v>
      </c>
      <c r="B59" s="31" t="s">
        <v>158</v>
      </c>
      <c r="C59" s="30">
        <v>29.2</v>
      </c>
      <c r="D59" s="30">
        <v>44.34</v>
      </c>
      <c r="E59" s="30">
        <f t="shared" si="5"/>
        <v>3.72</v>
      </c>
      <c r="F59" s="30">
        <f>E59</f>
        <v>3.72</v>
      </c>
      <c r="G59" s="30">
        <v>29.48</v>
      </c>
      <c r="H59" s="30">
        <v>6.36</v>
      </c>
    </row>
    <row r="60" spans="1:8" ht="15.75">
      <c r="A60" s="33"/>
      <c r="B60" s="44" t="s">
        <v>8</v>
      </c>
      <c r="C60" s="32">
        <f aca="true" t="shared" si="9" ref="C60:H60">SUM(C33:C59)</f>
        <v>900.2700000000001</v>
      </c>
      <c r="D60" s="32">
        <f t="shared" si="9"/>
        <v>1282.8700000000001</v>
      </c>
      <c r="E60" s="32">
        <f t="shared" si="9"/>
        <v>107.55000000000001</v>
      </c>
      <c r="F60" s="32">
        <f t="shared" si="9"/>
        <v>113.66000000000001</v>
      </c>
      <c r="G60" s="32">
        <f t="shared" si="9"/>
        <v>1121.8799999999999</v>
      </c>
      <c r="H60" s="32">
        <f t="shared" si="9"/>
        <v>286.5440000000001</v>
      </c>
    </row>
    <row r="61" spans="1:8" ht="15.75">
      <c r="A61" s="33"/>
      <c r="B61" s="44" t="s">
        <v>29</v>
      </c>
      <c r="C61" s="32">
        <f aca="true" t="shared" si="10" ref="C61:H61">C60+C31</f>
        <v>2576.1600000000003</v>
      </c>
      <c r="D61" s="32">
        <f t="shared" si="10"/>
        <v>3667.45</v>
      </c>
      <c r="E61" s="32">
        <f t="shared" si="10"/>
        <v>307.5</v>
      </c>
      <c r="F61" s="32">
        <f t="shared" si="10"/>
        <v>336</v>
      </c>
      <c r="G61" s="32">
        <f t="shared" si="10"/>
        <v>3705</v>
      </c>
      <c r="H61" s="32">
        <f t="shared" si="10"/>
        <v>840.0020000000001</v>
      </c>
    </row>
    <row r="62" spans="1:8" ht="14.25" customHeight="1">
      <c r="A62" s="45"/>
      <c r="B62" s="46"/>
      <c r="C62" s="46"/>
      <c r="D62" s="46"/>
      <c r="E62" s="46"/>
      <c r="F62" s="46"/>
      <c r="G62" s="46"/>
      <c r="H62" s="46"/>
    </row>
    <row r="63" spans="1:8" ht="15.75">
      <c r="A63" s="97" t="s">
        <v>59</v>
      </c>
      <c r="B63" s="98"/>
      <c r="C63" s="48">
        <v>1789</v>
      </c>
      <c r="D63" s="48">
        <v>1789</v>
      </c>
      <c r="E63" s="48">
        <v>150</v>
      </c>
      <c r="F63" s="48">
        <v>150</v>
      </c>
      <c r="G63" s="48">
        <v>1500</v>
      </c>
      <c r="H63" s="48">
        <v>300</v>
      </c>
    </row>
    <row r="64" spans="1:8" s="75" customFormat="1" ht="15.75">
      <c r="A64" s="100" t="s">
        <v>64</v>
      </c>
      <c r="B64" s="101"/>
      <c r="C64" s="73">
        <f aca="true" t="shared" si="11" ref="C64:H64">C61/C63</f>
        <v>1.4400000000000002</v>
      </c>
      <c r="D64" s="73">
        <f t="shared" si="11"/>
        <v>2.05</v>
      </c>
      <c r="E64" s="73">
        <f t="shared" si="11"/>
        <v>2.05</v>
      </c>
      <c r="F64" s="73">
        <f t="shared" si="11"/>
        <v>2.24</v>
      </c>
      <c r="G64" s="73">
        <f t="shared" si="11"/>
        <v>2.47</v>
      </c>
      <c r="H64" s="73">
        <f t="shared" si="11"/>
        <v>2.800006666666667</v>
      </c>
    </row>
    <row r="65" spans="1:8" ht="12.75" customHeight="1">
      <c r="A65" s="46"/>
      <c r="B65" s="49"/>
      <c r="C65" s="49"/>
      <c r="D65" s="49"/>
      <c r="E65" s="49"/>
      <c r="F65" s="49"/>
      <c r="G65" s="49"/>
      <c r="H65" s="49"/>
    </row>
    <row r="66" spans="1:8" ht="15.75">
      <c r="A66" s="97" t="s">
        <v>60</v>
      </c>
      <c r="B66" s="98"/>
      <c r="C66" s="47"/>
      <c r="D66" s="47"/>
      <c r="E66" s="51"/>
      <c r="F66" s="52"/>
      <c r="G66" s="52"/>
      <c r="H66" s="52"/>
    </row>
    <row r="67" spans="1:8" ht="15.75">
      <c r="A67" s="97" t="s">
        <v>98</v>
      </c>
      <c r="B67" s="98"/>
      <c r="C67" s="47"/>
      <c r="D67" s="47"/>
      <c r="E67" s="51"/>
      <c r="F67" s="52"/>
      <c r="G67" s="52"/>
      <c r="H67" s="52"/>
    </row>
    <row r="68" spans="1:8" ht="10.5" customHeight="1">
      <c r="A68" s="38"/>
      <c r="B68" s="21"/>
      <c r="C68" s="21"/>
      <c r="D68" s="21"/>
      <c r="E68" s="21"/>
      <c r="F68" s="23"/>
      <c r="G68" s="23"/>
      <c r="H68" s="12"/>
    </row>
    <row r="69" spans="1:8" ht="15.75">
      <c r="A69" s="39" t="s">
        <v>61</v>
      </c>
      <c r="B69" s="39"/>
      <c r="C69" s="39"/>
      <c r="D69" s="39"/>
      <c r="E69" s="39"/>
      <c r="F69" s="39"/>
      <c r="G69" s="39"/>
      <c r="H69" s="39"/>
    </row>
    <row r="70" spans="1:8" ht="15.75">
      <c r="A70" s="39"/>
      <c r="B70" s="39"/>
      <c r="C70" s="39"/>
      <c r="D70" s="39"/>
      <c r="E70" s="39"/>
      <c r="F70" s="39"/>
      <c r="G70" s="39"/>
      <c r="H70" s="39"/>
    </row>
    <row r="71" spans="1:8" ht="15.75">
      <c r="A71" s="39"/>
      <c r="B71" s="40"/>
      <c r="C71" s="40"/>
      <c r="D71" s="40"/>
      <c r="E71" s="40"/>
      <c r="F71" s="39"/>
      <c r="G71" s="39"/>
      <c r="H71" s="39"/>
    </row>
    <row r="72" spans="1:8" ht="15.75">
      <c r="A72" s="39"/>
      <c r="B72" s="41"/>
      <c r="C72" s="41"/>
      <c r="D72" s="41"/>
      <c r="E72" s="41"/>
      <c r="F72" s="39"/>
      <c r="G72" s="39"/>
      <c r="H72" s="39"/>
    </row>
    <row r="73" spans="1:8" ht="15.75">
      <c r="A73" s="12"/>
      <c r="B73" s="12"/>
      <c r="C73" s="12"/>
      <c r="D73" s="12"/>
      <c r="E73" s="12"/>
      <c r="F73" s="12"/>
      <c r="G73" s="12"/>
      <c r="H73" s="12"/>
    </row>
    <row r="74" spans="1:8" ht="15.75">
      <c r="A74" s="12"/>
      <c r="B74" s="12"/>
      <c r="C74" s="12"/>
      <c r="D74" s="12"/>
      <c r="E74" s="12"/>
      <c r="F74" s="12"/>
      <c r="G74" s="12"/>
      <c r="H74" s="12"/>
    </row>
    <row r="75" spans="1:8" ht="15.75">
      <c r="A75" s="12"/>
      <c r="B75" s="12"/>
      <c r="C75" s="12"/>
      <c r="D75" s="12"/>
      <c r="E75" s="12"/>
      <c r="F75" s="12"/>
      <c r="G75" s="12"/>
      <c r="H75" s="12"/>
    </row>
  </sheetData>
  <sheetProtection/>
  <mergeCells count="14">
    <mergeCell ref="B9:H9"/>
    <mergeCell ref="B10:C10"/>
    <mergeCell ref="D10:E10"/>
    <mergeCell ref="F10:H10"/>
    <mergeCell ref="B11:H11"/>
    <mergeCell ref="A63:B63"/>
    <mergeCell ref="A64:B64"/>
    <mergeCell ref="A66:B66"/>
    <mergeCell ref="A67:B67"/>
    <mergeCell ref="A4:H4"/>
    <mergeCell ref="B5:H5"/>
    <mergeCell ref="A6:H6"/>
    <mergeCell ref="A7:H7"/>
    <mergeCell ref="B8:H8"/>
  </mergeCells>
  <printOptions/>
  <pageMargins left="0.7086614173228347" right="0.7086614173228347" top="0.7480314960629921" bottom="0.7133333333333334" header="0.31496062992125984" footer="0.31496062992125984"/>
  <pageSetup fitToHeight="0" fitToWidth="1" horizontalDpi="600" verticalDpi="600" orientation="portrait" paperSize="9" scale="64" r:id="rId1"/>
  <headerFooter>
    <oddFooter>&amp;C&amp;"Times New Roman,Regular"LManotp7_100519_1002maksas;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Layout" workbookViewId="0" topLeftCell="A1">
      <selection activeCell="A1" sqref="A1:IV3"/>
    </sheetView>
  </sheetViews>
  <sheetFormatPr defaultColWidth="9.140625" defaultRowHeight="12.75"/>
  <cols>
    <col min="1" max="1" width="12.421875" style="12" customWidth="1"/>
    <col min="2" max="2" width="94.8515625" style="12" customWidth="1"/>
    <col min="3" max="3" width="16.8515625" style="12" hidden="1" customWidth="1"/>
    <col min="4" max="4" width="31.7109375" style="12" customWidth="1"/>
    <col min="5" max="16384" width="9.140625" style="12" customWidth="1"/>
  </cols>
  <sheetData>
    <row r="1" spans="2:4" ht="15.75">
      <c r="B1" s="20"/>
      <c r="C1" s="20"/>
      <c r="D1" s="20"/>
    </row>
    <row r="2" ht="15.75">
      <c r="D2" s="20"/>
    </row>
    <row r="3" spans="1:4" ht="18.75">
      <c r="A3" s="99" t="s">
        <v>9</v>
      </c>
      <c r="B3" s="99"/>
      <c r="C3" s="99"/>
      <c r="D3" s="99"/>
    </row>
    <row r="4" spans="1:4" ht="15.75" customHeight="1">
      <c r="A4" s="87" t="s">
        <v>1</v>
      </c>
      <c r="B4" s="87"/>
      <c r="C4" s="87"/>
      <c r="D4" s="87"/>
    </row>
    <row r="5" spans="1:4" ht="15.75">
      <c r="A5" s="87" t="s">
        <v>0</v>
      </c>
      <c r="B5" s="87"/>
      <c r="C5" s="87"/>
      <c r="D5" s="87"/>
    </row>
    <row r="6" spans="1:4" ht="15.75">
      <c r="A6" s="14"/>
      <c r="B6" s="87" t="s">
        <v>43</v>
      </c>
      <c r="C6" s="87"/>
      <c r="D6" s="87"/>
    </row>
    <row r="7" spans="1:4" ht="30" customHeight="1">
      <c r="A7" s="14"/>
      <c r="B7" s="87" t="s">
        <v>141</v>
      </c>
      <c r="C7" s="87"/>
      <c r="D7" s="87"/>
    </row>
    <row r="8" spans="1:4" ht="19.5" customHeight="1">
      <c r="A8" s="14"/>
      <c r="B8" s="87" t="s">
        <v>144</v>
      </c>
      <c r="C8" s="87"/>
      <c r="D8" s="87"/>
    </row>
    <row r="9" spans="1:4" ht="15.75">
      <c r="A9" s="14"/>
      <c r="B9" s="87" t="s">
        <v>103</v>
      </c>
      <c r="C9" s="87"/>
      <c r="D9" s="87"/>
    </row>
    <row r="10" spans="1:4" ht="15.75">
      <c r="A10" s="14" t="s">
        <v>2</v>
      </c>
      <c r="B10" s="14" t="str">
        <f>'8.1.1.'!B11</f>
        <v>2019.gadā un turpmāk</v>
      </c>
      <c r="C10" s="14"/>
      <c r="D10" s="14"/>
    </row>
    <row r="11" spans="2:4" ht="15.75" hidden="1">
      <c r="B11" s="24"/>
      <c r="C11" s="24"/>
      <c r="D11" s="24"/>
    </row>
    <row r="12" spans="1:4" ht="64.5" customHeight="1">
      <c r="A12" s="58" t="s">
        <v>3</v>
      </c>
      <c r="B12" s="58" t="s">
        <v>4</v>
      </c>
      <c r="C12" s="58"/>
      <c r="D12" s="58" t="s">
        <v>96</v>
      </c>
    </row>
    <row r="13" spans="1:4" ht="15.75">
      <c r="A13" s="28">
        <v>1</v>
      </c>
      <c r="B13" s="56">
        <v>2</v>
      </c>
      <c r="C13" s="56"/>
      <c r="D13" s="28">
        <v>3</v>
      </c>
    </row>
    <row r="14" spans="1:4" ht="15.75">
      <c r="A14" s="28"/>
      <c r="B14" s="42" t="s">
        <v>5</v>
      </c>
      <c r="C14" s="42"/>
      <c r="D14" s="42"/>
    </row>
    <row r="15" spans="1:4" ht="15.75">
      <c r="A15" s="29">
        <v>1100</v>
      </c>
      <c r="B15" s="29" t="s">
        <v>138</v>
      </c>
      <c r="C15" s="30">
        <v>274.07</v>
      </c>
      <c r="D15" s="30">
        <f>C15/10/2</f>
        <v>13.7035</v>
      </c>
    </row>
    <row r="16" spans="1:4" ht="15.75" customHeight="1">
      <c r="A16" s="29">
        <v>1200</v>
      </c>
      <c r="B16" s="31" t="s">
        <v>139</v>
      </c>
      <c r="C16" s="30">
        <v>66.02</v>
      </c>
      <c r="D16" s="30">
        <f aca="true" t="shared" si="0" ref="D16:D28">C16/10/2</f>
        <v>3.3009999999999997</v>
      </c>
    </row>
    <row r="17" spans="1:4" ht="15.75">
      <c r="A17" s="29">
        <v>2222</v>
      </c>
      <c r="B17" s="31" t="s">
        <v>26</v>
      </c>
      <c r="C17" s="30">
        <v>12.92</v>
      </c>
      <c r="D17" s="30">
        <f t="shared" si="0"/>
        <v>0.646</v>
      </c>
    </row>
    <row r="18" spans="1:4" ht="15.75">
      <c r="A18" s="29">
        <v>2223</v>
      </c>
      <c r="B18" s="31" t="s">
        <v>27</v>
      </c>
      <c r="C18" s="30">
        <v>7.46</v>
      </c>
      <c r="D18" s="30">
        <f t="shared" si="0"/>
        <v>0.373</v>
      </c>
    </row>
    <row r="19" spans="1:4" ht="15.75">
      <c r="A19" s="29">
        <v>2231</v>
      </c>
      <c r="B19" s="31" t="s">
        <v>140</v>
      </c>
      <c r="C19" s="30">
        <v>3.62</v>
      </c>
      <c r="D19" s="30">
        <f t="shared" si="0"/>
        <v>0.181</v>
      </c>
    </row>
    <row r="20" spans="1:4" ht="15.75">
      <c r="A20" s="29">
        <v>2243</v>
      </c>
      <c r="B20" s="31" t="s">
        <v>145</v>
      </c>
      <c r="C20" s="30">
        <v>3.08</v>
      </c>
      <c r="D20" s="30">
        <f t="shared" si="0"/>
        <v>0.154</v>
      </c>
    </row>
    <row r="21" spans="1:4" ht="15.75">
      <c r="A21" s="29">
        <v>2244</v>
      </c>
      <c r="B21" s="31" t="s">
        <v>13</v>
      </c>
      <c r="C21" s="30">
        <v>2.06</v>
      </c>
      <c r="D21" s="30">
        <f t="shared" si="0"/>
        <v>0.10300000000000001</v>
      </c>
    </row>
    <row r="22" spans="1:4" ht="15.75">
      <c r="A22" s="29">
        <v>2251</v>
      </c>
      <c r="B22" s="31" t="s">
        <v>146</v>
      </c>
      <c r="C22" s="30">
        <v>9.86</v>
      </c>
      <c r="D22" s="30">
        <f t="shared" si="0"/>
        <v>0.493</v>
      </c>
    </row>
    <row r="23" spans="1:4" ht="15.75" customHeight="1">
      <c r="A23" s="29">
        <v>2279</v>
      </c>
      <c r="B23" s="31" t="s">
        <v>16</v>
      </c>
      <c r="C23" s="30">
        <v>0.82</v>
      </c>
      <c r="D23" s="30">
        <f t="shared" si="0"/>
        <v>0.040999999999999995</v>
      </c>
    </row>
    <row r="24" spans="1:4" ht="15.75">
      <c r="A24" s="29">
        <v>2321</v>
      </c>
      <c r="B24" s="31" t="s">
        <v>19</v>
      </c>
      <c r="C24" s="30">
        <v>21.48</v>
      </c>
      <c r="D24" s="30">
        <f t="shared" si="0"/>
        <v>1.074</v>
      </c>
    </row>
    <row r="25" spans="1:4" ht="15.75">
      <c r="A25" s="29">
        <v>2362</v>
      </c>
      <c r="B25" s="31" t="s">
        <v>147</v>
      </c>
      <c r="C25" s="30">
        <v>1.22</v>
      </c>
      <c r="D25" s="30">
        <f t="shared" si="0"/>
        <v>0.061</v>
      </c>
    </row>
    <row r="26" spans="1:4" ht="15.75">
      <c r="A26" s="29">
        <v>2363</v>
      </c>
      <c r="B26" s="31" t="s">
        <v>148</v>
      </c>
      <c r="C26" s="30">
        <v>558.75</v>
      </c>
      <c r="D26" s="30">
        <v>30.45</v>
      </c>
    </row>
    <row r="27" spans="1:4" ht="15.75" hidden="1">
      <c r="A27" s="29">
        <v>2370</v>
      </c>
      <c r="B27" s="31" t="s">
        <v>159</v>
      </c>
      <c r="C27" s="30">
        <v>0</v>
      </c>
      <c r="D27" s="30">
        <f t="shared" si="0"/>
        <v>0</v>
      </c>
    </row>
    <row r="28" spans="1:4" ht="15" customHeight="1">
      <c r="A28" s="29">
        <v>5232</v>
      </c>
      <c r="B28" s="31" t="s">
        <v>24</v>
      </c>
      <c r="C28" s="30">
        <v>1.78</v>
      </c>
      <c r="D28" s="30">
        <f t="shared" si="0"/>
        <v>0.089</v>
      </c>
    </row>
    <row r="29" spans="1:4" ht="15.75">
      <c r="A29" s="29"/>
      <c r="B29" s="43" t="s">
        <v>6</v>
      </c>
      <c r="C29" s="32">
        <f>SUM(C15:C28)</f>
        <v>963.14</v>
      </c>
      <c r="D29" s="32">
        <f>SUM(D15:D28)</f>
        <v>50.6695</v>
      </c>
    </row>
    <row r="30" spans="1:4" ht="14.25" customHeight="1">
      <c r="A30" s="33"/>
      <c r="B30" s="29" t="s">
        <v>7</v>
      </c>
      <c r="C30" s="29"/>
      <c r="D30" s="29"/>
    </row>
    <row r="31" spans="1:4" ht="15.75">
      <c r="A31" s="29">
        <v>1100</v>
      </c>
      <c r="B31" s="29" t="s">
        <v>138</v>
      </c>
      <c r="C31" s="30">
        <v>108.32</v>
      </c>
      <c r="D31" s="30">
        <f aca="true" t="shared" si="1" ref="D31:D56">C31/10/2</f>
        <v>5.4159999999999995</v>
      </c>
    </row>
    <row r="32" spans="1:4" ht="15.75" customHeight="1">
      <c r="A32" s="29">
        <v>1200</v>
      </c>
      <c r="B32" s="31" t="s">
        <v>139</v>
      </c>
      <c r="C32" s="30">
        <v>26.1</v>
      </c>
      <c r="D32" s="30">
        <f t="shared" si="1"/>
        <v>1.3050000000000002</v>
      </c>
    </row>
    <row r="33" spans="1:4" ht="15.75">
      <c r="A33" s="29">
        <v>2219</v>
      </c>
      <c r="B33" s="29" t="s">
        <v>149</v>
      </c>
      <c r="C33" s="30">
        <v>3.14</v>
      </c>
      <c r="D33" s="30">
        <f t="shared" si="1"/>
        <v>0.157</v>
      </c>
    </row>
    <row r="34" spans="1:4" ht="15.75">
      <c r="A34" s="29">
        <v>2234</v>
      </c>
      <c r="B34" s="31" t="s">
        <v>150</v>
      </c>
      <c r="C34" s="30">
        <v>0.24</v>
      </c>
      <c r="D34" s="30">
        <f t="shared" si="1"/>
        <v>0.012</v>
      </c>
    </row>
    <row r="35" spans="1:4" ht="15.75" customHeight="1">
      <c r="A35" s="29">
        <v>2239</v>
      </c>
      <c r="B35" s="31" t="s">
        <v>151</v>
      </c>
      <c r="C35" s="30">
        <v>1.26</v>
      </c>
      <c r="D35" s="30">
        <f t="shared" si="1"/>
        <v>0.063</v>
      </c>
    </row>
    <row r="36" spans="1:4" ht="15.75">
      <c r="A36" s="29">
        <v>2241</v>
      </c>
      <c r="B36" s="31" t="s">
        <v>152</v>
      </c>
      <c r="C36" s="30">
        <v>0.26</v>
      </c>
      <c r="D36" s="30">
        <f t="shared" si="1"/>
        <v>0.013000000000000001</v>
      </c>
    </row>
    <row r="37" spans="1:4" ht="15.75">
      <c r="A37" s="29">
        <v>2242</v>
      </c>
      <c r="B37" s="31" t="s">
        <v>11</v>
      </c>
      <c r="C37" s="30">
        <v>1.04</v>
      </c>
      <c r="D37" s="30">
        <f t="shared" si="1"/>
        <v>0.052000000000000005</v>
      </c>
    </row>
    <row r="38" spans="1:4" ht="15.75">
      <c r="A38" s="29">
        <v>2243</v>
      </c>
      <c r="B38" s="31" t="s">
        <v>12</v>
      </c>
      <c r="C38" s="30">
        <v>1.02</v>
      </c>
      <c r="D38" s="30">
        <f t="shared" si="1"/>
        <v>0.051000000000000004</v>
      </c>
    </row>
    <row r="39" spans="1:4" ht="15.75">
      <c r="A39" s="29">
        <v>2244</v>
      </c>
      <c r="B39" s="31" t="s">
        <v>13</v>
      </c>
      <c r="C39" s="30">
        <v>0.64</v>
      </c>
      <c r="D39" s="30">
        <v>2.47</v>
      </c>
    </row>
    <row r="40" spans="1:4" ht="15.75">
      <c r="A40" s="29">
        <v>2247</v>
      </c>
      <c r="B40" s="42" t="s">
        <v>153</v>
      </c>
      <c r="C40" s="30">
        <v>0.3</v>
      </c>
      <c r="D40" s="30">
        <f t="shared" si="1"/>
        <v>0.015</v>
      </c>
    </row>
    <row r="41" spans="1:4" ht="15.75">
      <c r="A41" s="29">
        <v>2251</v>
      </c>
      <c r="B41" s="31" t="s">
        <v>146</v>
      </c>
      <c r="C41" s="30">
        <v>2.34</v>
      </c>
      <c r="D41" s="30">
        <f t="shared" si="1"/>
        <v>0.11699999999999999</v>
      </c>
    </row>
    <row r="42" spans="1:4" ht="15.75" hidden="1">
      <c r="A42" s="29">
        <v>2259</v>
      </c>
      <c r="B42" s="31" t="s">
        <v>35</v>
      </c>
      <c r="C42" s="30">
        <v>0.02</v>
      </c>
      <c r="D42" s="30">
        <f t="shared" si="1"/>
        <v>0.001</v>
      </c>
    </row>
    <row r="43" spans="1:4" ht="15.75">
      <c r="A43" s="29">
        <v>2262</v>
      </c>
      <c r="B43" s="31" t="s">
        <v>15</v>
      </c>
      <c r="C43" s="30">
        <v>2.46</v>
      </c>
      <c r="D43" s="30">
        <f t="shared" si="1"/>
        <v>0.123</v>
      </c>
    </row>
    <row r="44" spans="1:4" ht="15.75" hidden="1">
      <c r="A44" s="29">
        <v>2264</v>
      </c>
      <c r="B44" s="31" t="s">
        <v>155</v>
      </c>
      <c r="C44" s="30">
        <v>0.02</v>
      </c>
      <c r="D44" s="30">
        <f t="shared" si="1"/>
        <v>0.001</v>
      </c>
    </row>
    <row r="45" spans="1:4" ht="15.75" customHeight="1">
      <c r="A45" s="29">
        <v>2279</v>
      </c>
      <c r="B45" s="31" t="s">
        <v>16</v>
      </c>
      <c r="C45" s="30">
        <v>0.74</v>
      </c>
      <c r="D45" s="30">
        <f t="shared" si="1"/>
        <v>0.037</v>
      </c>
    </row>
    <row r="46" spans="1:4" ht="15.75">
      <c r="A46" s="29">
        <v>2311</v>
      </c>
      <c r="B46" s="31" t="s">
        <v>17</v>
      </c>
      <c r="C46" s="30">
        <v>1.46</v>
      </c>
      <c r="D46" s="30">
        <f t="shared" si="1"/>
        <v>0.073</v>
      </c>
    </row>
    <row r="47" spans="1:4" ht="15.75">
      <c r="A47" s="29">
        <v>2312</v>
      </c>
      <c r="B47" s="31" t="s">
        <v>18</v>
      </c>
      <c r="C47" s="30">
        <v>0.3</v>
      </c>
      <c r="D47" s="30">
        <f t="shared" si="1"/>
        <v>0.015</v>
      </c>
    </row>
    <row r="48" spans="1:4" ht="15" customHeight="1">
      <c r="A48" s="29">
        <v>2322</v>
      </c>
      <c r="B48" s="31" t="s">
        <v>20</v>
      </c>
      <c r="C48" s="30">
        <v>6.28</v>
      </c>
      <c r="D48" s="30">
        <f t="shared" si="1"/>
        <v>0.314</v>
      </c>
    </row>
    <row r="49" spans="1:4" ht="15" customHeight="1">
      <c r="A49" s="29">
        <v>2350</v>
      </c>
      <c r="B49" s="31" t="s">
        <v>21</v>
      </c>
      <c r="C49" s="30">
        <v>5.66</v>
      </c>
      <c r="D49" s="30">
        <f t="shared" si="1"/>
        <v>0.28300000000000003</v>
      </c>
    </row>
    <row r="50" spans="1:4" ht="15.75">
      <c r="A50" s="29">
        <v>2361</v>
      </c>
      <c r="B50" s="31" t="s">
        <v>22</v>
      </c>
      <c r="C50" s="30">
        <v>1.92</v>
      </c>
      <c r="D50" s="30">
        <f t="shared" si="1"/>
        <v>0.096</v>
      </c>
    </row>
    <row r="51" spans="1:4" ht="15.75">
      <c r="A51" s="29">
        <v>2400</v>
      </c>
      <c r="B51" s="31" t="s">
        <v>28</v>
      </c>
      <c r="C51" s="30">
        <v>0.36</v>
      </c>
      <c r="D51" s="30">
        <f t="shared" si="1"/>
        <v>0.018</v>
      </c>
    </row>
    <row r="52" spans="1:4" ht="14.25" customHeight="1">
      <c r="A52" s="29">
        <v>2512</v>
      </c>
      <c r="B52" s="31" t="s">
        <v>39</v>
      </c>
      <c r="C52" s="30">
        <v>240</v>
      </c>
      <c r="D52" s="30">
        <v>13.05</v>
      </c>
    </row>
    <row r="53" spans="1:4" ht="15.75" hidden="1">
      <c r="A53" s="29">
        <v>2515</v>
      </c>
      <c r="B53" s="31" t="s">
        <v>23</v>
      </c>
      <c r="C53" s="30">
        <v>0</v>
      </c>
      <c r="D53" s="30">
        <f t="shared" si="1"/>
        <v>0</v>
      </c>
    </row>
    <row r="54" spans="1:4" ht="15.75" hidden="1">
      <c r="A54" s="29">
        <v>2519</v>
      </c>
      <c r="B54" s="31" t="s">
        <v>25</v>
      </c>
      <c r="C54" s="30">
        <v>0.02</v>
      </c>
      <c r="D54" s="30">
        <f t="shared" si="1"/>
        <v>0.001</v>
      </c>
    </row>
    <row r="55" spans="1:4" ht="15.75">
      <c r="A55" s="29">
        <v>5232</v>
      </c>
      <c r="B55" s="31" t="s">
        <v>24</v>
      </c>
      <c r="C55" s="30">
        <v>12.62</v>
      </c>
      <c r="D55" s="30">
        <f t="shared" si="1"/>
        <v>0.631</v>
      </c>
    </row>
    <row r="56" spans="1:4" ht="15.75" hidden="1">
      <c r="A56" s="29">
        <v>5240</v>
      </c>
      <c r="B56" s="31" t="s">
        <v>157</v>
      </c>
      <c r="C56" s="30">
        <v>0.06</v>
      </c>
      <c r="D56" s="30">
        <f t="shared" si="1"/>
        <v>0.003</v>
      </c>
    </row>
    <row r="57" spans="1:4" ht="15.75">
      <c r="A57" s="29">
        <v>5250</v>
      </c>
      <c r="B57" s="31" t="s">
        <v>158</v>
      </c>
      <c r="C57" s="30">
        <v>0.28</v>
      </c>
      <c r="D57" s="30">
        <f>C57/10/2</f>
        <v>0.014000000000000002</v>
      </c>
    </row>
    <row r="58" spans="1:4" ht="15.75">
      <c r="A58" s="33"/>
      <c r="B58" s="44" t="s">
        <v>8</v>
      </c>
      <c r="C58" s="32">
        <f>SUM(C31:C57)</f>
        <v>416.85999999999996</v>
      </c>
      <c r="D58" s="32">
        <f>SUM(D31:D57)</f>
        <v>24.331000000000003</v>
      </c>
    </row>
    <row r="59" spans="1:4" ht="15.75">
      <c r="A59" s="33"/>
      <c r="B59" s="44" t="s">
        <v>29</v>
      </c>
      <c r="C59" s="32">
        <f>C58+C29</f>
        <v>1380</v>
      </c>
      <c r="D59" s="32">
        <f>D58+D29</f>
        <v>75.0005</v>
      </c>
    </row>
    <row r="60" spans="1:4" ht="15.75">
      <c r="A60" s="20"/>
      <c r="B60" s="22"/>
      <c r="C60" s="22"/>
      <c r="D60" s="22"/>
    </row>
    <row r="61" spans="1:4" s="77" customFormat="1" ht="15.75" customHeight="1">
      <c r="A61" s="110" t="s">
        <v>59</v>
      </c>
      <c r="B61" s="111"/>
      <c r="C61" s="72">
        <v>300</v>
      </c>
      <c r="D61" s="72">
        <v>15</v>
      </c>
    </row>
    <row r="62" spans="1:4" s="77" customFormat="1" ht="15.75">
      <c r="A62" s="110" t="s">
        <v>97</v>
      </c>
      <c r="B62" s="111"/>
      <c r="C62" s="73">
        <f>C59/C61</f>
        <v>4.6</v>
      </c>
      <c r="D62" s="73">
        <f>D59/D61</f>
        <v>5.0000333333333336</v>
      </c>
    </row>
    <row r="63" spans="1:4" ht="17.25" customHeight="1">
      <c r="A63" s="22"/>
      <c r="B63" s="21"/>
      <c r="C63" s="53"/>
      <c r="D63" s="53"/>
    </row>
    <row r="64" spans="1:4" s="39" customFormat="1" ht="19.5" customHeight="1">
      <c r="A64" s="108" t="s">
        <v>60</v>
      </c>
      <c r="B64" s="109"/>
      <c r="C64" s="37"/>
      <c r="D64" s="37"/>
    </row>
    <row r="65" spans="1:4" s="39" customFormat="1" ht="15.75">
      <c r="A65" s="108" t="s">
        <v>95</v>
      </c>
      <c r="B65" s="109"/>
      <c r="C65" s="37"/>
      <c r="D65" s="37"/>
    </row>
    <row r="66" s="39" customFormat="1" ht="17.25" customHeight="1">
      <c r="A66" s="39" t="s">
        <v>61</v>
      </c>
    </row>
    <row r="67" s="39" customFormat="1" ht="12.75" customHeight="1"/>
    <row r="68" spans="2:3" s="39" customFormat="1" ht="15" customHeight="1">
      <c r="B68" s="40"/>
      <c r="C68" s="40"/>
    </row>
    <row r="69" spans="2:3" s="39" customFormat="1" ht="14.25" customHeight="1">
      <c r="B69" s="41"/>
      <c r="C69" s="41"/>
    </row>
  </sheetData>
  <sheetProtection/>
  <mergeCells count="11">
    <mergeCell ref="A3:D3"/>
    <mergeCell ref="A64:B64"/>
    <mergeCell ref="B8:D8"/>
    <mergeCell ref="A65:B65"/>
    <mergeCell ref="A62:B62"/>
    <mergeCell ref="A4:D4"/>
    <mergeCell ref="A5:D5"/>
    <mergeCell ref="B6:D6"/>
    <mergeCell ref="B7:D7"/>
    <mergeCell ref="B9:D9"/>
    <mergeCell ref="A61:B61"/>
  </mergeCells>
  <printOptions/>
  <pageMargins left="0.9448818897637796" right="0.5511811023622047" top="0.7086614173228347" bottom="0.8267716535433072" header="0.5118110236220472" footer="0.5118110236220472"/>
  <pageSetup firstPageNumber="8" useFirstPageNumber="1" fitToHeight="1" fitToWidth="1" horizontalDpi="600" verticalDpi="600" orientation="portrait" paperSize="9" scale="63" r:id="rId1"/>
  <headerFooter alignWithMargins="0">
    <oddFooter>&amp;C&amp;"Times New Roman,Regular"LManotp7_100519_1002maksas;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72"/>
  <sheetViews>
    <sheetView view="pageLayout" workbookViewId="0" topLeftCell="A45">
      <selection activeCell="B9" sqref="B9:D9"/>
    </sheetView>
  </sheetViews>
  <sheetFormatPr defaultColWidth="9.140625" defaultRowHeight="12.75"/>
  <cols>
    <col min="1" max="1" width="12.28125" style="12" customWidth="1"/>
    <col min="2" max="2" width="94.8515625" style="12" customWidth="1"/>
    <col min="3" max="3" width="15.8515625" style="12" hidden="1" customWidth="1"/>
    <col min="4" max="4" width="31.421875" style="12" customWidth="1"/>
    <col min="5" max="16384" width="9.140625" style="12" customWidth="1"/>
  </cols>
  <sheetData>
    <row r="1" spans="2:4" ht="15.75">
      <c r="B1" s="20"/>
      <c r="C1" s="20"/>
      <c r="D1" s="20"/>
    </row>
    <row r="2" ht="15.75">
      <c r="D2" s="20"/>
    </row>
    <row r="3" ht="15.75">
      <c r="D3" s="19"/>
    </row>
    <row r="4" spans="1:4" ht="18.75">
      <c r="A4" s="99" t="s">
        <v>9</v>
      </c>
      <c r="B4" s="99"/>
      <c r="C4" s="99"/>
      <c r="D4" s="99"/>
    </row>
    <row r="5" spans="2:4" ht="15.75">
      <c r="B5" s="104"/>
      <c r="C5" s="104"/>
      <c r="D5" s="104"/>
    </row>
    <row r="6" spans="1:4" ht="15.75" customHeight="1">
      <c r="A6" s="87" t="s">
        <v>1</v>
      </c>
      <c r="B6" s="87"/>
      <c r="C6" s="87"/>
      <c r="D6" s="87"/>
    </row>
    <row r="7" spans="1:4" ht="15.75" customHeight="1">
      <c r="A7" s="87" t="s">
        <v>0</v>
      </c>
      <c r="B7" s="87"/>
      <c r="C7" s="87"/>
      <c r="D7" s="87"/>
    </row>
    <row r="8" spans="1:4" ht="15.75">
      <c r="A8" s="14"/>
      <c r="B8" s="87" t="s">
        <v>43</v>
      </c>
      <c r="C8" s="87"/>
      <c r="D8" s="87"/>
    </row>
    <row r="9" spans="1:4" ht="35.25" customHeight="1">
      <c r="A9" s="14"/>
      <c r="B9" s="87" t="s">
        <v>141</v>
      </c>
      <c r="C9" s="87"/>
      <c r="D9" s="87"/>
    </row>
    <row r="10" spans="1:4" ht="15.75">
      <c r="A10" s="14"/>
      <c r="B10" s="87" t="s">
        <v>144</v>
      </c>
      <c r="C10" s="87"/>
      <c r="D10" s="87"/>
    </row>
    <row r="11" spans="1:4" ht="15.75">
      <c r="A11" s="14"/>
      <c r="B11" s="87" t="s">
        <v>107</v>
      </c>
      <c r="C11" s="87"/>
      <c r="D11" s="87"/>
    </row>
    <row r="12" spans="1:4" ht="15.75">
      <c r="A12" s="14" t="s">
        <v>2</v>
      </c>
      <c r="B12" s="14" t="str">
        <f>'8.1.1.'!B11</f>
        <v>2019.gadā un turpmāk</v>
      </c>
      <c r="C12" s="14"/>
      <c r="D12" s="14"/>
    </row>
    <row r="13" spans="2:4" ht="15.75" hidden="1">
      <c r="B13" s="24"/>
      <c r="C13" s="24"/>
      <c r="D13" s="24"/>
    </row>
    <row r="14" spans="1:4" ht="67.5" customHeight="1">
      <c r="A14" s="58" t="s">
        <v>3</v>
      </c>
      <c r="B14" s="58" t="s">
        <v>4</v>
      </c>
      <c r="C14" s="58"/>
      <c r="D14" s="58" t="s">
        <v>94</v>
      </c>
    </row>
    <row r="15" spans="1:4" ht="15.75">
      <c r="A15" s="28">
        <v>1</v>
      </c>
      <c r="B15" s="56">
        <v>2</v>
      </c>
      <c r="C15" s="56"/>
      <c r="D15" s="28">
        <v>3</v>
      </c>
    </row>
    <row r="16" spans="1:4" ht="15.75">
      <c r="A16" s="28"/>
      <c r="B16" s="42" t="s">
        <v>5</v>
      </c>
      <c r="C16" s="42"/>
      <c r="D16" s="42"/>
    </row>
    <row r="17" spans="1:4" ht="15.75">
      <c r="A17" s="29">
        <v>1100</v>
      </c>
      <c r="B17" s="29" t="s">
        <v>138</v>
      </c>
      <c r="C17" s="30">
        <v>186.99</v>
      </c>
      <c r="D17" s="30">
        <f>C17/10/2</f>
        <v>9.3495</v>
      </c>
    </row>
    <row r="18" spans="1:4" ht="15.75" customHeight="1">
      <c r="A18" s="29">
        <v>1200</v>
      </c>
      <c r="B18" s="31" t="s">
        <v>139</v>
      </c>
      <c r="C18" s="30">
        <v>45.05</v>
      </c>
      <c r="D18" s="30">
        <f aca="true" t="shared" si="0" ref="D18:D30">C18/10/2</f>
        <v>2.2525</v>
      </c>
    </row>
    <row r="19" spans="1:4" ht="15.75">
      <c r="A19" s="29">
        <v>2222</v>
      </c>
      <c r="B19" s="31" t="s">
        <v>26</v>
      </c>
      <c r="C19" s="30">
        <v>7.34</v>
      </c>
      <c r="D19" s="30">
        <f t="shared" si="0"/>
        <v>0.367</v>
      </c>
    </row>
    <row r="20" spans="1:4" ht="15.75">
      <c r="A20" s="29">
        <v>2223</v>
      </c>
      <c r="B20" s="31" t="s">
        <v>27</v>
      </c>
      <c r="C20" s="30">
        <v>4.29</v>
      </c>
      <c r="D20" s="30">
        <f t="shared" si="0"/>
        <v>0.2145</v>
      </c>
    </row>
    <row r="21" spans="1:4" ht="15.75">
      <c r="A21" s="29">
        <v>2231</v>
      </c>
      <c r="B21" s="31" t="s">
        <v>140</v>
      </c>
      <c r="C21" s="30">
        <v>2.07</v>
      </c>
      <c r="D21" s="30">
        <f t="shared" si="0"/>
        <v>0.1035</v>
      </c>
    </row>
    <row r="22" spans="1:4" ht="16.5" customHeight="1">
      <c r="A22" s="29">
        <v>2243</v>
      </c>
      <c r="B22" s="31" t="s">
        <v>145</v>
      </c>
      <c r="C22" s="30">
        <v>1.76</v>
      </c>
      <c r="D22" s="30">
        <f t="shared" si="0"/>
        <v>0.088</v>
      </c>
    </row>
    <row r="23" spans="1:4" ht="15.75">
      <c r="A23" s="29">
        <v>2244</v>
      </c>
      <c r="B23" s="31" t="s">
        <v>13</v>
      </c>
      <c r="C23" s="30">
        <v>1.2</v>
      </c>
      <c r="D23" s="30">
        <v>0.1</v>
      </c>
    </row>
    <row r="24" spans="1:4" ht="15.75">
      <c r="A24" s="29">
        <v>2251</v>
      </c>
      <c r="B24" s="31" t="s">
        <v>146</v>
      </c>
      <c r="C24" s="30">
        <v>5.69</v>
      </c>
      <c r="D24" s="30">
        <f t="shared" si="0"/>
        <v>0.28450000000000003</v>
      </c>
    </row>
    <row r="25" spans="1:4" ht="15.75" customHeight="1">
      <c r="A25" s="29">
        <v>2279</v>
      </c>
      <c r="B25" s="31" t="s">
        <v>16</v>
      </c>
      <c r="C25" s="30">
        <v>0.47</v>
      </c>
      <c r="D25" s="30">
        <f t="shared" si="0"/>
        <v>0.0235</v>
      </c>
    </row>
    <row r="26" spans="1:4" ht="15.75">
      <c r="A26" s="29">
        <v>2321</v>
      </c>
      <c r="B26" s="31" t="s">
        <v>19</v>
      </c>
      <c r="C26" s="30">
        <v>12.31</v>
      </c>
      <c r="D26" s="30">
        <f t="shared" si="0"/>
        <v>0.6155</v>
      </c>
    </row>
    <row r="27" spans="1:4" ht="15.75">
      <c r="A27" s="29">
        <v>2362</v>
      </c>
      <c r="B27" s="31" t="s">
        <v>147</v>
      </c>
      <c r="C27" s="30">
        <v>0.67</v>
      </c>
      <c r="D27" s="30">
        <f t="shared" si="0"/>
        <v>0.0335</v>
      </c>
    </row>
    <row r="28" spans="1:4" ht="15.75">
      <c r="A28" s="29">
        <v>2363</v>
      </c>
      <c r="B28" s="31" t="s">
        <v>148</v>
      </c>
      <c r="C28" s="30">
        <v>318.5</v>
      </c>
      <c r="D28" s="30">
        <v>18.3</v>
      </c>
    </row>
    <row r="29" spans="1:4" ht="15.75" hidden="1">
      <c r="A29" s="29">
        <v>2370</v>
      </c>
      <c r="B29" s="31" t="s">
        <v>46</v>
      </c>
      <c r="C29" s="30">
        <v>0</v>
      </c>
      <c r="D29" s="30">
        <f t="shared" si="0"/>
        <v>0</v>
      </c>
    </row>
    <row r="30" spans="1:4" ht="14.25" customHeight="1">
      <c r="A30" s="29">
        <v>5232</v>
      </c>
      <c r="B30" s="31" t="s">
        <v>24</v>
      </c>
      <c r="C30" s="30">
        <v>1.65</v>
      </c>
      <c r="D30" s="30">
        <f t="shared" si="0"/>
        <v>0.08249999999999999</v>
      </c>
    </row>
    <row r="31" spans="1:4" ht="15.75">
      <c r="A31" s="29"/>
      <c r="B31" s="43" t="s">
        <v>6</v>
      </c>
      <c r="C31" s="32">
        <f>SUM(C17:C30)</f>
        <v>587.9899999999999</v>
      </c>
      <c r="D31" s="32">
        <f>SUM(D17:D30)</f>
        <v>31.8145</v>
      </c>
    </row>
    <row r="32" spans="1:4" ht="15" customHeight="1">
      <c r="A32" s="33"/>
      <c r="B32" s="29" t="s">
        <v>7</v>
      </c>
      <c r="C32" s="29"/>
      <c r="D32" s="29"/>
    </row>
    <row r="33" spans="1:4" ht="15.75">
      <c r="A33" s="29">
        <v>1100</v>
      </c>
      <c r="B33" s="29" t="s">
        <v>138</v>
      </c>
      <c r="C33" s="30">
        <v>52.44</v>
      </c>
      <c r="D33" s="30">
        <f aca="true" t="shared" si="1" ref="D33:D59">C33/10/2</f>
        <v>2.622</v>
      </c>
    </row>
    <row r="34" spans="1:4" ht="15.75" customHeight="1">
      <c r="A34" s="29">
        <v>1200</v>
      </c>
      <c r="B34" s="31" t="s">
        <v>139</v>
      </c>
      <c r="C34" s="30">
        <v>12.63</v>
      </c>
      <c r="D34" s="30">
        <f t="shared" si="1"/>
        <v>0.6315000000000001</v>
      </c>
    </row>
    <row r="35" spans="1:4" ht="15.75">
      <c r="A35" s="29">
        <v>2219</v>
      </c>
      <c r="B35" s="29" t="s">
        <v>149</v>
      </c>
      <c r="C35" s="30">
        <v>1.55</v>
      </c>
      <c r="D35" s="30">
        <f t="shared" si="1"/>
        <v>0.0775</v>
      </c>
    </row>
    <row r="36" spans="1:4" ht="15.75">
      <c r="A36" s="29">
        <v>2234</v>
      </c>
      <c r="B36" s="31" t="s">
        <v>150</v>
      </c>
      <c r="C36" s="30">
        <v>0.16</v>
      </c>
      <c r="D36" s="30">
        <f t="shared" si="1"/>
        <v>0.008</v>
      </c>
    </row>
    <row r="37" spans="1:4" ht="15.75">
      <c r="A37" s="29">
        <v>2239</v>
      </c>
      <c r="B37" s="31" t="s">
        <v>151</v>
      </c>
      <c r="C37" s="30">
        <v>0.57</v>
      </c>
      <c r="D37" s="30">
        <f t="shared" si="1"/>
        <v>0.028499999999999998</v>
      </c>
    </row>
    <row r="38" spans="1:4" ht="15.75">
      <c r="A38" s="29">
        <v>2241</v>
      </c>
      <c r="B38" s="31" t="s">
        <v>152</v>
      </c>
      <c r="C38" s="30">
        <v>0.16</v>
      </c>
      <c r="D38" s="30">
        <f t="shared" si="1"/>
        <v>0.008</v>
      </c>
    </row>
    <row r="39" spans="1:4" ht="15.75">
      <c r="A39" s="29">
        <v>2242</v>
      </c>
      <c r="B39" s="31" t="s">
        <v>11</v>
      </c>
      <c r="C39" s="30">
        <v>0.52</v>
      </c>
      <c r="D39" s="30">
        <f t="shared" si="1"/>
        <v>0.026000000000000002</v>
      </c>
    </row>
    <row r="40" spans="1:4" ht="15" customHeight="1">
      <c r="A40" s="29">
        <v>2243</v>
      </c>
      <c r="B40" s="31" t="s">
        <v>12</v>
      </c>
      <c r="C40" s="30">
        <v>0.52</v>
      </c>
      <c r="D40" s="30">
        <f t="shared" si="1"/>
        <v>0.026000000000000002</v>
      </c>
    </row>
    <row r="41" spans="1:4" ht="15.75">
      <c r="A41" s="29">
        <v>2244</v>
      </c>
      <c r="B41" s="31" t="s">
        <v>13</v>
      </c>
      <c r="C41" s="30">
        <v>0.21</v>
      </c>
      <c r="D41" s="30">
        <v>2.55</v>
      </c>
    </row>
    <row r="42" spans="1:4" ht="15.75">
      <c r="A42" s="29">
        <v>2247</v>
      </c>
      <c r="B42" s="42" t="s">
        <v>153</v>
      </c>
      <c r="C42" s="30">
        <v>0.16</v>
      </c>
      <c r="D42" s="30">
        <f t="shared" si="1"/>
        <v>0.008</v>
      </c>
    </row>
    <row r="43" spans="1:4" ht="15.75">
      <c r="A43" s="29">
        <v>2251</v>
      </c>
      <c r="B43" s="31" t="s">
        <v>146</v>
      </c>
      <c r="C43" s="30">
        <v>1.09</v>
      </c>
      <c r="D43" s="30">
        <f t="shared" si="1"/>
        <v>0.05450000000000001</v>
      </c>
    </row>
    <row r="44" spans="1:4" ht="15.75">
      <c r="A44" s="29">
        <v>2259</v>
      </c>
      <c r="B44" s="31" t="s">
        <v>154</v>
      </c>
      <c r="C44" s="30">
        <v>0.05</v>
      </c>
      <c r="D44" s="30">
        <f t="shared" si="1"/>
        <v>0.0025</v>
      </c>
    </row>
    <row r="45" spans="1:4" ht="15.75">
      <c r="A45" s="29">
        <v>2262</v>
      </c>
      <c r="B45" s="31" t="s">
        <v>15</v>
      </c>
      <c r="C45" s="30">
        <v>1.16</v>
      </c>
      <c r="D45" s="30">
        <f t="shared" si="1"/>
        <v>0.057999999999999996</v>
      </c>
    </row>
    <row r="46" spans="1:4" ht="15.75">
      <c r="A46" s="29">
        <v>2264</v>
      </c>
      <c r="B46" s="31" t="s">
        <v>155</v>
      </c>
      <c r="C46" s="30">
        <v>0.05</v>
      </c>
      <c r="D46" s="30">
        <f t="shared" si="1"/>
        <v>0.0025</v>
      </c>
    </row>
    <row r="47" spans="1:4" ht="15.75">
      <c r="A47" s="29">
        <v>2279</v>
      </c>
      <c r="B47" s="31" t="s">
        <v>16</v>
      </c>
      <c r="C47" s="30">
        <v>0.31</v>
      </c>
      <c r="D47" s="30">
        <f t="shared" si="1"/>
        <v>0.0155</v>
      </c>
    </row>
    <row r="48" spans="1:4" ht="15.75">
      <c r="A48" s="29">
        <v>2311</v>
      </c>
      <c r="B48" s="31" t="s">
        <v>17</v>
      </c>
      <c r="C48" s="30">
        <v>0.83</v>
      </c>
      <c r="D48" s="30">
        <f t="shared" si="1"/>
        <v>0.041499999999999995</v>
      </c>
    </row>
    <row r="49" spans="1:4" ht="15.75">
      <c r="A49" s="29">
        <v>2312</v>
      </c>
      <c r="B49" s="31" t="s">
        <v>18</v>
      </c>
      <c r="C49" s="30">
        <v>0.16</v>
      </c>
      <c r="D49" s="30">
        <f t="shared" si="1"/>
        <v>0.008</v>
      </c>
    </row>
    <row r="50" spans="1:4" ht="15.75">
      <c r="A50" s="29">
        <v>2322</v>
      </c>
      <c r="B50" s="31" t="s">
        <v>20</v>
      </c>
      <c r="C50" s="30">
        <v>2.33</v>
      </c>
      <c r="D50" s="30">
        <f t="shared" si="1"/>
        <v>0.1165</v>
      </c>
    </row>
    <row r="51" spans="1:4" ht="15.75">
      <c r="A51" s="29">
        <v>2350</v>
      </c>
      <c r="B51" s="31" t="s">
        <v>21</v>
      </c>
      <c r="C51" s="30">
        <v>3</v>
      </c>
      <c r="D51" s="30">
        <f t="shared" si="1"/>
        <v>0.15</v>
      </c>
    </row>
    <row r="52" spans="1:4" ht="15.75">
      <c r="A52" s="29">
        <v>2361</v>
      </c>
      <c r="B52" s="31" t="s">
        <v>22</v>
      </c>
      <c r="C52" s="30">
        <v>0.93</v>
      </c>
      <c r="D52" s="30">
        <f t="shared" si="1"/>
        <v>0.0465</v>
      </c>
    </row>
    <row r="53" spans="1:4" ht="15.75">
      <c r="A53" s="29">
        <v>2400</v>
      </c>
      <c r="B53" s="31" t="s">
        <v>28</v>
      </c>
      <c r="C53" s="30">
        <v>0.16</v>
      </c>
      <c r="D53" s="30">
        <f t="shared" si="1"/>
        <v>0.008</v>
      </c>
    </row>
    <row r="54" spans="1:4" ht="16.5" customHeight="1">
      <c r="A54" s="29">
        <v>2512</v>
      </c>
      <c r="B54" s="31" t="s">
        <v>39</v>
      </c>
      <c r="C54" s="30">
        <v>147</v>
      </c>
      <c r="D54" s="30">
        <v>8.25</v>
      </c>
    </row>
    <row r="55" spans="1:4" ht="15.75">
      <c r="A55" s="29">
        <v>2515</v>
      </c>
      <c r="B55" s="31" t="s">
        <v>156</v>
      </c>
      <c r="C55" s="30">
        <v>0.21</v>
      </c>
      <c r="D55" s="30">
        <f t="shared" si="1"/>
        <v>0.010499999999999999</v>
      </c>
    </row>
    <row r="56" spans="1:4" ht="15.75" hidden="1">
      <c r="A56" s="29">
        <v>2519</v>
      </c>
      <c r="B56" s="31" t="s">
        <v>25</v>
      </c>
      <c r="C56" s="30">
        <v>0.05</v>
      </c>
      <c r="D56" s="30">
        <f t="shared" si="1"/>
        <v>0.0025</v>
      </c>
    </row>
    <row r="57" spans="1:4" ht="15.75">
      <c r="A57" s="29">
        <v>5232</v>
      </c>
      <c r="B57" s="31" t="s">
        <v>24</v>
      </c>
      <c r="C57" s="30">
        <v>18.41</v>
      </c>
      <c r="D57" s="30">
        <f t="shared" si="1"/>
        <v>0.9205</v>
      </c>
    </row>
    <row r="58" spans="1:4" ht="15.75">
      <c r="A58" s="29">
        <v>5240</v>
      </c>
      <c r="B58" s="31" t="s">
        <v>157</v>
      </c>
      <c r="C58" s="30">
        <v>1.45</v>
      </c>
      <c r="D58" s="30">
        <f t="shared" si="1"/>
        <v>0.0725</v>
      </c>
    </row>
    <row r="59" spans="1:4" ht="15.75">
      <c r="A59" s="29">
        <v>5250</v>
      </c>
      <c r="B59" s="31" t="s">
        <v>37</v>
      </c>
      <c r="C59" s="30">
        <v>5.9</v>
      </c>
      <c r="D59" s="30">
        <f t="shared" si="1"/>
        <v>0.29500000000000004</v>
      </c>
    </row>
    <row r="60" spans="1:4" ht="15.75">
      <c r="A60" s="33"/>
      <c r="B60" s="44" t="s">
        <v>8</v>
      </c>
      <c r="C60" s="32">
        <f>SUM(C33:C59)</f>
        <v>252.00999999999996</v>
      </c>
      <c r="D60" s="32">
        <f>SUM(D33:D59)</f>
        <v>16.040000000000003</v>
      </c>
    </row>
    <row r="61" spans="1:4" ht="15.75">
      <c r="A61" s="33"/>
      <c r="B61" s="44" t="s">
        <v>29</v>
      </c>
      <c r="C61" s="32">
        <f>C60+C31</f>
        <v>839.9999999999999</v>
      </c>
      <c r="D61" s="32">
        <f>D60+D31</f>
        <v>47.8545</v>
      </c>
    </row>
    <row r="62" spans="1:4" ht="15.75">
      <c r="A62" s="45"/>
      <c r="B62" s="46"/>
      <c r="C62" s="46"/>
      <c r="D62" s="46"/>
    </row>
    <row r="63" spans="1:4" s="77" customFormat="1" ht="15.75" customHeight="1">
      <c r="A63" s="110" t="s">
        <v>59</v>
      </c>
      <c r="B63" s="111"/>
      <c r="C63" s="72">
        <v>300</v>
      </c>
      <c r="D63" s="72">
        <v>15</v>
      </c>
    </row>
    <row r="64" spans="1:4" s="77" customFormat="1" ht="15.75">
      <c r="A64" s="110" t="s">
        <v>97</v>
      </c>
      <c r="B64" s="111"/>
      <c r="C64" s="73">
        <f>C61/C63</f>
        <v>2.8</v>
      </c>
      <c r="D64" s="73">
        <f>D61/D63</f>
        <v>3.1903</v>
      </c>
    </row>
    <row r="65" spans="1:4" ht="15.75">
      <c r="A65" s="22"/>
      <c r="B65" s="21"/>
      <c r="C65" s="21"/>
      <c r="D65" s="21"/>
    </row>
    <row r="66" spans="1:4" s="39" customFormat="1" ht="19.5" customHeight="1">
      <c r="A66" s="108" t="s">
        <v>60</v>
      </c>
      <c r="B66" s="109"/>
      <c r="C66" s="37"/>
      <c r="D66" s="37"/>
    </row>
    <row r="67" spans="1:4" s="39" customFormat="1" ht="15.75">
      <c r="A67" s="108" t="s">
        <v>95</v>
      </c>
      <c r="B67" s="109"/>
      <c r="C67" s="34"/>
      <c r="D67" s="37"/>
    </row>
    <row r="68" spans="1:3" ht="13.5" customHeight="1">
      <c r="A68" s="38"/>
      <c r="B68" s="21"/>
      <c r="C68" s="21"/>
    </row>
    <row r="69" s="39" customFormat="1" ht="17.25" customHeight="1">
      <c r="A69" s="39" t="s">
        <v>61</v>
      </c>
    </row>
    <row r="70" s="39" customFormat="1" ht="12.75" customHeight="1"/>
    <row r="71" spans="2:3" s="39" customFormat="1" ht="15" customHeight="1">
      <c r="B71" s="40"/>
      <c r="C71" s="40"/>
    </row>
    <row r="72" spans="2:3" s="39" customFormat="1" ht="14.25" customHeight="1">
      <c r="B72" s="41"/>
      <c r="C72" s="41"/>
    </row>
  </sheetData>
  <sheetProtection/>
  <mergeCells count="12">
    <mergeCell ref="B9:D9"/>
    <mergeCell ref="B11:D11"/>
    <mergeCell ref="B10:D10"/>
    <mergeCell ref="A63:B63"/>
    <mergeCell ref="A4:D4"/>
    <mergeCell ref="B5:D5"/>
    <mergeCell ref="A66:B66"/>
    <mergeCell ref="A67:B67"/>
    <mergeCell ref="A64:B64"/>
    <mergeCell ref="A6:D6"/>
    <mergeCell ref="A7:D7"/>
    <mergeCell ref="B8:D8"/>
  </mergeCells>
  <printOptions/>
  <pageMargins left="0.9448818897637796" right="0.5511811023622047" top="0.7086614173228347" bottom="0.984251968503937" header="0.5118110236220472" footer="0.5118110236220472"/>
  <pageSetup firstPageNumber="9" useFirstPageNumber="1" fitToHeight="0" horizontalDpi="600" verticalDpi="600" orientation="portrait" paperSize="9" scale="60" r:id="rId1"/>
  <headerFooter alignWithMargins="0">
    <oddFooter>&amp;C&amp;"Times New Roman,Regular"LManotp7_100519_1002maksas;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75"/>
  <sheetViews>
    <sheetView view="pageLayout" workbookViewId="0" topLeftCell="A1">
      <selection activeCell="B5" sqref="B5:D5"/>
    </sheetView>
  </sheetViews>
  <sheetFormatPr defaultColWidth="9.140625" defaultRowHeight="12.75"/>
  <cols>
    <col min="1" max="1" width="12.7109375" style="6" customWidth="1"/>
    <col min="2" max="2" width="96.140625" style="6" customWidth="1"/>
    <col min="3" max="3" width="11.00390625" style="6" hidden="1" customWidth="1"/>
    <col min="4" max="4" width="30.8515625" style="6" customWidth="1"/>
    <col min="5" max="16384" width="9.140625" style="6" customWidth="1"/>
  </cols>
  <sheetData>
    <row r="1" spans="1:4" ht="15.75">
      <c r="A1" s="12"/>
      <c r="B1" s="19"/>
      <c r="C1" s="19"/>
      <c r="D1" s="20"/>
    </row>
    <row r="2" spans="1:4" ht="15.75">
      <c r="A2" s="12"/>
      <c r="B2" s="12"/>
      <c r="C2" s="12"/>
      <c r="D2" s="20"/>
    </row>
    <row r="3" spans="1:4" ht="15.75">
      <c r="A3" s="12"/>
      <c r="B3" s="12"/>
      <c r="C3" s="12"/>
      <c r="D3" s="20"/>
    </row>
    <row r="4" spans="1:4" ht="18.75">
      <c r="A4" s="99" t="s">
        <v>9</v>
      </c>
      <c r="B4" s="99"/>
      <c r="C4" s="99"/>
      <c r="D4" s="99"/>
    </row>
    <row r="5" spans="1:4" ht="15.75">
      <c r="A5" s="12"/>
      <c r="B5" s="104"/>
      <c r="C5" s="104"/>
      <c r="D5" s="104"/>
    </row>
    <row r="6" spans="1:4" ht="15.75" customHeight="1">
      <c r="A6" s="87" t="s">
        <v>1</v>
      </c>
      <c r="B6" s="87"/>
      <c r="C6" s="87"/>
      <c r="D6" s="87"/>
    </row>
    <row r="7" spans="1:4" ht="15.75" customHeight="1">
      <c r="A7" s="87" t="s">
        <v>0</v>
      </c>
      <c r="B7" s="87"/>
      <c r="C7" s="87"/>
      <c r="D7" s="87"/>
    </row>
    <row r="8" spans="1:4" ht="15.75">
      <c r="A8" s="14"/>
      <c r="B8" s="87" t="s">
        <v>43</v>
      </c>
      <c r="C8" s="87"/>
      <c r="D8" s="87"/>
    </row>
    <row r="9" spans="1:4" ht="30.75" customHeight="1">
      <c r="A9" s="14"/>
      <c r="B9" s="87" t="s">
        <v>141</v>
      </c>
      <c r="C9" s="87"/>
      <c r="D9" s="87"/>
    </row>
    <row r="10" spans="1:4" ht="16.5" customHeight="1">
      <c r="A10" s="14"/>
      <c r="B10" s="87" t="s">
        <v>144</v>
      </c>
      <c r="C10" s="87"/>
      <c r="D10" s="87"/>
    </row>
    <row r="11" spans="1:4" ht="14.25" customHeight="1">
      <c r="A11" s="14"/>
      <c r="B11" s="87" t="s">
        <v>134</v>
      </c>
      <c r="C11" s="87"/>
      <c r="D11" s="87"/>
    </row>
    <row r="12" spans="1:4" ht="15.75">
      <c r="A12" s="14" t="s">
        <v>2</v>
      </c>
      <c r="B12" s="14" t="s">
        <v>160</v>
      </c>
      <c r="C12" s="14"/>
      <c r="D12" s="14"/>
    </row>
    <row r="13" spans="1:4" ht="15.75" hidden="1">
      <c r="A13" s="12"/>
      <c r="B13" s="24"/>
      <c r="C13" s="24"/>
      <c r="D13" s="24"/>
    </row>
    <row r="14" spans="1:4" ht="61.5" customHeight="1">
      <c r="A14" s="58" t="s">
        <v>3</v>
      </c>
      <c r="B14" s="58" t="s">
        <v>4</v>
      </c>
      <c r="C14" s="58"/>
      <c r="D14" s="58" t="s">
        <v>96</v>
      </c>
    </row>
    <row r="15" spans="1:4" ht="15.75">
      <c r="A15" s="26">
        <v>1</v>
      </c>
      <c r="B15" s="27">
        <v>2</v>
      </c>
      <c r="C15" s="27"/>
      <c r="D15" s="26">
        <v>3</v>
      </c>
    </row>
    <row r="16" spans="1:4" ht="15.75">
      <c r="A16" s="28"/>
      <c r="B16" s="42" t="s">
        <v>5</v>
      </c>
      <c r="C16" s="42"/>
      <c r="D16" s="42"/>
    </row>
    <row r="17" spans="1:4" ht="15.75">
      <c r="A17" s="29">
        <v>1100</v>
      </c>
      <c r="B17" s="29" t="s">
        <v>138</v>
      </c>
      <c r="C17" s="30">
        <v>186.99</v>
      </c>
      <c r="D17" s="30">
        <f>C17/10/2</f>
        <v>9.3495</v>
      </c>
    </row>
    <row r="18" spans="1:4" ht="15.75" customHeight="1">
      <c r="A18" s="29">
        <v>1200</v>
      </c>
      <c r="B18" s="31" t="s">
        <v>139</v>
      </c>
      <c r="C18" s="30">
        <v>45.05</v>
      </c>
      <c r="D18" s="30">
        <f aca="true" t="shared" si="0" ref="D18:D30">C18/10/2</f>
        <v>2.2525</v>
      </c>
    </row>
    <row r="19" spans="1:4" ht="15.75">
      <c r="A19" s="29">
        <v>2222</v>
      </c>
      <c r="B19" s="31" t="s">
        <v>26</v>
      </c>
      <c r="C19" s="30">
        <v>7.34</v>
      </c>
      <c r="D19" s="30">
        <f t="shared" si="0"/>
        <v>0.367</v>
      </c>
    </row>
    <row r="20" spans="1:4" ht="15.75">
      <c r="A20" s="29">
        <v>2223</v>
      </c>
      <c r="B20" s="31" t="s">
        <v>27</v>
      </c>
      <c r="C20" s="30">
        <v>4.29</v>
      </c>
      <c r="D20" s="30">
        <f t="shared" si="0"/>
        <v>0.2145</v>
      </c>
    </row>
    <row r="21" spans="1:4" ht="15.75">
      <c r="A21" s="29">
        <v>2231</v>
      </c>
      <c r="B21" s="31" t="s">
        <v>140</v>
      </c>
      <c r="C21" s="30">
        <v>2.07</v>
      </c>
      <c r="D21" s="30">
        <f t="shared" si="0"/>
        <v>0.1035</v>
      </c>
    </row>
    <row r="22" spans="1:4" ht="16.5" customHeight="1">
      <c r="A22" s="29">
        <v>2243</v>
      </c>
      <c r="B22" s="31" t="s">
        <v>145</v>
      </c>
      <c r="C22" s="30">
        <v>1.76</v>
      </c>
      <c r="D22" s="30">
        <f t="shared" si="0"/>
        <v>0.088</v>
      </c>
    </row>
    <row r="23" spans="1:4" ht="15.75">
      <c r="A23" s="29">
        <v>2244</v>
      </c>
      <c r="B23" s="31" t="s">
        <v>13</v>
      </c>
      <c r="C23" s="30">
        <v>1.2</v>
      </c>
      <c r="D23" s="30">
        <f t="shared" si="0"/>
        <v>0.06</v>
      </c>
    </row>
    <row r="24" spans="1:4" ht="15.75">
      <c r="A24" s="29">
        <v>2251</v>
      </c>
      <c r="B24" s="31" t="s">
        <v>146</v>
      </c>
      <c r="C24" s="30">
        <v>5.69</v>
      </c>
      <c r="D24" s="30">
        <f t="shared" si="0"/>
        <v>0.28450000000000003</v>
      </c>
    </row>
    <row r="25" spans="1:4" ht="15" customHeight="1">
      <c r="A25" s="29">
        <v>2279</v>
      </c>
      <c r="B25" s="31" t="s">
        <v>16</v>
      </c>
      <c r="C25" s="30">
        <v>0.47</v>
      </c>
      <c r="D25" s="30">
        <f t="shared" si="0"/>
        <v>0.0235</v>
      </c>
    </row>
    <row r="26" spans="1:4" ht="15.75">
      <c r="A26" s="29">
        <v>2321</v>
      </c>
      <c r="B26" s="31" t="s">
        <v>19</v>
      </c>
      <c r="C26" s="30">
        <v>12.31</v>
      </c>
      <c r="D26" s="30">
        <f t="shared" si="0"/>
        <v>0.6155</v>
      </c>
    </row>
    <row r="27" spans="1:4" ht="15.75">
      <c r="A27" s="29">
        <v>2362</v>
      </c>
      <c r="B27" s="31" t="s">
        <v>147</v>
      </c>
      <c r="C27" s="30">
        <v>0.67</v>
      </c>
      <c r="D27" s="30">
        <f t="shared" si="0"/>
        <v>0.0335</v>
      </c>
    </row>
    <row r="28" spans="1:4" ht="15.75">
      <c r="A28" s="29">
        <v>2363</v>
      </c>
      <c r="B28" s="31" t="s">
        <v>148</v>
      </c>
      <c r="C28" s="30">
        <v>318.5</v>
      </c>
      <c r="D28" s="30">
        <v>18.3</v>
      </c>
    </row>
    <row r="29" spans="1:4" ht="15.75" hidden="1">
      <c r="A29" s="29">
        <v>2370</v>
      </c>
      <c r="B29" s="31" t="s">
        <v>46</v>
      </c>
      <c r="C29" s="30">
        <v>0</v>
      </c>
      <c r="D29" s="30">
        <f t="shared" si="0"/>
        <v>0</v>
      </c>
    </row>
    <row r="30" spans="1:4" ht="15.75">
      <c r="A30" s="29">
        <v>5232</v>
      </c>
      <c r="B30" s="31" t="s">
        <v>24</v>
      </c>
      <c r="C30" s="30">
        <v>1.65</v>
      </c>
      <c r="D30" s="30">
        <f t="shared" si="0"/>
        <v>0.08249999999999999</v>
      </c>
    </row>
    <row r="31" spans="1:4" ht="15.75">
      <c r="A31" s="29"/>
      <c r="B31" s="43" t="s">
        <v>6</v>
      </c>
      <c r="C31" s="32">
        <f>SUM(C17:C30)</f>
        <v>587.9899999999999</v>
      </c>
      <c r="D31" s="32">
        <f>SUM(D17:D30)</f>
        <v>31.7745</v>
      </c>
    </row>
    <row r="32" spans="1:4" ht="15.75">
      <c r="A32" s="33"/>
      <c r="B32" s="29" t="s">
        <v>7</v>
      </c>
      <c r="C32" s="29"/>
      <c r="D32" s="29"/>
    </row>
    <row r="33" spans="1:4" ht="15.75">
      <c r="A33" s="29">
        <v>1100</v>
      </c>
      <c r="B33" s="29" t="s">
        <v>138</v>
      </c>
      <c r="C33" s="30">
        <v>52.44</v>
      </c>
      <c r="D33" s="30">
        <f aca="true" t="shared" si="1" ref="D33:D59">C33/10/2</f>
        <v>2.622</v>
      </c>
    </row>
    <row r="34" spans="1:4" ht="15.75" customHeight="1">
      <c r="A34" s="29">
        <v>1200</v>
      </c>
      <c r="B34" s="31" t="s">
        <v>139</v>
      </c>
      <c r="C34" s="30">
        <v>12.63</v>
      </c>
      <c r="D34" s="30">
        <f t="shared" si="1"/>
        <v>0.6315000000000001</v>
      </c>
    </row>
    <row r="35" spans="1:4" ht="15.75">
      <c r="A35" s="29">
        <v>2219</v>
      </c>
      <c r="B35" s="29" t="s">
        <v>149</v>
      </c>
      <c r="C35" s="30">
        <v>1.55</v>
      </c>
      <c r="D35" s="30">
        <f t="shared" si="1"/>
        <v>0.0775</v>
      </c>
    </row>
    <row r="36" spans="1:4" ht="15.75">
      <c r="A36" s="29">
        <v>2234</v>
      </c>
      <c r="B36" s="31" t="s">
        <v>150</v>
      </c>
      <c r="C36" s="30">
        <v>0.16</v>
      </c>
      <c r="D36" s="30">
        <f t="shared" si="1"/>
        <v>0.008</v>
      </c>
    </row>
    <row r="37" spans="1:4" ht="15.75" customHeight="1">
      <c r="A37" s="29">
        <v>2239</v>
      </c>
      <c r="B37" s="31" t="s">
        <v>151</v>
      </c>
      <c r="C37" s="30">
        <v>0.57</v>
      </c>
      <c r="D37" s="30">
        <f t="shared" si="1"/>
        <v>0.028499999999999998</v>
      </c>
    </row>
    <row r="38" spans="1:4" ht="15.75">
      <c r="A38" s="29">
        <v>2241</v>
      </c>
      <c r="B38" s="31" t="s">
        <v>152</v>
      </c>
      <c r="C38" s="30">
        <v>0.16</v>
      </c>
      <c r="D38" s="30">
        <f t="shared" si="1"/>
        <v>0.008</v>
      </c>
    </row>
    <row r="39" spans="1:4" ht="15.75">
      <c r="A39" s="29">
        <v>2242</v>
      </c>
      <c r="B39" s="31" t="s">
        <v>11</v>
      </c>
      <c r="C39" s="30">
        <v>0.52</v>
      </c>
      <c r="D39" s="30">
        <f t="shared" si="1"/>
        <v>0.026000000000000002</v>
      </c>
    </row>
    <row r="40" spans="1:4" ht="15.75" customHeight="1">
      <c r="A40" s="29">
        <v>2243</v>
      </c>
      <c r="B40" s="31" t="s">
        <v>12</v>
      </c>
      <c r="C40" s="30">
        <v>0.52</v>
      </c>
      <c r="D40" s="30">
        <f t="shared" si="1"/>
        <v>0.026000000000000002</v>
      </c>
    </row>
    <row r="41" spans="1:4" ht="15.75">
      <c r="A41" s="29">
        <v>2244</v>
      </c>
      <c r="B41" s="31" t="s">
        <v>13</v>
      </c>
      <c r="C41" s="30">
        <v>0.21</v>
      </c>
      <c r="D41" s="30">
        <v>2.59</v>
      </c>
    </row>
    <row r="42" spans="1:4" ht="15.75">
      <c r="A42" s="29">
        <v>2247</v>
      </c>
      <c r="B42" s="42" t="s">
        <v>153</v>
      </c>
      <c r="C42" s="30">
        <v>0.16</v>
      </c>
      <c r="D42" s="30">
        <f t="shared" si="1"/>
        <v>0.008</v>
      </c>
    </row>
    <row r="43" spans="1:4" ht="15.75">
      <c r="A43" s="29">
        <v>2251</v>
      </c>
      <c r="B43" s="31" t="s">
        <v>146</v>
      </c>
      <c r="C43" s="30">
        <v>1.09</v>
      </c>
      <c r="D43" s="30">
        <f t="shared" si="1"/>
        <v>0.05450000000000001</v>
      </c>
    </row>
    <row r="44" spans="1:4" ht="15.75">
      <c r="A44" s="29">
        <v>2259</v>
      </c>
      <c r="B44" s="31" t="s">
        <v>154</v>
      </c>
      <c r="C44" s="30">
        <v>0.05</v>
      </c>
      <c r="D44" s="30">
        <f t="shared" si="1"/>
        <v>0.0025</v>
      </c>
    </row>
    <row r="45" spans="1:4" ht="15.75">
      <c r="A45" s="29">
        <v>2262</v>
      </c>
      <c r="B45" s="31" t="s">
        <v>15</v>
      </c>
      <c r="C45" s="30">
        <v>1.16</v>
      </c>
      <c r="D45" s="30">
        <f t="shared" si="1"/>
        <v>0.057999999999999996</v>
      </c>
    </row>
    <row r="46" spans="1:4" ht="15.75">
      <c r="A46" s="29">
        <v>2264</v>
      </c>
      <c r="B46" s="31" t="s">
        <v>155</v>
      </c>
      <c r="C46" s="30">
        <v>0.05</v>
      </c>
      <c r="D46" s="30">
        <f t="shared" si="1"/>
        <v>0.0025</v>
      </c>
    </row>
    <row r="47" spans="1:4" ht="18" customHeight="1">
      <c r="A47" s="29">
        <v>2279</v>
      </c>
      <c r="B47" s="31" t="s">
        <v>16</v>
      </c>
      <c r="C47" s="30">
        <v>0.31</v>
      </c>
      <c r="D47" s="30">
        <f t="shared" si="1"/>
        <v>0.0155</v>
      </c>
    </row>
    <row r="48" spans="1:4" ht="15.75">
      <c r="A48" s="29">
        <v>2311</v>
      </c>
      <c r="B48" s="31" t="s">
        <v>17</v>
      </c>
      <c r="C48" s="30">
        <v>0.83</v>
      </c>
      <c r="D48" s="30">
        <f t="shared" si="1"/>
        <v>0.041499999999999995</v>
      </c>
    </row>
    <row r="49" spans="1:4" ht="15.75">
      <c r="A49" s="29">
        <v>2312</v>
      </c>
      <c r="B49" s="31" t="s">
        <v>18</v>
      </c>
      <c r="C49" s="30">
        <v>0.16</v>
      </c>
      <c r="D49" s="30">
        <f t="shared" si="1"/>
        <v>0.008</v>
      </c>
    </row>
    <row r="50" spans="1:4" ht="15.75" customHeight="1">
      <c r="A50" s="29">
        <v>2322</v>
      </c>
      <c r="B50" s="31" t="s">
        <v>20</v>
      </c>
      <c r="C50" s="30">
        <v>2.33</v>
      </c>
      <c r="D50" s="30">
        <f t="shared" si="1"/>
        <v>0.1165</v>
      </c>
    </row>
    <row r="51" spans="1:4" ht="15.75" customHeight="1">
      <c r="A51" s="29">
        <v>2350</v>
      </c>
      <c r="B51" s="31" t="s">
        <v>21</v>
      </c>
      <c r="C51" s="30">
        <v>3</v>
      </c>
      <c r="D51" s="30">
        <f t="shared" si="1"/>
        <v>0.15</v>
      </c>
    </row>
    <row r="52" spans="1:4" ht="15.75">
      <c r="A52" s="29">
        <v>2361</v>
      </c>
      <c r="B52" s="31" t="s">
        <v>22</v>
      </c>
      <c r="C52" s="30">
        <v>0.93</v>
      </c>
      <c r="D52" s="30">
        <f t="shared" si="1"/>
        <v>0.0465</v>
      </c>
    </row>
    <row r="53" spans="1:4" ht="15.75">
      <c r="A53" s="29">
        <v>2400</v>
      </c>
      <c r="B53" s="31" t="s">
        <v>28</v>
      </c>
      <c r="C53" s="30">
        <v>0.16</v>
      </c>
      <c r="D53" s="30">
        <f t="shared" si="1"/>
        <v>0.008</v>
      </c>
    </row>
    <row r="54" spans="1:4" ht="15" customHeight="1">
      <c r="A54" s="29">
        <v>2512</v>
      </c>
      <c r="B54" s="31" t="s">
        <v>39</v>
      </c>
      <c r="C54" s="30">
        <v>147</v>
      </c>
      <c r="D54" s="30">
        <v>8.25</v>
      </c>
    </row>
    <row r="55" spans="1:4" ht="15.75">
      <c r="A55" s="29">
        <v>2515</v>
      </c>
      <c r="B55" s="31" t="s">
        <v>156</v>
      </c>
      <c r="C55" s="30">
        <v>0.21</v>
      </c>
      <c r="D55" s="30">
        <f t="shared" si="1"/>
        <v>0.010499999999999999</v>
      </c>
    </row>
    <row r="56" spans="1:4" ht="15.75" hidden="1">
      <c r="A56" s="29">
        <v>2519</v>
      </c>
      <c r="B56" s="31" t="s">
        <v>25</v>
      </c>
      <c r="C56" s="30">
        <v>0.05</v>
      </c>
      <c r="D56" s="30">
        <f t="shared" si="1"/>
        <v>0.0025</v>
      </c>
    </row>
    <row r="57" spans="1:4" ht="15.75">
      <c r="A57" s="29">
        <v>5232</v>
      </c>
      <c r="B57" s="31" t="s">
        <v>24</v>
      </c>
      <c r="C57" s="30">
        <v>18.41</v>
      </c>
      <c r="D57" s="30">
        <f t="shared" si="1"/>
        <v>0.9205</v>
      </c>
    </row>
    <row r="58" spans="1:4" ht="15.75">
      <c r="A58" s="29">
        <v>5240</v>
      </c>
      <c r="B58" s="31" t="s">
        <v>157</v>
      </c>
      <c r="C58" s="30">
        <v>1.45</v>
      </c>
      <c r="D58" s="30">
        <f t="shared" si="1"/>
        <v>0.0725</v>
      </c>
    </row>
    <row r="59" spans="1:4" ht="15.75">
      <c r="A59" s="29">
        <v>5250</v>
      </c>
      <c r="B59" s="31" t="s">
        <v>158</v>
      </c>
      <c r="C59" s="30">
        <v>5.9</v>
      </c>
      <c r="D59" s="30">
        <f t="shared" si="1"/>
        <v>0.29500000000000004</v>
      </c>
    </row>
    <row r="60" spans="1:4" ht="15.75">
      <c r="A60" s="33"/>
      <c r="B60" s="44" t="s">
        <v>8</v>
      </c>
      <c r="C60" s="32">
        <f>SUM(C33:C59)</f>
        <v>252.00999999999996</v>
      </c>
      <c r="D60" s="32">
        <f>SUM(D33:D59)</f>
        <v>16.080000000000002</v>
      </c>
    </row>
    <row r="61" spans="1:4" ht="15.75">
      <c r="A61" s="33"/>
      <c r="B61" s="44" t="s">
        <v>29</v>
      </c>
      <c r="C61" s="32">
        <f>C60+C31</f>
        <v>839.9999999999999</v>
      </c>
      <c r="D61" s="32">
        <f>D60+D31</f>
        <v>47.8545</v>
      </c>
    </row>
    <row r="62" spans="1:4" ht="15.75">
      <c r="A62" s="45"/>
      <c r="B62" s="46"/>
      <c r="C62" s="46"/>
      <c r="D62" s="46"/>
    </row>
    <row r="63" spans="1:4" s="78" customFormat="1" ht="15.75" customHeight="1">
      <c r="A63" s="100" t="s">
        <v>59</v>
      </c>
      <c r="B63" s="101"/>
      <c r="C63" s="72">
        <v>300</v>
      </c>
      <c r="D63" s="72">
        <v>15</v>
      </c>
    </row>
    <row r="64" spans="1:4" s="78" customFormat="1" ht="15.75">
      <c r="A64" s="100" t="s">
        <v>64</v>
      </c>
      <c r="B64" s="101"/>
      <c r="C64" s="73">
        <f>C61/C63</f>
        <v>2.8</v>
      </c>
      <c r="D64" s="73">
        <f>D61/D63</f>
        <v>3.1903</v>
      </c>
    </row>
    <row r="65" spans="1:4" ht="15.75">
      <c r="A65" s="46"/>
      <c r="B65" s="49"/>
      <c r="C65" s="49"/>
      <c r="D65" s="49"/>
    </row>
    <row r="66" spans="1:4" s="3" customFormat="1" ht="19.5" customHeight="1">
      <c r="A66" s="97" t="s">
        <v>60</v>
      </c>
      <c r="B66" s="98"/>
      <c r="C66" s="52"/>
      <c r="D66" s="52"/>
    </row>
    <row r="67" spans="1:4" s="3" customFormat="1" ht="15.75">
      <c r="A67" s="97" t="s">
        <v>98</v>
      </c>
      <c r="B67" s="98"/>
      <c r="C67" s="52"/>
      <c r="D67" s="52"/>
    </row>
    <row r="68" spans="1:4" ht="13.5" customHeight="1">
      <c r="A68" s="38"/>
      <c r="B68" s="21"/>
      <c r="C68" s="21"/>
      <c r="D68" s="12"/>
    </row>
    <row r="69" spans="1:4" s="3" customFormat="1" ht="17.25" customHeight="1">
      <c r="A69" s="39" t="s">
        <v>61</v>
      </c>
      <c r="B69" s="39"/>
      <c r="C69" s="39"/>
      <c r="D69" s="39"/>
    </row>
    <row r="70" spans="1:4" s="3" customFormat="1" ht="12.75" customHeight="1">
      <c r="A70" s="39"/>
      <c r="B70" s="39"/>
      <c r="C70" s="39"/>
      <c r="D70" s="39"/>
    </row>
    <row r="71" spans="1:4" s="3" customFormat="1" ht="15" customHeight="1">
      <c r="A71" s="39"/>
      <c r="B71" s="40"/>
      <c r="C71" s="40"/>
      <c r="D71" s="39"/>
    </row>
    <row r="72" spans="1:4" s="3" customFormat="1" ht="14.25" customHeight="1">
      <c r="A72" s="39"/>
      <c r="B72" s="41"/>
      <c r="C72" s="41"/>
      <c r="D72" s="39"/>
    </row>
    <row r="73" spans="1:4" ht="15.75">
      <c r="A73" s="12"/>
      <c r="B73" s="12"/>
      <c r="C73" s="12"/>
      <c r="D73" s="12"/>
    </row>
    <row r="74" spans="1:4" ht="15.75">
      <c r="A74" s="12"/>
      <c r="B74" s="12"/>
      <c r="C74" s="12"/>
      <c r="D74" s="12"/>
    </row>
    <row r="75" spans="1:4" ht="15.75">
      <c r="A75" s="12"/>
      <c r="B75" s="12"/>
      <c r="C75" s="12"/>
      <c r="D75" s="12"/>
    </row>
  </sheetData>
  <sheetProtection/>
  <mergeCells count="12">
    <mergeCell ref="B9:D9"/>
    <mergeCell ref="B11:D11"/>
    <mergeCell ref="B10:D10"/>
    <mergeCell ref="A63:B63"/>
    <mergeCell ref="A4:D4"/>
    <mergeCell ref="B5:D5"/>
    <mergeCell ref="A66:B66"/>
    <mergeCell ref="A67:B67"/>
    <mergeCell ref="A64:B64"/>
    <mergeCell ref="A6:D6"/>
    <mergeCell ref="A7:D7"/>
    <mergeCell ref="B8:D8"/>
  </mergeCells>
  <printOptions/>
  <pageMargins left="0.9448818897637796" right="0.5511811023622047" top="0.7086614173228347" bottom="0.984251968503937" header="0.5118110236220472" footer="0.5118110236220472"/>
  <pageSetup firstPageNumber="10" useFirstPageNumber="1" fitToHeight="0" horizontalDpi="600" verticalDpi="600" orientation="portrait" paperSize="9" scale="59" r:id="rId1"/>
  <headerFooter alignWithMargins="0">
    <oddFooter>&amp;C&amp;"Times New Roman,Regular"LManotp7_100519_1002maksas;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view="pageLayout" workbookViewId="0" topLeftCell="A1">
      <selection activeCell="A7" sqref="A7:C7"/>
    </sheetView>
  </sheetViews>
  <sheetFormatPr defaultColWidth="9.140625" defaultRowHeight="12.75"/>
  <cols>
    <col min="1" max="1" width="12.00390625" style="12" customWidth="1"/>
    <col min="2" max="2" width="93.28125" style="12" customWidth="1"/>
    <col min="3" max="3" width="31.7109375" style="12" customWidth="1"/>
    <col min="4" max="16384" width="9.140625" style="6" customWidth="1"/>
  </cols>
  <sheetData>
    <row r="1" spans="2:3" ht="15.75">
      <c r="B1" s="20"/>
      <c r="C1" s="20"/>
    </row>
    <row r="2" ht="15.75">
      <c r="C2" s="20"/>
    </row>
    <row r="3" ht="15.75">
      <c r="C3" s="19"/>
    </row>
    <row r="4" spans="1:3" ht="15.75">
      <c r="A4" s="103" t="s">
        <v>9</v>
      </c>
      <c r="B4" s="103"/>
      <c r="C4" s="103"/>
    </row>
    <row r="5" spans="2:3" ht="15.75">
      <c r="B5" s="104"/>
      <c r="C5" s="104"/>
    </row>
    <row r="6" spans="1:3" ht="15.75" customHeight="1">
      <c r="A6" s="87" t="s">
        <v>1</v>
      </c>
      <c r="B6" s="87"/>
      <c r="C6" s="87"/>
    </row>
    <row r="7" spans="1:3" ht="15.75" customHeight="1">
      <c r="A7" s="87" t="s">
        <v>0</v>
      </c>
      <c r="B7" s="87"/>
      <c r="C7" s="87"/>
    </row>
    <row r="8" spans="1:3" ht="15.75" customHeight="1">
      <c r="A8" s="14"/>
      <c r="B8" s="87" t="s">
        <v>43</v>
      </c>
      <c r="C8" s="87"/>
    </row>
    <row r="9" spans="1:3" ht="15.75" customHeight="1">
      <c r="A9" s="14"/>
      <c r="B9" s="87" t="s">
        <v>53</v>
      </c>
      <c r="C9" s="87"/>
    </row>
    <row r="10" spans="1:3" ht="15.75" customHeight="1">
      <c r="A10" s="14"/>
      <c r="B10" s="87" t="s">
        <v>161</v>
      </c>
      <c r="C10" s="87"/>
    </row>
    <row r="11" spans="1:3" ht="15.75" customHeight="1">
      <c r="A11" s="14"/>
      <c r="B11" s="87" t="s">
        <v>162</v>
      </c>
      <c r="C11" s="87"/>
    </row>
    <row r="12" spans="1:3" ht="15.75">
      <c r="A12" s="14" t="s">
        <v>2</v>
      </c>
      <c r="B12" s="14" t="str">
        <f>'8.1.1.'!B11</f>
        <v>2019.gadā un turpmāk</v>
      </c>
      <c r="C12" s="14"/>
    </row>
    <row r="13" spans="2:3" ht="15.75" hidden="1">
      <c r="B13" s="24"/>
      <c r="C13" s="24"/>
    </row>
    <row r="14" spans="1:3" ht="67.5" customHeight="1">
      <c r="A14" s="58" t="s">
        <v>3</v>
      </c>
      <c r="B14" s="58" t="s">
        <v>4</v>
      </c>
      <c r="C14" s="58" t="s">
        <v>94</v>
      </c>
    </row>
    <row r="15" spans="1:3" ht="15.75">
      <c r="A15" s="26">
        <v>1</v>
      </c>
      <c r="B15" s="27">
        <v>2</v>
      </c>
      <c r="C15" s="26">
        <v>3</v>
      </c>
    </row>
    <row r="16" spans="1:3" ht="15.75">
      <c r="A16" s="28"/>
      <c r="B16" s="42" t="s">
        <v>5</v>
      </c>
      <c r="C16" s="42"/>
    </row>
    <row r="17" spans="1:3" ht="15.75">
      <c r="A17" s="29">
        <v>1100</v>
      </c>
      <c r="B17" s="29" t="s">
        <v>56</v>
      </c>
      <c r="C17" s="30">
        <v>221.48</v>
      </c>
    </row>
    <row r="18" spans="1:3" ht="15.75" customHeight="1">
      <c r="A18" s="29">
        <v>1200</v>
      </c>
      <c r="B18" s="31" t="s">
        <v>57</v>
      </c>
      <c r="C18" s="30">
        <v>53.36</v>
      </c>
    </row>
    <row r="19" spans="1:3" ht="15.75">
      <c r="A19" s="29">
        <v>2222</v>
      </c>
      <c r="B19" s="31" t="s">
        <v>26</v>
      </c>
      <c r="C19" s="30">
        <v>13.12</v>
      </c>
    </row>
    <row r="20" spans="1:3" ht="15.75">
      <c r="A20" s="29">
        <v>2223</v>
      </c>
      <c r="B20" s="31" t="s">
        <v>27</v>
      </c>
      <c r="C20" s="30">
        <v>7.55</v>
      </c>
    </row>
    <row r="21" spans="1:3" ht="15.75">
      <c r="A21" s="29">
        <v>2231</v>
      </c>
      <c r="B21" s="31" t="s">
        <v>44</v>
      </c>
      <c r="C21" s="30">
        <v>3.67</v>
      </c>
    </row>
    <row r="22" spans="1:3" ht="17.25" customHeight="1">
      <c r="A22" s="29">
        <v>2243</v>
      </c>
      <c r="B22" s="31" t="s">
        <v>31</v>
      </c>
      <c r="C22" s="30">
        <v>3.1</v>
      </c>
    </row>
    <row r="23" spans="1:3" ht="15.75">
      <c r="A23" s="29">
        <v>2244</v>
      </c>
      <c r="B23" s="31" t="s">
        <v>13</v>
      </c>
      <c r="C23" s="30">
        <v>3.29</v>
      </c>
    </row>
    <row r="24" spans="1:3" ht="15.75">
      <c r="A24" s="29">
        <v>2251</v>
      </c>
      <c r="B24" s="31" t="s">
        <v>10</v>
      </c>
      <c r="C24" s="30">
        <v>10.02</v>
      </c>
    </row>
    <row r="25" spans="1:3" ht="15.75">
      <c r="A25" s="29">
        <v>2279</v>
      </c>
      <c r="B25" s="31" t="s">
        <v>16</v>
      </c>
      <c r="C25" s="30">
        <v>0.83</v>
      </c>
    </row>
    <row r="26" spans="1:3" ht="15.75">
      <c r="A26" s="29">
        <v>2321</v>
      </c>
      <c r="B26" s="31" t="s">
        <v>19</v>
      </c>
      <c r="C26" s="30">
        <v>21.79</v>
      </c>
    </row>
    <row r="27" spans="1:3" ht="15.75">
      <c r="A27" s="29">
        <v>2362</v>
      </c>
      <c r="B27" s="31" t="s">
        <v>45</v>
      </c>
      <c r="C27" s="30">
        <v>1.26</v>
      </c>
    </row>
    <row r="28" spans="1:3" ht="15.75">
      <c r="A28" s="29">
        <v>2363</v>
      </c>
      <c r="B28" s="31" t="s">
        <v>38</v>
      </c>
      <c r="C28" s="30">
        <v>537</v>
      </c>
    </row>
    <row r="29" spans="1:3" ht="15.75">
      <c r="A29" s="29">
        <v>2370</v>
      </c>
      <c r="B29" s="31" t="s">
        <v>46</v>
      </c>
      <c r="C29" s="30">
        <v>0</v>
      </c>
    </row>
    <row r="30" spans="1:3" ht="15.75">
      <c r="A30" s="29">
        <v>5232</v>
      </c>
      <c r="B30" s="31" t="s">
        <v>47</v>
      </c>
      <c r="C30" s="30">
        <v>1.78</v>
      </c>
    </row>
    <row r="31" spans="1:3" ht="15.75">
      <c r="A31" s="29"/>
      <c r="B31" s="43" t="s">
        <v>6</v>
      </c>
      <c r="C31" s="32">
        <f>SUM(C17:C30)</f>
        <v>878.25</v>
      </c>
    </row>
    <row r="32" spans="1:3" ht="15.75">
      <c r="A32" s="33"/>
      <c r="B32" s="29" t="s">
        <v>7</v>
      </c>
      <c r="C32" s="29"/>
    </row>
    <row r="33" spans="1:3" ht="15.75">
      <c r="A33" s="29">
        <v>1100</v>
      </c>
      <c r="B33" s="29" t="s">
        <v>56</v>
      </c>
      <c r="C33" s="30">
        <v>108.65</v>
      </c>
    </row>
    <row r="34" spans="1:4" ht="15.75" customHeight="1">
      <c r="A34" s="29">
        <v>1200</v>
      </c>
      <c r="B34" s="31" t="s">
        <v>57</v>
      </c>
      <c r="C34" s="30">
        <v>26.17</v>
      </c>
      <c r="D34" s="10"/>
    </row>
    <row r="35" spans="1:4" ht="15.75">
      <c r="A35" s="29">
        <v>2219</v>
      </c>
      <c r="B35" s="29" t="s">
        <v>30</v>
      </c>
      <c r="C35" s="30">
        <v>3.14</v>
      </c>
      <c r="D35" s="10"/>
    </row>
    <row r="36" spans="1:4" ht="15.75">
      <c r="A36" s="29">
        <v>2234</v>
      </c>
      <c r="B36" s="31" t="s">
        <v>32</v>
      </c>
      <c r="C36" s="30">
        <v>0.24</v>
      </c>
      <c r="D36" s="10"/>
    </row>
    <row r="37" spans="1:4" ht="15.75" customHeight="1">
      <c r="A37" s="29">
        <v>2239</v>
      </c>
      <c r="B37" s="31" t="s">
        <v>33</v>
      </c>
      <c r="C37" s="30">
        <v>1.26</v>
      </c>
      <c r="D37" s="10"/>
    </row>
    <row r="38" spans="1:4" ht="15.75">
      <c r="A38" s="29">
        <v>2241</v>
      </c>
      <c r="B38" s="31" t="s">
        <v>34</v>
      </c>
      <c r="C38" s="30">
        <v>0.24</v>
      </c>
      <c r="D38" s="10"/>
    </row>
    <row r="39" spans="1:4" ht="15.75">
      <c r="A39" s="29">
        <v>2242</v>
      </c>
      <c r="B39" s="31" t="s">
        <v>11</v>
      </c>
      <c r="C39" s="30">
        <v>1.07</v>
      </c>
      <c r="D39" s="10"/>
    </row>
    <row r="40" spans="1:4" ht="15.75" customHeight="1">
      <c r="A40" s="29">
        <v>2243</v>
      </c>
      <c r="B40" s="31" t="s">
        <v>12</v>
      </c>
      <c r="C40" s="30">
        <v>1.02</v>
      </c>
      <c r="D40" s="10"/>
    </row>
    <row r="41" spans="1:4" ht="15.75">
      <c r="A41" s="29">
        <v>2244</v>
      </c>
      <c r="B41" s="31" t="s">
        <v>13</v>
      </c>
      <c r="C41" s="30">
        <v>18.52</v>
      </c>
      <c r="D41" s="10"/>
    </row>
    <row r="42" spans="1:4" ht="15.75">
      <c r="A42" s="29">
        <v>2247</v>
      </c>
      <c r="B42" s="42" t="s">
        <v>14</v>
      </c>
      <c r="C42" s="30">
        <v>0.29</v>
      </c>
      <c r="D42" s="10"/>
    </row>
    <row r="43" spans="1:4" ht="15.75">
      <c r="A43" s="29">
        <v>2251</v>
      </c>
      <c r="B43" s="31" t="s">
        <v>10</v>
      </c>
      <c r="C43" s="30">
        <v>2.38</v>
      </c>
      <c r="D43" s="10"/>
    </row>
    <row r="44" spans="1:4" ht="15.75" hidden="1">
      <c r="A44" s="29">
        <v>2259</v>
      </c>
      <c r="B44" s="31" t="s">
        <v>35</v>
      </c>
      <c r="C44" s="30">
        <v>0</v>
      </c>
      <c r="D44" s="10"/>
    </row>
    <row r="45" spans="1:4" ht="15.75">
      <c r="A45" s="29">
        <v>2262</v>
      </c>
      <c r="B45" s="31" t="s">
        <v>15</v>
      </c>
      <c r="C45" s="30">
        <v>2.48</v>
      </c>
      <c r="D45" s="10"/>
    </row>
    <row r="46" spans="1:4" ht="15.75" hidden="1">
      <c r="A46" s="29">
        <v>2264</v>
      </c>
      <c r="B46" s="31" t="s">
        <v>40</v>
      </c>
      <c r="C46" s="30">
        <v>0</v>
      </c>
      <c r="D46" s="10"/>
    </row>
    <row r="47" spans="1:4" ht="16.5" customHeight="1">
      <c r="A47" s="29">
        <v>2279</v>
      </c>
      <c r="B47" s="31" t="s">
        <v>16</v>
      </c>
      <c r="C47" s="30">
        <v>0.24</v>
      </c>
      <c r="D47" s="10"/>
    </row>
    <row r="48" spans="1:4" ht="15.75">
      <c r="A48" s="29">
        <v>2311</v>
      </c>
      <c r="B48" s="31" t="s">
        <v>17</v>
      </c>
      <c r="C48" s="30">
        <v>1.31</v>
      </c>
      <c r="D48" s="10"/>
    </row>
    <row r="49" spans="1:4" ht="15.75">
      <c r="A49" s="29">
        <v>2312</v>
      </c>
      <c r="B49" s="31" t="s">
        <v>18</v>
      </c>
      <c r="C49" s="30">
        <v>0.33</v>
      </c>
      <c r="D49" s="10"/>
    </row>
    <row r="50" spans="1:4" ht="15.75" customHeight="1">
      <c r="A50" s="29">
        <v>2322</v>
      </c>
      <c r="B50" s="31" t="s">
        <v>20</v>
      </c>
      <c r="C50" s="30">
        <v>5.83</v>
      </c>
      <c r="D50" s="10"/>
    </row>
    <row r="51" spans="1:4" ht="16.5" customHeight="1">
      <c r="A51" s="29">
        <v>2350</v>
      </c>
      <c r="B51" s="31" t="s">
        <v>21</v>
      </c>
      <c r="C51" s="30">
        <v>6.29</v>
      </c>
      <c r="D51" s="10"/>
    </row>
    <row r="52" spans="1:4" ht="15.75">
      <c r="A52" s="29">
        <v>2361</v>
      </c>
      <c r="B52" s="31" t="s">
        <v>22</v>
      </c>
      <c r="C52" s="30">
        <v>1.93</v>
      </c>
      <c r="D52" s="10"/>
    </row>
    <row r="53" spans="1:4" ht="15.75">
      <c r="A53" s="29">
        <v>2400</v>
      </c>
      <c r="B53" s="31" t="s">
        <v>28</v>
      </c>
      <c r="C53" s="30">
        <v>0.33</v>
      </c>
      <c r="D53" s="10"/>
    </row>
    <row r="54" spans="1:4" ht="14.25" customHeight="1">
      <c r="A54" s="29">
        <v>2512</v>
      </c>
      <c r="B54" s="31" t="s">
        <v>39</v>
      </c>
      <c r="C54" s="30">
        <v>229.5</v>
      </c>
      <c r="D54" s="10"/>
    </row>
    <row r="55" spans="1:4" ht="15.75">
      <c r="A55" s="29">
        <v>2515</v>
      </c>
      <c r="B55" s="31" t="s">
        <v>23</v>
      </c>
      <c r="C55" s="30">
        <v>0.43</v>
      </c>
      <c r="D55" s="10"/>
    </row>
    <row r="56" spans="1:4" ht="15.75">
      <c r="A56" s="29">
        <v>2519</v>
      </c>
      <c r="B56" s="31" t="s">
        <v>25</v>
      </c>
      <c r="C56" s="30">
        <v>0</v>
      </c>
      <c r="D56" s="10"/>
    </row>
    <row r="57" spans="1:4" ht="15.75">
      <c r="A57" s="29">
        <v>5232</v>
      </c>
      <c r="B57" s="31" t="s">
        <v>24</v>
      </c>
      <c r="C57" s="30">
        <v>15.27</v>
      </c>
      <c r="D57" s="10"/>
    </row>
    <row r="58" spans="1:4" ht="15.75">
      <c r="A58" s="29">
        <v>5240</v>
      </c>
      <c r="B58" s="31" t="s">
        <v>36</v>
      </c>
      <c r="C58" s="30">
        <v>3.05</v>
      </c>
      <c r="D58" s="10"/>
    </row>
    <row r="59" spans="1:4" ht="15.75">
      <c r="A59" s="29">
        <v>5250</v>
      </c>
      <c r="B59" s="31" t="s">
        <v>37</v>
      </c>
      <c r="C59" s="30">
        <v>11.78</v>
      </c>
      <c r="D59" s="10"/>
    </row>
    <row r="60" spans="1:3" ht="15.75">
      <c r="A60" s="33"/>
      <c r="B60" s="44" t="s">
        <v>8</v>
      </c>
      <c r="C60" s="32">
        <f>SUM(C33:C59)</f>
        <v>441.75</v>
      </c>
    </row>
    <row r="61" spans="1:3" ht="15.75">
      <c r="A61" s="33"/>
      <c r="B61" s="44" t="s">
        <v>29</v>
      </c>
      <c r="C61" s="32">
        <f>C60+C31</f>
        <v>1320</v>
      </c>
    </row>
    <row r="62" spans="1:3" ht="15.75">
      <c r="A62" s="45"/>
      <c r="B62" s="46"/>
      <c r="C62" s="46"/>
    </row>
    <row r="63" spans="1:3" ht="15.75" customHeight="1">
      <c r="A63" s="97" t="s">
        <v>59</v>
      </c>
      <c r="B63" s="98"/>
      <c r="C63" s="48">
        <v>150</v>
      </c>
    </row>
    <row r="64" spans="1:3" s="78" customFormat="1" ht="15.75">
      <c r="A64" s="100" t="s">
        <v>97</v>
      </c>
      <c r="B64" s="101"/>
      <c r="C64" s="73">
        <f>C61/C63</f>
        <v>8.8</v>
      </c>
    </row>
    <row r="65" spans="1:3" ht="15.75">
      <c r="A65" s="22"/>
      <c r="B65" s="21"/>
      <c r="C65" s="21"/>
    </row>
    <row r="66" spans="1:3" s="3" customFormat="1" ht="19.5" customHeight="1">
      <c r="A66" s="108" t="s">
        <v>60</v>
      </c>
      <c r="B66" s="109"/>
      <c r="C66" s="37"/>
    </row>
    <row r="67" spans="1:3" s="3" customFormat="1" ht="15.75">
      <c r="A67" s="108" t="s">
        <v>95</v>
      </c>
      <c r="B67" s="109"/>
      <c r="C67" s="37"/>
    </row>
    <row r="68" spans="1:2" ht="13.5" customHeight="1">
      <c r="A68" s="38"/>
      <c r="B68" s="21"/>
    </row>
    <row r="69" spans="1:3" s="3" customFormat="1" ht="17.25" customHeight="1">
      <c r="A69" s="39" t="s">
        <v>61</v>
      </c>
      <c r="B69" s="39"/>
      <c r="C69" s="39"/>
    </row>
    <row r="70" spans="1:3" s="3" customFormat="1" ht="12.75" customHeight="1">
      <c r="A70" s="39"/>
      <c r="B70" s="39"/>
      <c r="C70" s="39"/>
    </row>
    <row r="71" spans="1:3" s="3" customFormat="1" ht="15" customHeight="1">
      <c r="A71" s="39"/>
      <c r="B71" s="40"/>
      <c r="C71" s="39"/>
    </row>
    <row r="72" spans="1:3" s="3" customFormat="1" ht="14.25" customHeight="1">
      <c r="A72" s="39"/>
      <c r="B72" s="41"/>
      <c r="C72" s="39"/>
    </row>
  </sheetData>
  <sheetProtection/>
  <mergeCells count="12">
    <mergeCell ref="A66:B66"/>
    <mergeCell ref="A67:B67"/>
    <mergeCell ref="B10:C10"/>
    <mergeCell ref="A4:C4"/>
    <mergeCell ref="B5:C5"/>
    <mergeCell ref="A6:C6"/>
    <mergeCell ref="B11:C11"/>
    <mergeCell ref="A63:B63"/>
    <mergeCell ref="A64:B64"/>
    <mergeCell ref="B9:C9"/>
    <mergeCell ref="A7:C7"/>
    <mergeCell ref="B8:C8"/>
  </mergeCells>
  <printOptions/>
  <pageMargins left="0.9448818897637796" right="0.5511811023622047" top="0.984251968503937" bottom="0.984251968503937" header="0.5118110236220472" footer="0.5118110236220472"/>
  <pageSetup firstPageNumber="11" useFirstPageNumber="1" fitToHeight="1" fitToWidth="1" horizontalDpi="600" verticalDpi="600" orientation="portrait" paperSize="9" scale="60" r:id="rId1"/>
  <headerFooter alignWithMargins="0">
    <oddFooter>&amp;C&amp;"Times New Roman,Regular"LManotp7_100519_1002maksas;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C72"/>
  <sheetViews>
    <sheetView view="pageLayout" workbookViewId="0" topLeftCell="A60">
      <selection activeCell="A7" sqref="A7:C7"/>
    </sheetView>
  </sheetViews>
  <sheetFormatPr defaultColWidth="9.140625" defaultRowHeight="12.75"/>
  <cols>
    <col min="1" max="1" width="11.7109375" style="12" customWidth="1"/>
    <col min="2" max="2" width="93.28125" style="12" customWidth="1"/>
    <col min="3" max="3" width="31.57421875" style="12" customWidth="1"/>
    <col min="4" max="16384" width="9.140625" style="6" customWidth="1"/>
  </cols>
  <sheetData>
    <row r="1" spans="2:3" ht="15.75">
      <c r="B1" s="20"/>
      <c r="C1" s="20"/>
    </row>
    <row r="2" ht="15.75">
      <c r="C2" s="20"/>
    </row>
    <row r="3" ht="15.75">
      <c r="C3" s="19"/>
    </row>
    <row r="4" spans="1:3" ht="15.75">
      <c r="A4" s="103" t="s">
        <v>9</v>
      </c>
      <c r="B4" s="103"/>
      <c r="C4" s="103"/>
    </row>
    <row r="5" spans="2:3" ht="15.75">
      <c r="B5" s="104"/>
      <c r="C5" s="104"/>
    </row>
    <row r="6" spans="1:3" ht="15.75" customHeight="1">
      <c r="A6" s="87" t="s">
        <v>1</v>
      </c>
      <c r="B6" s="87"/>
      <c r="C6" s="87"/>
    </row>
    <row r="7" spans="1:3" ht="15.75" customHeight="1">
      <c r="A7" s="87" t="s">
        <v>0</v>
      </c>
      <c r="B7" s="87"/>
      <c r="C7" s="87"/>
    </row>
    <row r="8" spans="1:3" ht="15.75">
      <c r="A8" s="14"/>
      <c r="B8" s="87" t="s">
        <v>43</v>
      </c>
      <c r="C8" s="87"/>
    </row>
    <row r="9" spans="1:3" ht="18" customHeight="1">
      <c r="A9" s="14"/>
      <c r="B9" s="87" t="s">
        <v>53</v>
      </c>
      <c r="C9" s="87"/>
    </row>
    <row r="10" spans="1:3" ht="18" customHeight="1">
      <c r="A10" s="14"/>
      <c r="B10" s="87" t="s">
        <v>161</v>
      </c>
      <c r="C10" s="87"/>
    </row>
    <row r="11" spans="1:3" ht="15.75">
      <c r="A11" s="14"/>
      <c r="B11" s="87" t="s">
        <v>163</v>
      </c>
      <c r="C11" s="87"/>
    </row>
    <row r="12" spans="1:3" ht="15.75">
      <c r="A12" s="14" t="s">
        <v>2</v>
      </c>
      <c r="B12" s="14" t="str">
        <f>'8.1.1.'!B11</f>
        <v>2019.gadā un turpmāk</v>
      </c>
      <c r="C12" s="14"/>
    </row>
    <row r="13" spans="2:3" ht="15.75" hidden="1">
      <c r="B13" s="24"/>
      <c r="C13" s="24"/>
    </row>
    <row r="14" spans="1:3" ht="67.5" customHeight="1">
      <c r="A14" s="58" t="s">
        <v>3</v>
      </c>
      <c r="B14" s="58" t="s">
        <v>4</v>
      </c>
      <c r="C14" s="58" t="s">
        <v>96</v>
      </c>
    </row>
    <row r="15" spans="1:3" ht="15.75">
      <c r="A15" s="26">
        <v>1</v>
      </c>
      <c r="B15" s="27">
        <v>2</v>
      </c>
      <c r="C15" s="26">
        <v>3</v>
      </c>
    </row>
    <row r="16" spans="1:3" ht="15.75">
      <c r="A16" s="28"/>
      <c r="B16" s="42" t="s">
        <v>5</v>
      </c>
      <c r="C16" s="42"/>
    </row>
    <row r="17" spans="1:3" ht="15.75">
      <c r="A17" s="29">
        <v>1100</v>
      </c>
      <c r="B17" s="29" t="s">
        <v>56</v>
      </c>
      <c r="C17" s="30">
        <v>282.41</v>
      </c>
    </row>
    <row r="18" spans="1:3" ht="15.75" customHeight="1">
      <c r="A18" s="29">
        <v>1200</v>
      </c>
      <c r="B18" s="31" t="s">
        <v>57</v>
      </c>
      <c r="C18" s="30">
        <v>68.03</v>
      </c>
    </row>
    <row r="19" spans="1:3" ht="15.75">
      <c r="A19" s="29">
        <v>2222</v>
      </c>
      <c r="B19" s="31" t="s">
        <v>26</v>
      </c>
      <c r="C19" s="30">
        <v>15.28</v>
      </c>
    </row>
    <row r="20" spans="1:3" ht="15.75">
      <c r="A20" s="29">
        <v>2223</v>
      </c>
      <c r="B20" s="31" t="s">
        <v>27</v>
      </c>
      <c r="C20" s="30">
        <v>8.79</v>
      </c>
    </row>
    <row r="21" spans="1:3" ht="15.75">
      <c r="A21" s="29">
        <v>2231</v>
      </c>
      <c r="B21" s="31" t="s">
        <v>44</v>
      </c>
      <c r="C21" s="30">
        <v>4.32</v>
      </c>
    </row>
    <row r="22" spans="1:3" ht="15.75">
      <c r="A22" s="29">
        <v>2243</v>
      </c>
      <c r="B22" s="31" t="s">
        <v>31</v>
      </c>
      <c r="C22" s="30">
        <v>3.66</v>
      </c>
    </row>
    <row r="23" spans="1:3" ht="15.75">
      <c r="A23" s="29">
        <v>2244</v>
      </c>
      <c r="B23" s="31" t="s">
        <v>13</v>
      </c>
      <c r="C23" s="30">
        <v>15</v>
      </c>
    </row>
    <row r="24" spans="1:3" ht="15.75">
      <c r="A24" s="29">
        <v>2251</v>
      </c>
      <c r="B24" s="31" t="s">
        <v>10</v>
      </c>
      <c r="C24" s="30">
        <v>11.65</v>
      </c>
    </row>
    <row r="25" spans="1:3" ht="15.75">
      <c r="A25" s="29">
        <v>2279</v>
      </c>
      <c r="B25" s="31" t="s">
        <v>16</v>
      </c>
      <c r="C25" s="30">
        <v>0.97</v>
      </c>
    </row>
    <row r="26" spans="1:3" ht="15.75">
      <c r="A26" s="29">
        <v>2321</v>
      </c>
      <c r="B26" s="31" t="s">
        <v>19</v>
      </c>
      <c r="C26" s="30">
        <v>25.39</v>
      </c>
    </row>
    <row r="27" spans="1:3" ht="15.75">
      <c r="A27" s="29">
        <v>2362</v>
      </c>
      <c r="B27" s="31" t="s">
        <v>45</v>
      </c>
      <c r="C27" s="30">
        <v>1.46</v>
      </c>
    </row>
    <row r="28" spans="1:3" ht="15.75">
      <c r="A28" s="29">
        <v>2363</v>
      </c>
      <c r="B28" s="31" t="s">
        <v>38</v>
      </c>
      <c r="C28" s="30">
        <v>681</v>
      </c>
    </row>
    <row r="29" spans="1:3" ht="15.75" hidden="1">
      <c r="A29" s="29">
        <v>2370</v>
      </c>
      <c r="B29" s="31" t="s">
        <v>46</v>
      </c>
      <c r="C29" s="30">
        <v>0</v>
      </c>
    </row>
    <row r="30" spans="1:3" ht="15.75">
      <c r="A30" s="29">
        <v>5232</v>
      </c>
      <c r="B30" s="31" t="s">
        <v>47</v>
      </c>
      <c r="C30" s="30">
        <v>2.09</v>
      </c>
    </row>
    <row r="31" spans="1:3" ht="15.75">
      <c r="A31" s="29"/>
      <c r="B31" s="43" t="s">
        <v>6</v>
      </c>
      <c r="C31" s="32">
        <f>SUM(C17:C30)</f>
        <v>1120.05</v>
      </c>
    </row>
    <row r="32" spans="1:3" ht="15.75" customHeight="1">
      <c r="A32" s="33"/>
      <c r="B32" s="29" t="s">
        <v>7</v>
      </c>
      <c r="C32" s="29"/>
    </row>
    <row r="33" spans="1:3" ht="15.75">
      <c r="A33" s="29">
        <v>1100</v>
      </c>
      <c r="B33" s="29" t="s">
        <v>56</v>
      </c>
      <c r="C33" s="30">
        <v>122.18</v>
      </c>
    </row>
    <row r="34" spans="1:3" ht="15.75" customHeight="1">
      <c r="A34" s="29">
        <v>1200</v>
      </c>
      <c r="B34" s="31" t="s">
        <v>57</v>
      </c>
      <c r="C34" s="30">
        <v>29.43</v>
      </c>
    </row>
    <row r="35" spans="1:3" ht="15.75">
      <c r="A35" s="29">
        <v>2219</v>
      </c>
      <c r="B35" s="29" t="s">
        <v>30</v>
      </c>
      <c r="C35" s="30">
        <v>3.59</v>
      </c>
    </row>
    <row r="36" spans="1:3" ht="15.75">
      <c r="A36" s="29">
        <v>2234</v>
      </c>
      <c r="B36" s="31" t="s">
        <v>32</v>
      </c>
      <c r="C36" s="30">
        <v>0.28</v>
      </c>
    </row>
    <row r="37" spans="1:3" ht="15.75">
      <c r="A37" s="29">
        <v>2239</v>
      </c>
      <c r="B37" s="31" t="s">
        <v>33</v>
      </c>
      <c r="C37" s="30">
        <v>1.46</v>
      </c>
    </row>
    <row r="38" spans="1:3" ht="15.75">
      <c r="A38" s="29">
        <v>2241</v>
      </c>
      <c r="B38" s="31" t="s">
        <v>34</v>
      </c>
      <c r="C38" s="30">
        <v>0.31</v>
      </c>
    </row>
    <row r="39" spans="1:3" ht="15.75">
      <c r="A39" s="29">
        <v>2242</v>
      </c>
      <c r="B39" s="31" t="s">
        <v>11</v>
      </c>
      <c r="C39" s="30">
        <v>1.18</v>
      </c>
    </row>
    <row r="40" spans="1:3" ht="14.25" customHeight="1">
      <c r="A40" s="29">
        <v>2243</v>
      </c>
      <c r="B40" s="31" t="s">
        <v>12</v>
      </c>
      <c r="C40" s="30">
        <v>1.18</v>
      </c>
    </row>
    <row r="41" spans="1:3" ht="15.75">
      <c r="A41" s="29">
        <v>2244</v>
      </c>
      <c r="B41" s="31" t="s">
        <v>13</v>
      </c>
      <c r="C41" s="30">
        <v>83.67</v>
      </c>
    </row>
    <row r="42" spans="1:3" ht="15.75">
      <c r="A42" s="29">
        <v>2247</v>
      </c>
      <c r="B42" s="42" t="s">
        <v>14</v>
      </c>
      <c r="C42" s="30">
        <v>0.35</v>
      </c>
    </row>
    <row r="43" spans="1:3" ht="15.75">
      <c r="A43" s="29">
        <v>2251</v>
      </c>
      <c r="B43" s="31" t="s">
        <v>10</v>
      </c>
      <c r="C43" s="30">
        <v>2.65</v>
      </c>
    </row>
    <row r="44" spans="1:3" ht="15.75">
      <c r="A44" s="29">
        <v>2259</v>
      </c>
      <c r="B44" s="31" t="s">
        <v>35</v>
      </c>
      <c r="C44" s="30">
        <v>0.03</v>
      </c>
    </row>
    <row r="45" spans="1:3" ht="15.75">
      <c r="A45" s="29">
        <v>2262</v>
      </c>
      <c r="B45" s="31" t="s">
        <v>15</v>
      </c>
      <c r="C45" s="30">
        <v>2.79</v>
      </c>
    </row>
    <row r="46" spans="1:3" ht="15.75">
      <c r="A46" s="29">
        <v>2264</v>
      </c>
      <c r="B46" s="31" t="s">
        <v>40</v>
      </c>
      <c r="C46" s="30">
        <v>0.03</v>
      </c>
    </row>
    <row r="47" spans="1:3" ht="15.75">
      <c r="A47" s="29">
        <v>2279</v>
      </c>
      <c r="B47" s="31" t="s">
        <v>16</v>
      </c>
      <c r="C47" s="30">
        <v>0.28</v>
      </c>
    </row>
    <row r="48" spans="1:3" ht="15.75">
      <c r="A48" s="29">
        <v>2311</v>
      </c>
      <c r="B48" s="31" t="s">
        <v>17</v>
      </c>
      <c r="C48" s="30">
        <v>1.08</v>
      </c>
    </row>
    <row r="49" spans="1:3" ht="15.75">
      <c r="A49" s="29">
        <v>2312</v>
      </c>
      <c r="B49" s="31" t="s">
        <v>18</v>
      </c>
      <c r="C49" s="30">
        <v>0.35</v>
      </c>
    </row>
    <row r="50" spans="1:3" ht="15.75">
      <c r="A50" s="29">
        <v>2322</v>
      </c>
      <c r="B50" s="31" t="s">
        <v>20</v>
      </c>
      <c r="C50" s="30">
        <v>7.11</v>
      </c>
    </row>
    <row r="51" spans="1:3" ht="15" customHeight="1">
      <c r="A51" s="29">
        <v>2350</v>
      </c>
      <c r="B51" s="31" t="s">
        <v>21</v>
      </c>
      <c r="C51" s="30">
        <v>7.14</v>
      </c>
    </row>
    <row r="52" spans="1:3" ht="15.75">
      <c r="A52" s="29">
        <v>2361</v>
      </c>
      <c r="B52" s="31" t="s">
        <v>22</v>
      </c>
      <c r="C52" s="30">
        <v>2.2</v>
      </c>
    </row>
    <row r="53" spans="1:3" ht="15.75">
      <c r="A53" s="29">
        <v>2400</v>
      </c>
      <c r="B53" s="31" t="s">
        <v>28</v>
      </c>
      <c r="C53" s="30">
        <v>0.42</v>
      </c>
    </row>
    <row r="54" spans="1:3" ht="15.75">
      <c r="A54" s="29">
        <v>2512</v>
      </c>
      <c r="B54" s="31" t="s">
        <v>39</v>
      </c>
      <c r="C54" s="30">
        <v>300</v>
      </c>
    </row>
    <row r="55" spans="1:3" ht="15.75">
      <c r="A55" s="29">
        <v>2515</v>
      </c>
      <c r="B55" s="31" t="s">
        <v>23</v>
      </c>
      <c r="C55" s="30">
        <v>0.49</v>
      </c>
    </row>
    <row r="56" spans="1:3" ht="15.75">
      <c r="A56" s="29">
        <v>2519</v>
      </c>
      <c r="B56" s="31" t="s">
        <v>25</v>
      </c>
      <c r="C56" s="30">
        <v>0.03</v>
      </c>
    </row>
    <row r="57" spans="1:3" ht="15.75">
      <c r="A57" s="29">
        <v>5232</v>
      </c>
      <c r="B57" s="31" t="s">
        <v>24</v>
      </c>
      <c r="C57" s="30">
        <v>18.48</v>
      </c>
    </row>
    <row r="58" spans="1:3" ht="15.75">
      <c r="A58" s="29">
        <v>5240</v>
      </c>
      <c r="B58" s="31" t="s">
        <v>36</v>
      </c>
      <c r="C58" s="30">
        <v>3.45</v>
      </c>
    </row>
    <row r="59" spans="1:3" ht="15.75">
      <c r="A59" s="29">
        <v>5250</v>
      </c>
      <c r="B59" s="31" t="s">
        <v>37</v>
      </c>
      <c r="C59" s="30">
        <v>14.79</v>
      </c>
    </row>
    <row r="60" spans="1:3" ht="15.75">
      <c r="A60" s="33"/>
      <c r="B60" s="44" t="s">
        <v>8</v>
      </c>
      <c r="C60" s="32">
        <f>SUM(C33:C59)</f>
        <v>604.95</v>
      </c>
    </row>
    <row r="61" spans="1:3" ht="15.75">
      <c r="A61" s="33"/>
      <c r="B61" s="44" t="s">
        <v>29</v>
      </c>
      <c r="C61" s="32">
        <f>C60+C31</f>
        <v>1725</v>
      </c>
    </row>
    <row r="62" spans="1:3" ht="15.75">
      <c r="A62" s="20"/>
      <c r="B62" s="22"/>
      <c r="C62" s="22"/>
    </row>
    <row r="63" spans="1:3" ht="15.75" customHeight="1">
      <c r="A63" s="108" t="s">
        <v>59</v>
      </c>
      <c r="B63" s="109"/>
      <c r="C63" s="48">
        <v>300</v>
      </c>
    </row>
    <row r="64" spans="1:3" s="78" customFormat="1" ht="15.75">
      <c r="A64" s="110" t="s">
        <v>97</v>
      </c>
      <c r="B64" s="111"/>
      <c r="C64" s="73">
        <f>C61/C63</f>
        <v>5.75</v>
      </c>
    </row>
    <row r="65" spans="1:3" ht="15.75">
      <c r="A65" s="22"/>
      <c r="B65" s="21"/>
      <c r="C65" s="21"/>
    </row>
    <row r="66" spans="1:3" s="3" customFormat="1" ht="19.5" customHeight="1">
      <c r="A66" s="108" t="s">
        <v>60</v>
      </c>
      <c r="B66" s="109"/>
      <c r="C66" s="37"/>
    </row>
    <row r="67" spans="1:3" s="3" customFormat="1" ht="15.75">
      <c r="A67" s="108" t="s">
        <v>98</v>
      </c>
      <c r="B67" s="109"/>
      <c r="C67" s="37"/>
    </row>
    <row r="68" spans="1:2" ht="13.5" customHeight="1">
      <c r="A68" s="38"/>
      <c r="B68" s="21"/>
    </row>
    <row r="69" spans="1:3" s="3" customFormat="1" ht="17.25" customHeight="1">
      <c r="A69" s="39" t="s">
        <v>61</v>
      </c>
      <c r="B69" s="39"/>
      <c r="C69" s="39"/>
    </row>
    <row r="70" spans="1:3" s="3" customFormat="1" ht="12.75" customHeight="1">
      <c r="A70" s="39"/>
      <c r="B70" s="39"/>
      <c r="C70" s="39"/>
    </row>
    <row r="71" spans="1:3" s="3" customFormat="1" ht="15" customHeight="1">
      <c r="A71" s="39"/>
      <c r="B71" s="40"/>
      <c r="C71" s="39"/>
    </row>
    <row r="72" spans="1:3" s="3" customFormat="1" ht="14.25" customHeight="1">
      <c r="A72" s="39"/>
      <c r="B72" s="41"/>
      <c r="C72" s="39"/>
    </row>
  </sheetData>
  <sheetProtection/>
  <mergeCells count="12">
    <mergeCell ref="B9:C9"/>
    <mergeCell ref="B10:C10"/>
    <mergeCell ref="B11:C11"/>
    <mergeCell ref="A63:B63"/>
    <mergeCell ref="A64:B64"/>
    <mergeCell ref="A66:B66"/>
    <mergeCell ref="A67:B67"/>
    <mergeCell ref="A4:C4"/>
    <mergeCell ref="B5:C5"/>
    <mergeCell ref="A6:C6"/>
    <mergeCell ref="A7:C7"/>
    <mergeCell ref="B8:C8"/>
  </mergeCells>
  <printOptions/>
  <pageMargins left="0.9448818897637796" right="0.5511811023622047" top="0.7086614173228347" bottom="0.7874015748031497" header="0.5118110236220472" footer="0.5118110236220472"/>
  <pageSetup firstPageNumber="12" useFirstPageNumber="1" fitToHeight="0" horizontalDpi="600" verticalDpi="600" orientation="portrait" paperSize="9" scale="60" r:id="rId1"/>
  <headerFooter alignWithMargins="0">
    <oddFooter>&amp;C&amp;"Times New Roman,Regular"LManotp7_100519_1002maksas;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3"/>
  <sheetViews>
    <sheetView view="pageLayout" workbookViewId="0" topLeftCell="A1">
      <selection activeCell="B69" sqref="B69"/>
    </sheetView>
  </sheetViews>
  <sheetFormatPr defaultColWidth="9.140625" defaultRowHeight="12.75"/>
  <cols>
    <col min="1" max="1" width="12.28125" style="6" customWidth="1"/>
    <col min="2" max="2" width="94.57421875" style="6" customWidth="1"/>
    <col min="3" max="3" width="31.7109375" style="6" customWidth="1"/>
    <col min="4" max="16384" width="9.140625" style="6" customWidth="1"/>
  </cols>
  <sheetData>
    <row r="1" spans="1:3" ht="15.75">
      <c r="A1" s="12"/>
      <c r="B1" s="20"/>
      <c r="C1" s="20"/>
    </row>
    <row r="2" spans="1:3" ht="15.75">
      <c r="A2" s="12"/>
      <c r="B2" s="12"/>
      <c r="C2" s="20"/>
    </row>
    <row r="3" spans="1:3" ht="15.75">
      <c r="A3" s="12"/>
      <c r="B3" s="12"/>
      <c r="C3" s="19"/>
    </row>
    <row r="4" spans="1:3" ht="18.75">
      <c r="A4" s="99" t="s">
        <v>9</v>
      </c>
      <c r="B4" s="99"/>
      <c r="C4" s="99"/>
    </row>
    <row r="5" spans="1:3" ht="15.75">
      <c r="A5" s="12"/>
      <c r="B5" s="104"/>
      <c r="C5" s="104"/>
    </row>
    <row r="6" spans="1:3" ht="15.75">
      <c r="A6" s="87" t="s">
        <v>1</v>
      </c>
      <c r="B6" s="87"/>
      <c r="C6" s="87"/>
    </row>
    <row r="7" spans="1:3" ht="15.75">
      <c r="A7" s="87" t="s">
        <v>0</v>
      </c>
      <c r="B7" s="87"/>
      <c r="C7" s="87"/>
    </row>
    <row r="8" spans="1:3" ht="15.75">
      <c r="A8" s="14"/>
      <c r="B8" s="87" t="s">
        <v>43</v>
      </c>
      <c r="C8" s="87"/>
    </row>
    <row r="9" spans="1:3" ht="15.75">
      <c r="A9" s="14"/>
      <c r="B9" s="87" t="s">
        <v>53</v>
      </c>
      <c r="C9" s="87"/>
    </row>
    <row r="10" spans="1:3" ht="15.75">
      <c r="A10" s="14"/>
      <c r="B10" s="87" t="s">
        <v>161</v>
      </c>
      <c r="C10" s="87"/>
    </row>
    <row r="11" spans="1:3" ht="15.75">
      <c r="A11" s="14"/>
      <c r="B11" s="87" t="s">
        <v>164</v>
      </c>
      <c r="C11" s="87"/>
    </row>
    <row r="12" spans="1:3" ht="15.75">
      <c r="A12" s="14" t="s">
        <v>2</v>
      </c>
      <c r="B12" s="14" t="str">
        <f>'8.1.1.'!B11</f>
        <v>2019.gadā un turpmāk</v>
      </c>
      <c r="C12" s="14"/>
    </row>
    <row r="13" spans="1:3" ht="15.75" hidden="1">
      <c r="A13" s="12"/>
      <c r="B13" s="24"/>
      <c r="C13" s="24"/>
    </row>
    <row r="14" spans="1:3" ht="61.5" customHeight="1">
      <c r="A14" s="58" t="s">
        <v>3</v>
      </c>
      <c r="B14" s="58" t="s">
        <v>4</v>
      </c>
      <c r="C14" s="58" t="s">
        <v>94</v>
      </c>
    </row>
    <row r="15" spans="1:3" ht="15.75">
      <c r="A15" s="26">
        <v>1</v>
      </c>
      <c r="B15" s="27">
        <v>2</v>
      </c>
      <c r="C15" s="26">
        <v>3</v>
      </c>
    </row>
    <row r="16" spans="1:3" ht="15.75">
      <c r="A16" s="28"/>
      <c r="B16" s="42" t="s">
        <v>5</v>
      </c>
      <c r="C16" s="42"/>
    </row>
    <row r="17" spans="1:3" ht="15.75">
      <c r="A17" s="29">
        <v>1100</v>
      </c>
      <c r="B17" s="29" t="s">
        <v>56</v>
      </c>
      <c r="C17" s="30">
        <v>141.2</v>
      </c>
    </row>
    <row r="18" spans="1:3" ht="18" customHeight="1">
      <c r="A18" s="29">
        <v>1200</v>
      </c>
      <c r="B18" s="31" t="s">
        <v>57</v>
      </c>
      <c r="C18" s="30">
        <v>34.02</v>
      </c>
    </row>
    <row r="19" spans="1:3" ht="15.75">
      <c r="A19" s="29">
        <v>2222</v>
      </c>
      <c r="B19" s="31" t="s">
        <v>26</v>
      </c>
      <c r="C19" s="30">
        <v>7.64</v>
      </c>
    </row>
    <row r="20" spans="1:3" ht="15.75">
      <c r="A20" s="29">
        <v>2223</v>
      </c>
      <c r="B20" s="31" t="s">
        <v>27</v>
      </c>
      <c r="C20" s="30">
        <v>4.4</v>
      </c>
    </row>
    <row r="21" spans="1:3" ht="15.75">
      <c r="A21" s="29">
        <v>2231</v>
      </c>
      <c r="B21" s="31" t="s">
        <v>44</v>
      </c>
      <c r="C21" s="30">
        <v>2.16</v>
      </c>
    </row>
    <row r="22" spans="1:3" ht="15.75">
      <c r="A22" s="29">
        <v>2243</v>
      </c>
      <c r="B22" s="31" t="s">
        <v>31</v>
      </c>
      <c r="C22" s="30">
        <v>1.83</v>
      </c>
    </row>
    <row r="23" spans="1:3" ht="15.75">
      <c r="A23" s="29">
        <v>2244</v>
      </c>
      <c r="B23" s="31" t="s">
        <v>13</v>
      </c>
      <c r="C23" s="30">
        <v>7.5</v>
      </c>
    </row>
    <row r="24" spans="1:3" ht="15.75">
      <c r="A24" s="29">
        <v>2251</v>
      </c>
      <c r="B24" s="31" t="s">
        <v>10</v>
      </c>
      <c r="C24" s="30">
        <v>5.83</v>
      </c>
    </row>
    <row r="25" spans="1:3" ht="15.75" customHeight="1">
      <c r="A25" s="29">
        <v>2279</v>
      </c>
      <c r="B25" s="31" t="s">
        <v>16</v>
      </c>
      <c r="C25" s="30">
        <v>0.49</v>
      </c>
    </row>
    <row r="26" spans="1:3" ht="14.25" customHeight="1">
      <c r="A26" s="29">
        <v>2321</v>
      </c>
      <c r="B26" s="31" t="s">
        <v>19</v>
      </c>
      <c r="C26" s="30">
        <v>12.7</v>
      </c>
    </row>
    <row r="27" spans="1:3" ht="15.75">
      <c r="A27" s="29">
        <v>2362</v>
      </c>
      <c r="B27" s="31" t="s">
        <v>45</v>
      </c>
      <c r="C27" s="30">
        <v>0.73</v>
      </c>
    </row>
    <row r="28" spans="1:3" ht="15.75">
      <c r="A28" s="29">
        <v>2363</v>
      </c>
      <c r="B28" s="31" t="s">
        <v>38</v>
      </c>
      <c r="C28" s="30">
        <v>340.5</v>
      </c>
    </row>
    <row r="29" spans="1:3" ht="15.75" hidden="1">
      <c r="A29" s="29">
        <v>2370</v>
      </c>
      <c r="B29" s="31" t="s">
        <v>46</v>
      </c>
      <c r="C29" s="30"/>
    </row>
    <row r="30" spans="1:3" ht="15.75">
      <c r="A30" s="29">
        <v>5232</v>
      </c>
      <c r="B30" s="31" t="s">
        <v>47</v>
      </c>
      <c r="C30" s="30">
        <v>1.05</v>
      </c>
    </row>
    <row r="31" spans="1:3" ht="15.75">
      <c r="A31" s="29"/>
      <c r="B31" s="43" t="s">
        <v>6</v>
      </c>
      <c r="C31" s="32">
        <f>SUM(C17:C30)</f>
        <v>560.05</v>
      </c>
    </row>
    <row r="32" spans="1:3" ht="15.75">
      <c r="A32" s="33"/>
      <c r="B32" s="29" t="s">
        <v>7</v>
      </c>
      <c r="C32" s="57"/>
    </row>
    <row r="33" spans="1:3" ht="15.75">
      <c r="A33" s="29">
        <v>1100</v>
      </c>
      <c r="B33" s="29" t="s">
        <v>56</v>
      </c>
      <c r="C33" s="30">
        <v>61.09</v>
      </c>
    </row>
    <row r="34" spans="1:3" ht="16.5" customHeight="1">
      <c r="A34" s="29">
        <v>1200</v>
      </c>
      <c r="B34" s="31" t="s">
        <v>57</v>
      </c>
      <c r="C34" s="30">
        <v>14.72</v>
      </c>
    </row>
    <row r="35" spans="1:3" ht="15.75">
      <c r="A35" s="29">
        <v>2219</v>
      </c>
      <c r="B35" s="29" t="s">
        <v>30</v>
      </c>
      <c r="C35" s="30">
        <v>1.8</v>
      </c>
    </row>
    <row r="36" spans="1:3" ht="15.75">
      <c r="A36" s="29">
        <v>2234</v>
      </c>
      <c r="B36" s="31" t="s">
        <v>32</v>
      </c>
      <c r="C36" s="30">
        <v>0.14</v>
      </c>
    </row>
    <row r="37" spans="1:3" ht="15.75">
      <c r="A37" s="29">
        <v>2239</v>
      </c>
      <c r="B37" s="31" t="s">
        <v>33</v>
      </c>
      <c r="C37" s="30">
        <v>0.73</v>
      </c>
    </row>
    <row r="38" spans="1:3" ht="15.75">
      <c r="A38" s="29">
        <v>2241</v>
      </c>
      <c r="B38" s="31" t="s">
        <v>34</v>
      </c>
      <c r="C38" s="30">
        <v>0.16</v>
      </c>
    </row>
    <row r="39" spans="1:3" ht="15.75">
      <c r="A39" s="29">
        <v>2242</v>
      </c>
      <c r="B39" s="31" t="s">
        <v>11</v>
      </c>
      <c r="C39" s="30">
        <v>0.59</v>
      </c>
    </row>
    <row r="40" spans="1:3" ht="14.25" customHeight="1">
      <c r="A40" s="29">
        <v>2243</v>
      </c>
      <c r="B40" s="31" t="s">
        <v>12</v>
      </c>
      <c r="C40" s="30">
        <v>0.59</v>
      </c>
    </row>
    <row r="41" spans="1:3" ht="15.75">
      <c r="A41" s="29">
        <v>2244</v>
      </c>
      <c r="B41" s="31" t="s">
        <v>13</v>
      </c>
      <c r="C41" s="30">
        <v>41.84</v>
      </c>
    </row>
    <row r="42" spans="1:3" ht="15.75">
      <c r="A42" s="29">
        <v>2247</v>
      </c>
      <c r="B42" s="42" t="s">
        <v>14</v>
      </c>
      <c r="C42" s="30">
        <v>0.18</v>
      </c>
    </row>
    <row r="43" spans="1:3" ht="15.75">
      <c r="A43" s="29">
        <v>2251</v>
      </c>
      <c r="B43" s="31" t="s">
        <v>10</v>
      </c>
      <c r="C43" s="30">
        <v>1.33</v>
      </c>
    </row>
    <row r="44" spans="1:3" ht="15.75">
      <c r="A44" s="29">
        <v>2259</v>
      </c>
      <c r="B44" s="31" t="s">
        <v>35</v>
      </c>
      <c r="C44" s="30">
        <v>0.02</v>
      </c>
    </row>
    <row r="45" spans="1:3" ht="15.75">
      <c r="A45" s="29">
        <v>2262</v>
      </c>
      <c r="B45" s="31" t="s">
        <v>15</v>
      </c>
      <c r="C45" s="30">
        <v>1.4</v>
      </c>
    </row>
    <row r="46" spans="1:3" ht="15.75">
      <c r="A46" s="29">
        <v>2264</v>
      </c>
      <c r="B46" s="31" t="s">
        <v>40</v>
      </c>
      <c r="C46" s="30">
        <v>0</v>
      </c>
    </row>
    <row r="47" spans="1:3" ht="17.25" customHeight="1">
      <c r="A47" s="29">
        <v>2279</v>
      </c>
      <c r="B47" s="31" t="s">
        <v>16</v>
      </c>
      <c r="C47" s="30">
        <v>0.14</v>
      </c>
    </row>
    <row r="48" spans="1:3" ht="15.75">
      <c r="A48" s="29">
        <v>2311</v>
      </c>
      <c r="B48" s="31" t="s">
        <v>17</v>
      </c>
      <c r="C48" s="30">
        <v>0.54</v>
      </c>
    </row>
    <row r="49" spans="1:3" ht="15.75">
      <c r="A49" s="29">
        <v>2312</v>
      </c>
      <c r="B49" s="31" t="s">
        <v>18</v>
      </c>
      <c r="C49" s="30">
        <v>0.18</v>
      </c>
    </row>
    <row r="50" spans="1:3" ht="15.75">
      <c r="A50" s="29">
        <v>2322</v>
      </c>
      <c r="B50" s="31" t="s">
        <v>20</v>
      </c>
      <c r="C50" s="30">
        <v>3.56</v>
      </c>
    </row>
    <row r="51" spans="1:3" ht="17.25" customHeight="1">
      <c r="A51" s="29">
        <v>2350</v>
      </c>
      <c r="B51" s="31" t="s">
        <v>21</v>
      </c>
      <c r="C51" s="30">
        <v>3.57</v>
      </c>
    </row>
    <row r="52" spans="1:3" ht="15.75">
      <c r="A52" s="29">
        <v>2361</v>
      </c>
      <c r="B52" s="31" t="s">
        <v>22</v>
      </c>
      <c r="C52" s="30">
        <v>1.1</v>
      </c>
    </row>
    <row r="53" spans="1:3" ht="15.75">
      <c r="A53" s="29">
        <v>2400</v>
      </c>
      <c r="B53" s="31" t="s">
        <v>28</v>
      </c>
      <c r="C53" s="30">
        <v>0.21</v>
      </c>
    </row>
    <row r="54" spans="1:3" ht="15.75">
      <c r="A54" s="29">
        <v>2512</v>
      </c>
      <c r="B54" s="31" t="s">
        <v>39</v>
      </c>
      <c r="C54" s="30">
        <v>150</v>
      </c>
    </row>
    <row r="55" spans="1:3" ht="15.75">
      <c r="A55" s="29">
        <v>2515</v>
      </c>
      <c r="B55" s="31" t="s">
        <v>23</v>
      </c>
      <c r="C55" s="30">
        <v>0.25</v>
      </c>
    </row>
    <row r="56" spans="1:3" ht="15.75" hidden="1">
      <c r="A56" s="29">
        <v>2519</v>
      </c>
      <c r="B56" s="31" t="s">
        <v>25</v>
      </c>
      <c r="C56" s="30">
        <v>0</v>
      </c>
    </row>
    <row r="57" spans="1:3" ht="15.75">
      <c r="A57" s="29">
        <v>5232</v>
      </c>
      <c r="B57" s="31" t="s">
        <v>24</v>
      </c>
      <c r="C57" s="30">
        <v>9.18</v>
      </c>
    </row>
    <row r="58" spans="1:3" ht="15.75">
      <c r="A58" s="29">
        <v>5240</v>
      </c>
      <c r="B58" s="31" t="s">
        <v>36</v>
      </c>
      <c r="C58" s="30">
        <v>1.73</v>
      </c>
    </row>
    <row r="59" spans="1:3" ht="15.75">
      <c r="A59" s="29">
        <v>5250</v>
      </c>
      <c r="B59" s="31" t="s">
        <v>37</v>
      </c>
      <c r="C59" s="30">
        <v>7.4</v>
      </c>
    </row>
    <row r="60" spans="1:3" ht="15.75">
      <c r="A60" s="33"/>
      <c r="B60" s="44" t="s">
        <v>8</v>
      </c>
      <c r="C60" s="32">
        <f>SUM(C33:C59)</f>
        <v>302.45</v>
      </c>
    </row>
    <row r="61" spans="1:3" ht="15.75">
      <c r="A61" s="33"/>
      <c r="B61" s="44" t="s">
        <v>29</v>
      </c>
      <c r="C61" s="32">
        <f>C60+C31</f>
        <v>862.5</v>
      </c>
    </row>
    <row r="62" spans="1:3" ht="15.75">
      <c r="A62" s="45"/>
      <c r="B62" s="46"/>
      <c r="C62" s="46"/>
    </row>
    <row r="63" spans="1:3" ht="15.75" customHeight="1">
      <c r="A63" s="97" t="s">
        <v>59</v>
      </c>
      <c r="B63" s="98"/>
      <c r="C63" s="48">
        <v>150</v>
      </c>
    </row>
    <row r="64" spans="1:3" s="78" customFormat="1" ht="15.75">
      <c r="A64" s="100" t="s">
        <v>97</v>
      </c>
      <c r="B64" s="101"/>
      <c r="C64" s="73">
        <f>C61/C63</f>
        <v>5.75</v>
      </c>
    </row>
    <row r="65" spans="1:3" ht="15" customHeight="1">
      <c r="A65" s="46"/>
      <c r="B65" s="49"/>
      <c r="C65" s="49"/>
    </row>
    <row r="66" spans="1:3" s="3" customFormat="1" ht="16.5" customHeight="1">
      <c r="A66" s="97" t="s">
        <v>60</v>
      </c>
      <c r="B66" s="98"/>
      <c r="C66" s="52"/>
    </row>
    <row r="67" spans="1:3" s="3" customFormat="1" ht="15.75">
      <c r="A67" s="97" t="s">
        <v>95</v>
      </c>
      <c r="B67" s="98"/>
      <c r="C67" s="52"/>
    </row>
    <row r="68" spans="1:3" ht="15" customHeight="1">
      <c r="A68" s="38"/>
      <c r="B68" s="21"/>
      <c r="C68" s="12"/>
    </row>
    <row r="69" spans="1:3" s="3" customFormat="1" ht="17.25" customHeight="1">
      <c r="A69" s="39" t="s">
        <v>61</v>
      </c>
      <c r="B69" s="39"/>
      <c r="C69" s="39"/>
    </row>
    <row r="70" spans="1:3" s="3" customFormat="1" ht="10.5" customHeight="1">
      <c r="A70" s="39"/>
      <c r="B70" s="39"/>
      <c r="C70" s="39"/>
    </row>
    <row r="71" spans="1:3" s="3" customFormat="1" ht="15" customHeight="1">
      <c r="A71" s="39"/>
      <c r="B71" s="40"/>
      <c r="C71" s="39"/>
    </row>
    <row r="72" spans="1:3" s="3" customFormat="1" ht="14.25" customHeight="1">
      <c r="A72" s="39"/>
      <c r="B72" s="41"/>
      <c r="C72" s="39"/>
    </row>
    <row r="73" spans="1:3" s="3" customFormat="1" ht="14.25" customHeight="1">
      <c r="A73" s="39"/>
      <c r="B73" s="41"/>
      <c r="C73" s="39"/>
    </row>
    <row r="74" spans="1:3" s="3" customFormat="1" ht="14.25" customHeight="1">
      <c r="A74" s="39"/>
      <c r="B74" s="41"/>
      <c r="C74" s="39"/>
    </row>
    <row r="75" spans="1:3" ht="15.75">
      <c r="A75" s="12"/>
      <c r="B75" s="12"/>
      <c r="C75" s="12"/>
    </row>
    <row r="76" spans="1:3" ht="15">
      <c r="A76"/>
      <c r="B76"/>
      <c r="C76"/>
    </row>
    <row r="77" spans="1:3" ht="15">
      <c r="A77"/>
      <c r="B77"/>
      <c r="C77"/>
    </row>
    <row r="78" spans="1:3" ht="15">
      <c r="A78"/>
      <c r="B78"/>
      <c r="C78"/>
    </row>
    <row r="79" spans="1:3" ht="15">
      <c r="A79"/>
      <c r="B79"/>
      <c r="C79"/>
    </row>
    <row r="80" spans="1:3" ht="15">
      <c r="A80"/>
      <c r="B80"/>
      <c r="C80"/>
    </row>
    <row r="81" spans="1:3" ht="15">
      <c r="A81"/>
      <c r="B81"/>
      <c r="C81"/>
    </row>
    <row r="82" spans="1:3" ht="15">
      <c r="A82"/>
      <c r="B82"/>
      <c r="C82"/>
    </row>
    <row r="83" spans="1:3" ht="15">
      <c r="A83"/>
      <c r="B83"/>
      <c r="C83"/>
    </row>
    <row r="84" spans="1:3" ht="15">
      <c r="A84"/>
      <c r="B84"/>
      <c r="C84"/>
    </row>
    <row r="85" spans="1:3" ht="15">
      <c r="A85"/>
      <c r="B85"/>
      <c r="C85"/>
    </row>
    <row r="86" spans="1:3" ht="15">
      <c r="A86"/>
      <c r="B86"/>
      <c r="C86"/>
    </row>
    <row r="87" spans="1:3" ht="15">
      <c r="A87"/>
      <c r="B87"/>
      <c r="C87"/>
    </row>
    <row r="88" spans="1:3" ht="15">
      <c r="A88"/>
      <c r="B88"/>
      <c r="C88"/>
    </row>
    <row r="89" spans="1:3" ht="15">
      <c r="A89"/>
      <c r="B89"/>
      <c r="C89"/>
    </row>
    <row r="90" spans="1:3" ht="15">
      <c r="A90"/>
      <c r="B90"/>
      <c r="C90"/>
    </row>
    <row r="91" spans="1:3" ht="15">
      <c r="A91"/>
      <c r="B91"/>
      <c r="C91"/>
    </row>
    <row r="92" spans="1:3" ht="15">
      <c r="A92"/>
      <c r="B92"/>
      <c r="C92"/>
    </row>
    <row r="93" spans="1:3" ht="15">
      <c r="A93"/>
      <c r="B93"/>
      <c r="C93"/>
    </row>
    <row r="94" spans="1:3" ht="15">
      <c r="A94"/>
      <c r="B94"/>
      <c r="C94"/>
    </row>
    <row r="95" spans="1:3" ht="15">
      <c r="A95"/>
      <c r="B95"/>
      <c r="C95"/>
    </row>
    <row r="96" spans="1:3" ht="15">
      <c r="A96"/>
      <c r="B96"/>
      <c r="C96"/>
    </row>
    <row r="97" spans="1:3" ht="15">
      <c r="A97"/>
      <c r="B97"/>
      <c r="C97"/>
    </row>
    <row r="98" spans="1:3" ht="15">
      <c r="A98"/>
      <c r="B98"/>
      <c r="C98"/>
    </row>
    <row r="99" spans="1:3" ht="15">
      <c r="A99"/>
      <c r="B99"/>
      <c r="C99"/>
    </row>
    <row r="100" spans="1:3" ht="15">
      <c r="A100"/>
      <c r="B100"/>
      <c r="C100"/>
    </row>
    <row r="101" spans="1:3" ht="15">
      <c r="A101"/>
      <c r="B101"/>
      <c r="C101"/>
    </row>
    <row r="102" spans="1:3" ht="15">
      <c r="A102"/>
      <c r="B102"/>
      <c r="C102"/>
    </row>
    <row r="103" spans="1:3" ht="15">
      <c r="A103"/>
      <c r="B103"/>
      <c r="C103"/>
    </row>
    <row r="104" spans="1:3" ht="15">
      <c r="A104"/>
      <c r="B104"/>
      <c r="C104"/>
    </row>
    <row r="105" spans="1:3" ht="15">
      <c r="A105"/>
      <c r="B105"/>
      <c r="C105"/>
    </row>
    <row r="106" spans="1:3" ht="15">
      <c r="A106"/>
      <c r="B106"/>
      <c r="C106"/>
    </row>
    <row r="107" spans="1:3" ht="15">
      <c r="A107"/>
      <c r="B107"/>
      <c r="C107"/>
    </row>
    <row r="108" spans="1:3" ht="15">
      <c r="A108"/>
      <c r="B108"/>
      <c r="C108"/>
    </row>
    <row r="109" spans="1:3" ht="15">
      <c r="A109"/>
      <c r="B109"/>
      <c r="C109"/>
    </row>
    <row r="110" spans="1:3" ht="15">
      <c r="A110"/>
      <c r="B110"/>
      <c r="C110"/>
    </row>
    <row r="111" spans="1:3" ht="15">
      <c r="A111"/>
      <c r="B111"/>
      <c r="C111"/>
    </row>
    <row r="112" spans="1:3" ht="15">
      <c r="A112"/>
      <c r="B112"/>
      <c r="C112"/>
    </row>
    <row r="113" spans="1:3" ht="15">
      <c r="A113"/>
      <c r="B113"/>
      <c r="C113"/>
    </row>
    <row r="114" spans="1:3" ht="15">
      <c r="A114"/>
      <c r="B114"/>
      <c r="C114"/>
    </row>
    <row r="115" spans="1:3" ht="15">
      <c r="A115"/>
      <c r="B115"/>
      <c r="C115"/>
    </row>
    <row r="116" spans="1:3" ht="15">
      <c r="A116"/>
      <c r="B116"/>
      <c r="C116"/>
    </row>
    <row r="117" spans="1:3" ht="15">
      <c r="A117"/>
      <c r="B117"/>
      <c r="C117"/>
    </row>
    <row r="118" spans="1:3" ht="15">
      <c r="A118"/>
      <c r="B118"/>
      <c r="C118"/>
    </row>
    <row r="119" spans="1:3" ht="15">
      <c r="A119"/>
      <c r="B119"/>
      <c r="C119"/>
    </row>
    <row r="120" spans="1:3" ht="15">
      <c r="A120"/>
      <c r="B120"/>
      <c r="C120"/>
    </row>
    <row r="121" spans="1:3" ht="15">
      <c r="A121"/>
      <c r="B121"/>
      <c r="C121"/>
    </row>
    <row r="122" spans="1:3" ht="15">
      <c r="A122"/>
      <c r="B122"/>
      <c r="C122"/>
    </row>
    <row r="123" spans="1:3" ht="15">
      <c r="A123"/>
      <c r="B123"/>
      <c r="C123"/>
    </row>
    <row r="124" spans="1:3" ht="15">
      <c r="A124"/>
      <c r="B124"/>
      <c r="C124"/>
    </row>
    <row r="125" spans="1:3" ht="15">
      <c r="A125"/>
      <c r="B125"/>
      <c r="C125"/>
    </row>
    <row r="126" spans="1:3" ht="15">
      <c r="A126"/>
      <c r="B126"/>
      <c r="C126"/>
    </row>
    <row r="127" spans="1:3" ht="15">
      <c r="A127"/>
      <c r="B127"/>
      <c r="C127"/>
    </row>
    <row r="128" spans="1:3" ht="15">
      <c r="A128"/>
      <c r="B128"/>
      <c r="C128"/>
    </row>
    <row r="129" spans="1:3" ht="15">
      <c r="A129"/>
      <c r="B129"/>
      <c r="C129"/>
    </row>
    <row r="130" spans="1:3" ht="15">
      <c r="A130"/>
      <c r="B130"/>
      <c r="C130"/>
    </row>
    <row r="131" spans="1:3" ht="15">
      <c r="A131"/>
      <c r="B131"/>
      <c r="C131"/>
    </row>
    <row r="132" spans="1:3" ht="15">
      <c r="A132"/>
      <c r="B132"/>
      <c r="C132"/>
    </row>
    <row r="133" spans="1:3" ht="15">
      <c r="A133"/>
      <c r="B133"/>
      <c r="C133"/>
    </row>
    <row r="134" spans="1:3" ht="15">
      <c r="A134"/>
      <c r="B134"/>
      <c r="C134"/>
    </row>
    <row r="135" spans="1:3" ht="15">
      <c r="A135"/>
      <c r="B135"/>
      <c r="C135"/>
    </row>
    <row r="136" spans="1:3" ht="15">
      <c r="A136"/>
      <c r="B136"/>
      <c r="C136"/>
    </row>
    <row r="137" spans="1:3" ht="15">
      <c r="A137"/>
      <c r="B137"/>
      <c r="C137"/>
    </row>
    <row r="138" spans="1:3" ht="15">
      <c r="A138"/>
      <c r="B138"/>
      <c r="C138"/>
    </row>
    <row r="139" spans="1:3" ht="15">
      <c r="A139"/>
      <c r="B139"/>
      <c r="C139"/>
    </row>
    <row r="140" spans="1:3" ht="15">
      <c r="A140"/>
      <c r="B140"/>
      <c r="C140"/>
    </row>
    <row r="141" spans="1:3" ht="15">
      <c r="A141"/>
      <c r="B141"/>
      <c r="C141"/>
    </row>
    <row r="142" spans="1:3" ht="15">
      <c r="A142"/>
      <c r="B142"/>
      <c r="C142"/>
    </row>
    <row r="143" spans="1:3" ht="15">
      <c r="A143"/>
      <c r="B143"/>
      <c r="C143"/>
    </row>
    <row r="144" spans="1:3" ht="15">
      <c r="A144"/>
      <c r="B144"/>
      <c r="C144"/>
    </row>
    <row r="145" spans="1:3" ht="15">
      <c r="A145"/>
      <c r="B145"/>
      <c r="C145"/>
    </row>
    <row r="146" spans="1:3" ht="15">
      <c r="A146"/>
      <c r="B146"/>
      <c r="C146"/>
    </row>
    <row r="147" spans="1:3" ht="15">
      <c r="A147"/>
      <c r="B147"/>
      <c r="C147"/>
    </row>
    <row r="148" spans="1:3" ht="15">
      <c r="A148"/>
      <c r="B148"/>
      <c r="C148"/>
    </row>
    <row r="149" spans="1:3" ht="15">
      <c r="A149"/>
      <c r="B149"/>
      <c r="C149"/>
    </row>
    <row r="150" spans="1:3" ht="15">
      <c r="A150"/>
      <c r="B150"/>
      <c r="C150"/>
    </row>
    <row r="151" spans="1:3" ht="15">
      <c r="A151"/>
      <c r="B151"/>
      <c r="C151"/>
    </row>
    <row r="152" spans="1:3" ht="15">
      <c r="A152"/>
      <c r="B152"/>
      <c r="C152"/>
    </row>
    <row r="153" spans="1:3" ht="15">
      <c r="A153"/>
      <c r="B153"/>
      <c r="C153"/>
    </row>
  </sheetData>
  <sheetProtection/>
  <mergeCells count="12">
    <mergeCell ref="A67:B67"/>
    <mergeCell ref="A63:B63"/>
    <mergeCell ref="A64:B64"/>
    <mergeCell ref="A4:C4"/>
    <mergeCell ref="B5:C5"/>
    <mergeCell ref="A6:C6"/>
    <mergeCell ref="A7:C7"/>
    <mergeCell ref="B8:C8"/>
    <mergeCell ref="B9:C9"/>
    <mergeCell ref="A66:B66"/>
    <mergeCell ref="B11:C11"/>
    <mergeCell ref="B10:C10"/>
  </mergeCells>
  <printOptions/>
  <pageMargins left="0.9448818897637796" right="0.5511811023622047" top="0.6692913385826772" bottom="1.010625" header="0.5118110236220472" footer="0.5118110236220472"/>
  <pageSetup firstPageNumber="13" useFirstPageNumber="1" fitToHeight="0" fitToWidth="1" horizontalDpi="600" verticalDpi="600" orientation="portrait" paperSize="9" scale="63" r:id="rId1"/>
  <headerFooter alignWithMargins="0">
    <oddFooter>&amp;CLManotp7_100519_1002maksas;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4"/>
  <sheetViews>
    <sheetView view="pageLayout" zoomScale="99" zoomScalePageLayoutView="99" workbookViewId="0" topLeftCell="A53">
      <selection activeCell="C10" sqref="B10:C10"/>
    </sheetView>
  </sheetViews>
  <sheetFormatPr defaultColWidth="9.140625" defaultRowHeight="12.75"/>
  <cols>
    <col min="1" max="1" width="13.28125" style="6" customWidth="1"/>
    <col min="2" max="2" width="96.421875" style="6" customWidth="1"/>
    <col min="3" max="3" width="34.421875" style="6" customWidth="1"/>
    <col min="4" max="16384" width="9.140625" style="6" customWidth="1"/>
  </cols>
  <sheetData>
    <row r="1" spans="1:3" ht="15.75">
      <c r="A1" s="12"/>
      <c r="B1" s="12"/>
      <c r="C1" s="20"/>
    </row>
    <row r="2" spans="1:3" ht="15.75">
      <c r="A2" s="12"/>
      <c r="B2" s="12"/>
      <c r="C2" s="20"/>
    </row>
    <row r="3" spans="1:3" ht="15.75">
      <c r="A3" s="12"/>
      <c r="B3" s="12"/>
      <c r="C3" s="19"/>
    </row>
    <row r="4" spans="1:3" ht="18.75">
      <c r="A4" s="99" t="s">
        <v>9</v>
      </c>
      <c r="B4" s="99"/>
      <c r="C4" s="99"/>
    </row>
    <row r="5" spans="1:3" ht="15.75">
      <c r="A5" s="12"/>
      <c r="B5" s="23"/>
      <c r="C5" s="12"/>
    </row>
    <row r="6" spans="1:3" ht="15.75">
      <c r="A6" s="87" t="s">
        <v>1</v>
      </c>
      <c r="B6" s="87"/>
      <c r="C6" s="12"/>
    </row>
    <row r="7" spans="1:3" ht="15.75" customHeight="1">
      <c r="A7" s="87" t="s">
        <v>0</v>
      </c>
      <c r="B7" s="87"/>
      <c r="C7" s="12"/>
    </row>
    <row r="8" spans="1:3" ht="12" customHeight="1">
      <c r="A8" s="14"/>
      <c r="B8" s="14" t="s">
        <v>43</v>
      </c>
      <c r="C8" s="12"/>
    </row>
    <row r="9" spans="1:3" ht="15" customHeight="1">
      <c r="A9" s="14"/>
      <c r="B9" s="14" t="s">
        <v>41</v>
      </c>
      <c r="C9" s="12"/>
    </row>
    <row r="10" spans="1:3" ht="12.75" customHeight="1">
      <c r="A10" s="14"/>
      <c r="B10" s="14" t="s">
        <v>42</v>
      </c>
      <c r="C10" s="12"/>
    </row>
    <row r="11" spans="1:3" ht="15.75" customHeight="1">
      <c r="A11" s="14" t="s">
        <v>2</v>
      </c>
      <c r="B11" s="14" t="s">
        <v>186</v>
      </c>
      <c r="C11" s="12"/>
    </row>
    <row r="12" spans="1:3" ht="15.75" hidden="1">
      <c r="A12" s="12"/>
      <c r="B12" s="24"/>
      <c r="C12" s="12"/>
    </row>
    <row r="13" spans="1:3" ht="67.5" customHeight="1">
      <c r="A13" s="58" t="s">
        <v>3</v>
      </c>
      <c r="B13" s="58" t="s">
        <v>4</v>
      </c>
      <c r="C13" s="58" t="s">
        <v>94</v>
      </c>
    </row>
    <row r="14" spans="1:3" ht="15.75">
      <c r="A14" s="26">
        <v>1</v>
      </c>
      <c r="B14" s="27">
        <v>2</v>
      </c>
      <c r="C14" s="26">
        <v>3</v>
      </c>
    </row>
    <row r="15" spans="1:3" ht="15.75">
      <c r="A15" s="28"/>
      <c r="B15" s="42" t="s">
        <v>5</v>
      </c>
      <c r="C15" s="29"/>
    </row>
    <row r="16" spans="1:3" ht="15.75">
      <c r="A16" s="29">
        <v>1100</v>
      </c>
      <c r="B16" s="29" t="s">
        <v>56</v>
      </c>
      <c r="C16" s="30">
        <v>16.87</v>
      </c>
    </row>
    <row r="17" spans="1:3" ht="15.75">
      <c r="A17" s="29">
        <v>1200</v>
      </c>
      <c r="B17" s="31" t="s">
        <v>57</v>
      </c>
      <c r="C17" s="30">
        <v>4.07</v>
      </c>
    </row>
    <row r="18" spans="1:3" ht="15.75">
      <c r="A18" s="29">
        <v>2222</v>
      </c>
      <c r="B18" s="31" t="s">
        <v>26</v>
      </c>
      <c r="C18" s="30">
        <v>1.27</v>
      </c>
    </row>
    <row r="19" spans="1:3" ht="15.75">
      <c r="A19" s="29">
        <v>2223</v>
      </c>
      <c r="B19" s="31" t="s">
        <v>27</v>
      </c>
      <c r="C19" s="30">
        <v>0.73</v>
      </c>
    </row>
    <row r="20" spans="1:3" ht="15.75">
      <c r="A20" s="29">
        <v>2231</v>
      </c>
      <c r="B20" s="31" t="s">
        <v>44</v>
      </c>
      <c r="C20" s="30">
        <v>0.36</v>
      </c>
    </row>
    <row r="21" spans="1:3" ht="15.75">
      <c r="A21" s="29">
        <v>2243</v>
      </c>
      <c r="B21" s="31" t="s">
        <v>31</v>
      </c>
      <c r="C21" s="30">
        <v>0.3</v>
      </c>
    </row>
    <row r="22" spans="1:3" ht="15.75">
      <c r="A22" s="29">
        <v>2244</v>
      </c>
      <c r="B22" s="31" t="s">
        <v>13</v>
      </c>
      <c r="C22" s="30">
        <v>8.73</v>
      </c>
    </row>
    <row r="23" spans="1:3" ht="15.75">
      <c r="A23" s="29">
        <v>2251</v>
      </c>
      <c r="B23" s="31" t="s">
        <v>10</v>
      </c>
      <c r="C23" s="30">
        <v>0.97</v>
      </c>
    </row>
    <row r="24" spans="1:3" ht="16.5" customHeight="1">
      <c r="A24" s="29">
        <v>2279</v>
      </c>
      <c r="B24" s="31" t="s">
        <v>16</v>
      </c>
      <c r="C24" s="30">
        <v>0.08</v>
      </c>
    </row>
    <row r="25" spans="1:3" ht="15.75">
      <c r="A25" s="29">
        <v>2321</v>
      </c>
      <c r="B25" s="31" t="s">
        <v>19</v>
      </c>
      <c r="C25" s="30">
        <v>2.11</v>
      </c>
    </row>
    <row r="26" spans="1:3" ht="15.75">
      <c r="A26" s="29">
        <v>2362</v>
      </c>
      <c r="B26" s="31" t="s">
        <v>45</v>
      </c>
      <c r="C26" s="30">
        <v>0.12</v>
      </c>
    </row>
    <row r="27" spans="1:3" ht="15.75">
      <c r="A27" s="29">
        <v>2363</v>
      </c>
      <c r="B27" s="31" t="s">
        <v>38</v>
      </c>
      <c r="C27" s="30">
        <v>50.5</v>
      </c>
    </row>
    <row r="28" spans="1:3" ht="15.75" hidden="1">
      <c r="A28" s="29">
        <v>2370</v>
      </c>
      <c r="B28" s="31" t="s">
        <v>46</v>
      </c>
      <c r="C28" s="30">
        <v>0</v>
      </c>
    </row>
    <row r="29" spans="1:3" ht="18" customHeight="1">
      <c r="A29" s="29">
        <v>5232</v>
      </c>
      <c r="B29" s="31" t="s">
        <v>47</v>
      </c>
      <c r="C29" s="30">
        <v>0.18</v>
      </c>
    </row>
    <row r="30" spans="1:3" ht="15.75">
      <c r="A30" s="29"/>
      <c r="B30" s="43" t="s">
        <v>6</v>
      </c>
      <c r="C30" s="32">
        <f>SUM(C16:C29)</f>
        <v>86.28999999999999</v>
      </c>
    </row>
    <row r="31" spans="1:3" ht="15.75">
      <c r="A31" s="33"/>
      <c r="B31" s="29" t="s">
        <v>7</v>
      </c>
      <c r="C31" s="29"/>
    </row>
    <row r="32" spans="1:3" ht="15.75">
      <c r="A32" s="29">
        <v>1100</v>
      </c>
      <c r="B32" s="29" t="s">
        <v>56</v>
      </c>
      <c r="C32" s="30">
        <v>9.47</v>
      </c>
    </row>
    <row r="33" spans="1:3" ht="15.75">
      <c r="A33" s="29">
        <v>1200</v>
      </c>
      <c r="B33" s="31" t="s">
        <v>57</v>
      </c>
      <c r="C33" s="30">
        <v>2.28</v>
      </c>
    </row>
    <row r="34" spans="1:3" ht="15.75">
      <c r="A34" s="29">
        <v>2219</v>
      </c>
      <c r="B34" s="29" t="s">
        <v>30</v>
      </c>
      <c r="C34" s="30">
        <v>0.27</v>
      </c>
    </row>
    <row r="35" spans="1:3" ht="15.75">
      <c r="A35" s="29">
        <v>2234</v>
      </c>
      <c r="B35" s="31" t="s">
        <v>32</v>
      </c>
      <c r="C35" s="30">
        <v>0.02</v>
      </c>
    </row>
    <row r="36" spans="1:3" ht="15.75">
      <c r="A36" s="29">
        <v>2239</v>
      </c>
      <c r="B36" s="31" t="s">
        <v>33</v>
      </c>
      <c r="C36" s="30">
        <v>0.11</v>
      </c>
    </row>
    <row r="37" spans="1:3" ht="15.75">
      <c r="A37" s="29">
        <v>2241</v>
      </c>
      <c r="B37" s="31" t="s">
        <v>34</v>
      </c>
      <c r="C37" s="30">
        <v>0.02</v>
      </c>
    </row>
    <row r="38" spans="1:3" ht="15.75">
      <c r="A38" s="29">
        <v>2242</v>
      </c>
      <c r="B38" s="31" t="s">
        <v>11</v>
      </c>
      <c r="C38" s="30">
        <v>0.09</v>
      </c>
    </row>
    <row r="39" spans="1:3" ht="15.75">
      <c r="A39" s="29">
        <v>2243</v>
      </c>
      <c r="B39" s="31" t="s">
        <v>12</v>
      </c>
      <c r="C39" s="30">
        <v>0.08</v>
      </c>
    </row>
    <row r="40" spans="1:3" ht="15.75">
      <c r="A40" s="29">
        <v>2244</v>
      </c>
      <c r="B40" s="31" t="s">
        <v>13</v>
      </c>
      <c r="C40" s="30">
        <v>0.52</v>
      </c>
    </row>
    <row r="41" spans="1:3" ht="15.75">
      <c r="A41" s="29">
        <v>2247</v>
      </c>
      <c r="B41" s="42" t="s">
        <v>14</v>
      </c>
      <c r="C41" s="30">
        <v>0.03</v>
      </c>
    </row>
    <row r="42" spans="1:3" ht="15.75">
      <c r="A42" s="29">
        <v>2251</v>
      </c>
      <c r="B42" s="31" t="s">
        <v>10</v>
      </c>
      <c r="C42" s="30">
        <v>0.2</v>
      </c>
    </row>
    <row r="43" spans="1:3" ht="15.75">
      <c r="A43" s="29">
        <v>2259</v>
      </c>
      <c r="B43" s="31" t="s">
        <v>35</v>
      </c>
      <c r="C43" s="30">
        <v>0.01</v>
      </c>
    </row>
    <row r="44" spans="1:3" ht="15.75">
      <c r="A44" s="29">
        <v>2262</v>
      </c>
      <c r="B44" s="31" t="s">
        <v>15</v>
      </c>
      <c r="C44" s="30">
        <v>0.21</v>
      </c>
    </row>
    <row r="45" spans="1:3" ht="15.75">
      <c r="A45" s="29">
        <v>2264</v>
      </c>
      <c r="B45" s="31" t="s">
        <v>40</v>
      </c>
      <c r="C45" s="30">
        <v>0.01</v>
      </c>
    </row>
    <row r="46" spans="1:3" ht="14.25" customHeight="1">
      <c r="A46" s="29">
        <v>2279</v>
      </c>
      <c r="B46" s="31" t="s">
        <v>16</v>
      </c>
      <c r="C46" s="30">
        <v>0.02</v>
      </c>
    </row>
    <row r="47" spans="1:3" ht="15.75">
      <c r="A47" s="29">
        <v>2311</v>
      </c>
      <c r="B47" s="31" t="s">
        <v>17</v>
      </c>
      <c r="C47" s="30">
        <v>0.06</v>
      </c>
    </row>
    <row r="48" spans="1:3" ht="15.75">
      <c r="A48" s="29">
        <v>2312</v>
      </c>
      <c r="B48" s="31" t="s">
        <v>18</v>
      </c>
      <c r="C48" s="30">
        <v>0.03</v>
      </c>
    </row>
    <row r="49" spans="1:3" ht="15.75">
      <c r="A49" s="29">
        <v>2322</v>
      </c>
      <c r="B49" s="31" t="s">
        <v>20</v>
      </c>
      <c r="C49" s="30">
        <v>0.46</v>
      </c>
    </row>
    <row r="50" spans="1:3" ht="16.5" customHeight="1">
      <c r="A50" s="29">
        <v>2350</v>
      </c>
      <c r="B50" s="31" t="s">
        <v>21</v>
      </c>
      <c r="C50" s="30">
        <v>0.33</v>
      </c>
    </row>
    <row r="51" spans="1:3" ht="15.75">
      <c r="A51" s="29">
        <v>2361</v>
      </c>
      <c r="B51" s="31" t="s">
        <v>22</v>
      </c>
      <c r="C51" s="30">
        <v>0.17</v>
      </c>
    </row>
    <row r="52" spans="1:3" ht="15.75">
      <c r="A52" s="29">
        <v>2400</v>
      </c>
      <c r="B52" s="31" t="s">
        <v>28</v>
      </c>
      <c r="C52" s="30">
        <v>0.04</v>
      </c>
    </row>
    <row r="53" spans="1:3" ht="15.75">
      <c r="A53" s="29">
        <v>2512</v>
      </c>
      <c r="B53" s="31" t="s">
        <v>39</v>
      </c>
      <c r="C53" s="30">
        <v>21.5</v>
      </c>
    </row>
    <row r="54" spans="1:3" ht="15.75">
      <c r="A54" s="29">
        <v>2515</v>
      </c>
      <c r="B54" s="31" t="s">
        <v>23</v>
      </c>
      <c r="C54" s="30">
        <v>0.05</v>
      </c>
    </row>
    <row r="55" spans="1:3" ht="15.75">
      <c r="A55" s="29">
        <v>2519</v>
      </c>
      <c r="B55" s="31" t="s">
        <v>25</v>
      </c>
      <c r="C55" s="30">
        <v>0.03</v>
      </c>
    </row>
    <row r="56" spans="1:3" ht="15.75">
      <c r="A56" s="29">
        <v>5232</v>
      </c>
      <c r="B56" s="31" t="s">
        <v>24</v>
      </c>
      <c r="C56" s="30">
        <v>1.37</v>
      </c>
    </row>
    <row r="57" spans="1:3" ht="15.75">
      <c r="A57" s="29">
        <v>5240</v>
      </c>
      <c r="B57" s="31" t="s">
        <v>36</v>
      </c>
      <c r="C57" s="30">
        <v>0.26</v>
      </c>
    </row>
    <row r="58" spans="1:3" ht="15.75">
      <c r="A58" s="29">
        <v>5250</v>
      </c>
      <c r="B58" s="31" t="s">
        <v>37</v>
      </c>
      <c r="C58" s="30">
        <v>1.07</v>
      </c>
    </row>
    <row r="59" spans="1:3" ht="15.75">
      <c r="A59" s="33"/>
      <c r="B59" s="44" t="s">
        <v>8</v>
      </c>
      <c r="C59" s="32">
        <f>SUM(C32:C58)</f>
        <v>38.70999999999999</v>
      </c>
    </row>
    <row r="60" spans="1:3" ht="15.75">
      <c r="A60" s="33"/>
      <c r="B60" s="44" t="s">
        <v>29</v>
      </c>
      <c r="C60" s="32">
        <f>C59+C30</f>
        <v>124.99999999999997</v>
      </c>
    </row>
    <row r="61" spans="1:3" ht="15.75">
      <c r="A61" s="70"/>
      <c r="B61" s="71"/>
      <c r="C61" s="71"/>
    </row>
    <row r="62" spans="1:3" ht="15.75" customHeight="1">
      <c r="A62" s="100" t="s">
        <v>59</v>
      </c>
      <c r="B62" s="101"/>
      <c r="C62" s="72">
        <v>50</v>
      </c>
    </row>
    <row r="63" spans="1:3" ht="15.75">
      <c r="A63" s="100" t="s">
        <v>64</v>
      </c>
      <c r="B63" s="101"/>
      <c r="C63" s="73">
        <f>C60/C62</f>
        <v>2.4999999999999996</v>
      </c>
    </row>
    <row r="64" spans="1:3" ht="15.75">
      <c r="A64" s="46"/>
      <c r="B64" s="49"/>
      <c r="C64" s="50"/>
    </row>
    <row r="65" spans="1:3" s="3" customFormat="1" ht="19.5" customHeight="1">
      <c r="A65" s="97" t="s">
        <v>60</v>
      </c>
      <c r="B65" s="98"/>
      <c r="C65" s="52"/>
    </row>
    <row r="66" spans="1:3" s="3" customFormat="1" ht="15.75">
      <c r="A66" s="97" t="s">
        <v>98</v>
      </c>
      <c r="B66" s="98"/>
      <c r="C66" s="52"/>
    </row>
    <row r="67" spans="1:3" ht="13.5" customHeight="1">
      <c r="A67" s="38"/>
      <c r="B67" s="21"/>
      <c r="C67" s="12"/>
    </row>
    <row r="68" spans="1:3" s="3" customFormat="1" ht="17.25" customHeight="1">
      <c r="A68" s="39" t="s">
        <v>61</v>
      </c>
      <c r="B68" s="39"/>
      <c r="C68" s="39"/>
    </row>
    <row r="69" spans="1:3" s="3" customFormat="1" ht="12.75" customHeight="1">
      <c r="A69" s="39"/>
      <c r="B69" s="39"/>
      <c r="C69" s="39"/>
    </row>
    <row r="70" spans="1:3" s="3" customFormat="1" ht="15" customHeight="1">
      <c r="A70" s="39"/>
      <c r="B70" s="40"/>
      <c r="C70" s="39"/>
    </row>
    <row r="71" spans="1:3" s="3" customFormat="1" ht="14.25" customHeight="1">
      <c r="A71" s="39"/>
      <c r="B71" s="41"/>
      <c r="C71" s="39"/>
    </row>
    <row r="72" spans="1:3" ht="15" hidden="1">
      <c r="A72" s="4"/>
      <c r="B72" s="5"/>
      <c r="C72" s="10" t="e">
        <f>C60+'8.1.2.'!D60+'8.1.3.'!#REF!+'8.1.4.'!C60+'8.1.5.'!C60+'8.1.6.'!G60+'8.2.2.1.'!D59+'8.2.2.2.'!D61+'8.2.2.3.'!D61+'8.3.1.1.'!C61+'8.3.1.2.'!C61+'8.3.1.3.'!C61+#REF!+#REF!+#REF!+#REF!+#REF!+#REF!</f>
        <v>#REF!</v>
      </c>
    </row>
    <row r="73" spans="1:3" ht="15">
      <c r="A73" s="8"/>
      <c r="B73" s="9"/>
      <c r="C73" s="10"/>
    </row>
    <row r="74" ht="15">
      <c r="B74" s="1"/>
    </row>
  </sheetData>
  <sheetProtection/>
  <mergeCells count="7">
    <mergeCell ref="A66:B66"/>
    <mergeCell ref="A6:B6"/>
    <mergeCell ref="A4:C4"/>
    <mergeCell ref="A7:B7"/>
    <mergeCell ref="A63:B63"/>
    <mergeCell ref="A62:B62"/>
    <mergeCell ref="A65:B65"/>
  </mergeCells>
  <printOptions/>
  <pageMargins left="0.9448818897637796" right="0.5511811023622047" top="0.7086614173228347" bottom="0.984251968503937" header="0.5118110236220472" footer="0.5118110236220472"/>
  <pageSetup firstPageNumber="2" useFirstPageNumber="1" fitToHeight="0" horizontalDpi="600" verticalDpi="600" orientation="portrait" paperSize="9" scale="60" r:id="rId1"/>
  <headerFooter alignWithMargins="0">
    <oddFooter>&amp;C&amp;"Times New Roman,Regular"LManotp7_100519_1002maksas;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69"/>
  <sheetViews>
    <sheetView view="pageLayout" workbookViewId="0" topLeftCell="A1">
      <selection activeCell="B6" sqref="B6:D6"/>
    </sheetView>
  </sheetViews>
  <sheetFormatPr defaultColWidth="9.140625" defaultRowHeight="12.75"/>
  <cols>
    <col min="1" max="1" width="12.421875" style="12" customWidth="1"/>
    <col min="2" max="2" width="94.8515625" style="12" customWidth="1"/>
    <col min="3" max="3" width="16.8515625" style="12" hidden="1" customWidth="1"/>
    <col min="4" max="4" width="31.7109375" style="12" customWidth="1"/>
  </cols>
  <sheetData>
    <row r="1" spans="2:4" ht="15.75">
      <c r="B1" s="20"/>
      <c r="C1" s="20"/>
      <c r="D1" s="20"/>
    </row>
    <row r="2" ht="15.75">
      <c r="D2" s="20"/>
    </row>
    <row r="3" spans="1:4" ht="18.75">
      <c r="A3" s="99" t="s">
        <v>9</v>
      </c>
      <c r="B3" s="99"/>
      <c r="C3" s="99"/>
      <c r="D3" s="99"/>
    </row>
    <row r="4" spans="1:4" ht="15.75">
      <c r="A4" s="87" t="s">
        <v>1</v>
      </c>
      <c r="B4" s="87"/>
      <c r="C4" s="87"/>
      <c r="D4" s="87"/>
    </row>
    <row r="5" spans="1:4" ht="15.75">
      <c r="A5" s="87" t="s">
        <v>0</v>
      </c>
      <c r="B5" s="87"/>
      <c r="C5" s="87"/>
      <c r="D5" s="87"/>
    </row>
    <row r="6" spans="1:4" ht="15.75">
      <c r="A6" s="14"/>
      <c r="B6" s="87" t="s">
        <v>43</v>
      </c>
      <c r="C6" s="87"/>
      <c r="D6" s="87"/>
    </row>
    <row r="7" spans="1:4" ht="15.75">
      <c r="A7" s="14"/>
      <c r="B7" s="87" t="s">
        <v>53</v>
      </c>
      <c r="C7" s="87"/>
      <c r="D7" s="87"/>
    </row>
    <row r="8" spans="1:4" ht="15.75">
      <c r="A8" s="14"/>
      <c r="B8" s="87" t="s">
        <v>165</v>
      </c>
      <c r="C8" s="87"/>
      <c r="D8" s="87"/>
    </row>
    <row r="9" spans="1:4" ht="15.75">
      <c r="A9" s="14"/>
      <c r="B9" s="87" t="s">
        <v>174</v>
      </c>
      <c r="C9" s="87"/>
      <c r="D9" s="87"/>
    </row>
    <row r="10" spans="1:4" ht="15.75">
      <c r="A10" s="14" t="s">
        <v>2</v>
      </c>
      <c r="B10" s="14" t="str">
        <f>'8.1.1.'!B11</f>
        <v>2019.gadā un turpmāk</v>
      </c>
      <c r="C10" s="14"/>
      <c r="D10" s="14"/>
    </row>
    <row r="11" spans="2:4" ht="15.75" hidden="1">
      <c r="B11" s="24"/>
      <c r="C11" s="24"/>
      <c r="D11" s="24"/>
    </row>
    <row r="12" spans="1:4" ht="47.25">
      <c r="A12" s="58" t="s">
        <v>3</v>
      </c>
      <c r="B12" s="58" t="s">
        <v>4</v>
      </c>
      <c r="C12" s="58"/>
      <c r="D12" s="58" t="s">
        <v>96</v>
      </c>
    </row>
    <row r="13" spans="1:4" ht="15.75">
      <c r="A13" s="28">
        <v>1</v>
      </c>
      <c r="B13" s="56">
        <v>2</v>
      </c>
      <c r="C13" s="56"/>
      <c r="D13" s="28">
        <v>3</v>
      </c>
    </row>
    <row r="14" spans="1:4" ht="15.75">
      <c r="A14" s="28"/>
      <c r="B14" s="42" t="s">
        <v>5</v>
      </c>
      <c r="C14" s="42"/>
      <c r="D14" s="42"/>
    </row>
    <row r="15" spans="1:4" ht="15.75">
      <c r="A15" s="29">
        <v>1100</v>
      </c>
      <c r="B15" s="29" t="s">
        <v>138</v>
      </c>
      <c r="C15" s="30">
        <v>274.07</v>
      </c>
      <c r="D15" s="30">
        <f>C15/10/2</f>
        <v>13.7035</v>
      </c>
    </row>
    <row r="16" spans="1:4" ht="15" customHeight="1">
      <c r="A16" s="29">
        <v>1200</v>
      </c>
      <c r="B16" s="31" t="s">
        <v>139</v>
      </c>
      <c r="C16" s="30">
        <v>66.02</v>
      </c>
      <c r="D16" s="30">
        <f aca="true" t="shared" si="0" ref="D16:D28">C16/10/2</f>
        <v>3.3009999999999997</v>
      </c>
    </row>
    <row r="17" spans="1:4" ht="15.75">
      <c r="A17" s="29">
        <v>2222</v>
      </c>
      <c r="B17" s="31" t="s">
        <v>26</v>
      </c>
      <c r="C17" s="30">
        <v>12.92</v>
      </c>
      <c r="D17" s="30">
        <f t="shared" si="0"/>
        <v>0.646</v>
      </c>
    </row>
    <row r="18" spans="1:4" ht="15.75">
      <c r="A18" s="29">
        <v>2223</v>
      </c>
      <c r="B18" s="31" t="s">
        <v>27</v>
      </c>
      <c r="C18" s="30">
        <v>7.46</v>
      </c>
      <c r="D18" s="30">
        <f t="shared" si="0"/>
        <v>0.373</v>
      </c>
    </row>
    <row r="19" spans="1:4" ht="15.75">
      <c r="A19" s="29">
        <v>2231</v>
      </c>
      <c r="B19" s="31" t="s">
        <v>140</v>
      </c>
      <c r="C19" s="30">
        <v>3.62</v>
      </c>
      <c r="D19" s="30">
        <f t="shared" si="0"/>
        <v>0.181</v>
      </c>
    </row>
    <row r="20" spans="1:4" ht="15.75">
      <c r="A20" s="29">
        <v>2243</v>
      </c>
      <c r="B20" s="31" t="s">
        <v>145</v>
      </c>
      <c r="C20" s="30">
        <v>3.08</v>
      </c>
      <c r="D20" s="30">
        <f t="shared" si="0"/>
        <v>0.154</v>
      </c>
    </row>
    <row r="21" spans="1:4" ht="15.75">
      <c r="A21" s="29">
        <v>2244</v>
      </c>
      <c r="B21" s="31" t="s">
        <v>13</v>
      </c>
      <c r="C21" s="30">
        <v>2.06</v>
      </c>
      <c r="D21" s="30">
        <v>0.16</v>
      </c>
    </row>
    <row r="22" spans="1:4" ht="15.75">
      <c r="A22" s="29">
        <v>2251</v>
      </c>
      <c r="B22" s="31" t="s">
        <v>146</v>
      </c>
      <c r="C22" s="30">
        <v>9.86</v>
      </c>
      <c r="D22" s="30">
        <f t="shared" si="0"/>
        <v>0.493</v>
      </c>
    </row>
    <row r="23" spans="1:4" ht="15.75">
      <c r="A23" s="29">
        <v>2279</v>
      </c>
      <c r="B23" s="31" t="s">
        <v>16</v>
      </c>
      <c r="C23" s="30">
        <v>0.82</v>
      </c>
      <c r="D23" s="30">
        <f t="shared" si="0"/>
        <v>0.040999999999999995</v>
      </c>
    </row>
    <row r="24" spans="1:4" ht="15.75">
      <c r="A24" s="29">
        <v>2321</v>
      </c>
      <c r="B24" s="31" t="s">
        <v>19</v>
      </c>
      <c r="C24" s="30">
        <v>21.48</v>
      </c>
      <c r="D24" s="30">
        <f t="shared" si="0"/>
        <v>1.074</v>
      </c>
    </row>
    <row r="25" spans="1:4" ht="15.75">
      <c r="A25" s="29">
        <v>2362</v>
      </c>
      <c r="B25" s="31" t="s">
        <v>147</v>
      </c>
      <c r="C25" s="30">
        <v>1.22</v>
      </c>
      <c r="D25" s="30">
        <f t="shared" si="0"/>
        <v>0.061</v>
      </c>
    </row>
    <row r="26" spans="1:4" ht="15.75">
      <c r="A26" s="29">
        <v>2363</v>
      </c>
      <c r="B26" s="31" t="s">
        <v>148</v>
      </c>
      <c r="C26" s="30">
        <v>558.75</v>
      </c>
      <c r="D26" s="30">
        <v>30.45</v>
      </c>
    </row>
    <row r="27" spans="1:4" ht="15.75" hidden="1">
      <c r="A27" s="29">
        <v>2370</v>
      </c>
      <c r="B27" s="31" t="s">
        <v>159</v>
      </c>
      <c r="C27" s="30">
        <v>0</v>
      </c>
      <c r="D27" s="30">
        <f t="shared" si="0"/>
        <v>0</v>
      </c>
    </row>
    <row r="28" spans="1:4" ht="15.75">
      <c r="A28" s="29">
        <v>5232</v>
      </c>
      <c r="B28" s="31" t="s">
        <v>24</v>
      </c>
      <c r="C28" s="30">
        <v>1.78</v>
      </c>
      <c r="D28" s="30">
        <f t="shared" si="0"/>
        <v>0.089</v>
      </c>
    </row>
    <row r="29" spans="1:4" ht="15.75">
      <c r="A29" s="29"/>
      <c r="B29" s="43" t="s">
        <v>6</v>
      </c>
      <c r="C29" s="32">
        <f>SUM(C15:C28)</f>
        <v>963.14</v>
      </c>
      <c r="D29" s="32">
        <f>SUM(D15:D28)</f>
        <v>50.7265</v>
      </c>
    </row>
    <row r="30" spans="1:4" ht="15.75">
      <c r="A30" s="33"/>
      <c r="B30" s="29" t="s">
        <v>7</v>
      </c>
      <c r="C30" s="29"/>
      <c r="D30" s="29"/>
    </row>
    <row r="31" spans="1:4" ht="15.75">
      <c r="A31" s="29">
        <v>1100</v>
      </c>
      <c r="B31" s="29" t="s">
        <v>138</v>
      </c>
      <c r="C31" s="30">
        <v>108.32</v>
      </c>
      <c r="D31" s="30">
        <f aca="true" t="shared" si="1" ref="D31:D56">C31/10/2</f>
        <v>5.4159999999999995</v>
      </c>
    </row>
    <row r="32" spans="1:4" ht="15.75" customHeight="1">
      <c r="A32" s="29">
        <v>1200</v>
      </c>
      <c r="B32" s="31" t="s">
        <v>139</v>
      </c>
      <c r="C32" s="30">
        <v>26.1</v>
      </c>
      <c r="D32" s="30">
        <f t="shared" si="1"/>
        <v>1.3050000000000002</v>
      </c>
    </row>
    <row r="33" spans="1:4" ht="15.75">
      <c r="A33" s="29">
        <v>2219</v>
      </c>
      <c r="B33" s="29" t="s">
        <v>149</v>
      </c>
      <c r="C33" s="30">
        <v>3.14</v>
      </c>
      <c r="D33" s="30">
        <f t="shared" si="1"/>
        <v>0.157</v>
      </c>
    </row>
    <row r="34" spans="1:4" ht="15.75">
      <c r="A34" s="29">
        <v>2234</v>
      </c>
      <c r="B34" s="31" t="s">
        <v>150</v>
      </c>
      <c r="C34" s="30">
        <v>0.24</v>
      </c>
      <c r="D34" s="30">
        <f t="shared" si="1"/>
        <v>0.012</v>
      </c>
    </row>
    <row r="35" spans="1:4" ht="15.75">
      <c r="A35" s="29">
        <v>2239</v>
      </c>
      <c r="B35" s="31" t="s">
        <v>151</v>
      </c>
      <c r="C35" s="30">
        <v>1.26</v>
      </c>
      <c r="D35" s="30">
        <f t="shared" si="1"/>
        <v>0.063</v>
      </c>
    </row>
    <row r="36" spans="1:4" ht="15.75">
      <c r="A36" s="29">
        <v>2241</v>
      </c>
      <c r="B36" s="31" t="s">
        <v>152</v>
      </c>
      <c r="C36" s="30">
        <v>0.26</v>
      </c>
      <c r="D36" s="30">
        <f t="shared" si="1"/>
        <v>0.013000000000000001</v>
      </c>
    </row>
    <row r="37" spans="1:4" ht="15.75">
      <c r="A37" s="29">
        <v>2242</v>
      </c>
      <c r="B37" s="31" t="s">
        <v>11</v>
      </c>
      <c r="C37" s="30">
        <v>1.04</v>
      </c>
      <c r="D37" s="30">
        <f t="shared" si="1"/>
        <v>0.052000000000000005</v>
      </c>
    </row>
    <row r="38" spans="1:4" ht="15.75">
      <c r="A38" s="29">
        <v>2243</v>
      </c>
      <c r="B38" s="31" t="s">
        <v>12</v>
      </c>
      <c r="C38" s="30">
        <v>1.02</v>
      </c>
      <c r="D38" s="30">
        <f t="shared" si="1"/>
        <v>0.051000000000000004</v>
      </c>
    </row>
    <row r="39" spans="1:4" ht="15.75">
      <c r="A39" s="29">
        <v>2244</v>
      </c>
      <c r="B39" s="31" t="s">
        <v>13</v>
      </c>
      <c r="C39" s="30">
        <v>0.64</v>
      </c>
      <c r="D39" s="30">
        <v>2.41</v>
      </c>
    </row>
    <row r="40" spans="1:4" ht="15.75">
      <c r="A40" s="29">
        <v>2247</v>
      </c>
      <c r="B40" s="42" t="s">
        <v>153</v>
      </c>
      <c r="C40" s="30">
        <v>0.3</v>
      </c>
      <c r="D40" s="30">
        <f t="shared" si="1"/>
        <v>0.015</v>
      </c>
    </row>
    <row r="41" spans="1:4" ht="15.75">
      <c r="A41" s="29">
        <v>2251</v>
      </c>
      <c r="B41" s="31" t="s">
        <v>146</v>
      </c>
      <c r="C41" s="30">
        <v>2.34</v>
      </c>
      <c r="D41" s="30">
        <f t="shared" si="1"/>
        <v>0.11699999999999999</v>
      </c>
    </row>
    <row r="42" spans="1:4" ht="15.75" hidden="1">
      <c r="A42" s="29">
        <v>2259</v>
      </c>
      <c r="B42" s="31" t="s">
        <v>35</v>
      </c>
      <c r="C42" s="30">
        <v>0.02</v>
      </c>
      <c r="D42" s="30">
        <f t="shared" si="1"/>
        <v>0.001</v>
      </c>
    </row>
    <row r="43" spans="1:4" ht="15.75">
      <c r="A43" s="29">
        <v>2262</v>
      </c>
      <c r="B43" s="31" t="s">
        <v>15</v>
      </c>
      <c r="C43" s="30">
        <v>2.46</v>
      </c>
      <c r="D43" s="30">
        <f t="shared" si="1"/>
        <v>0.123</v>
      </c>
    </row>
    <row r="44" spans="1:4" ht="15.75" hidden="1">
      <c r="A44" s="29">
        <v>2264</v>
      </c>
      <c r="B44" s="31" t="s">
        <v>155</v>
      </c>
      <c r="C44" s="30">
        <v>0.02</v>
      </c>
      <c r="D44" s="30">
        <f t="shared" si="1"/>
        <v>0.001</v>
      </c>
    </row>
    <row r="45" spans="1:4" ht="15.75">
      <c r="A45" s="29">
        <v>2279</v>
      </c>
      <c r="B45" s="31" t="s">
        <v>16</v>
      </c>
      <c r="C45" s="30">
        <v>0.74</v>
      </c>
      <c r="D45" s="30">
        <f t="shared" si="1"/>
        <v>0.037</v>
      </c>
    </row>
    <row r="46" spans="1:4" ht="15.75">
      <c r="A46" s="29">
        <v>2311</v>
      </c>
      <c r="B46" s="31" t="s">
        <v>17</v>
      </c>
      <c r="C46" s="30">
        <v>1.46</v>
      </c>
      <c r="D46" s="30">
        <f t="shared" si="1"/>
        <v>0.073</v>
      </c>
    </row>
    <row r="47" spans="1:4" ht="15.75">
      <c r="A47" s="29">
        <v>2312</v>
      </c>
      <c r="B47" s="31" t="s">
        <v>18</v>
      </c>
      <c r="C47" s="30">
        <v>0.3</v>
      </c>
      <c r="D47" s="30">
        <f t="shared" si="1"/>
        <v>0.015</v>
      </c>
    </row>
    <row r="48" spans="1:4" ht="15.75">
      <c r="A48" s="29">
        <v>2322</v>
      </c>
      <c r="B48" s="31" t="s">
        <v>20</v>
      </c>
      <c r="C48" s="30">
        <v>6.28</v>
      </c>
      <c r="D48" s="30">
        <f t="shared" si="1"/>
        <v>0.314</v>
      </c>
    </row>
    <row r="49" spans="1:4" ht="15.75">
      <c r="A49" s="29">
        <v>2350</v>
      </c>
      <c r="B49" s="31" t="s">
        <v>21</v>
      </c>
      <c r="C49" s="30">
        <v>5.66</v>
      </c>
      <c r="D49" s="30">
        <f t="shared" si="1"/>
        <v>0.28300000000000003</v>
      </c>
    </row>
    <row r="50" spans="1:4" ht="15.75">
      <c r="A50" s="29">
        <v>2361</v>
      </c>
      <c r="B50" s="31" t="s">
        <v>22</v>
      </c>
      <c r="C50" s="30">
        <v>1.92</v>
      </c>
      <c r="D50" s="30">
        <f t="shared" si="1"/>
        <v>0.096</v>
      </c>
    </row>
    <row r="51" spans="1:4" ht="15.75">
      <c r="A51" s="29">
        <v>2400</v>
      </c>
      <c r="B51" s="31" t="s">
        <v>28</v>
      </c>
      <c r="C51" s="30">
        <v>0.36</v>
      </c>
      <c r="D51" s="30">
        <f t="shared" si="1"/>
        <v>0.018</v>
      </c>
    </row>
    <row r="52" spans="1:4" ht="15.75">
      <c r="A52" s="29">
        <v>2512</v>
      </c>
      <c r="B52" s="31" t="s">
        <v>39</v>
      </c>
      <c r="C52" s="30">
        <v>240</v>
      </c>
      <c r="D52" s="30">
        <v>13.05</v>
      </c>
    </row>
    <row r="53" spans="1:4" ht="15.75" hidden="1">
      <c r="A53" s="29">
        <v>2515</v>
      </c>
      <c r="B53" s="31" t="s">
        <v>23</v>
      </c>
      <c r="C53" s="30">
        <v>0</v>
      </c>
      <c r="D53" s="30">
        <f t="shared" si="1"/>
        <v>0</v>
      </c>
    </row>
    <row r="54" spans="1:4" ht="15.75" hidden="1">
      <c r="A54" s="29">
        <v>2519</v>
      </c>
      <c r="B54" s="31" t="s">
        <v>25</v>
      </c>
      <c r="C54" s="30">
        <v>0.02</v>
      </c>
      <c r="D54" s="30">
        <f t="shared" si="1"/>
        <v>0.001</v>
      </c>
    </row>
    <row r="55" spans="1:4" ht="15.75">
      <c r="A55" s="29">
        <v>5232</v>
      </c>
      <c r="B55" s="31" t="s">
        <v>24</v>
      </c>
      <c r="C55" s="30">
        <v>12.62</v>
      </c>
      <c r="D55" s="30">
        <f t="shared" si="1"/>
        <v>0.631</v>
      </c>
    </row>
    <row r="56" spans="1:4" ht="15.75" hidden="1">
      <c r="A56" s="29">
        <v>5240</v>
      </c>
      <c r="B56" s="31" t="s">
        <v>157</v>
      </c>
      <c r="C56" s="30">
        <v>0.06</v>
      </c>
      <c r="D56" s="30">
        <f t="shared" si="1"/>
        <v>0.003</v>
      </c>
    </row>
    <row r="57" spans="1:4" ht="15.75">
      <c r="A57" s="29">
        <v>5250</v>
      </c>
      <c r="B57" s="31" t="s">
        <v>158</v>
      </c>
      <c r="C57" s="30">
        <v>0.28</v>
      </c>
      <c r="D57" s="30">
        <f>C57/10/2</f>
        <v>0.014000000000000002</v>
      </c>
    </row>
    <row r="58" spans="1:4" ht="15.75">
      <c r="A58" s="33"/>
      <c r="B58" s="44" t="s">
        <v>8</v>
      </c>
      <c r="C58" s="32">
        <f>SUM(C31:C57)</f>
        <v>416.85999999999996</v>
      </c>
      <c r="D58" s="32">
        <f>SUM(D31:D57)</f>
        <v>24.271</v>
      </c>
    </row>
    <row r="59" spans="1:4" ht="15.75">
      <c r="A59" s="33"/>
      <c r="B59" s="44" t="s">
        <v>29</v>
      </c>
      <c r="C59" s="32">
        <f>C58+C29</f>
        <v>1380</v>
      </c>
      <c r="D59" s="32">
        <f>D58+D29</f>
        <v>74.9975</v>
      </c>
    </row>
    <row r="60" spans="1:4" ht="15.75">
      <c r="A60" s="20"/>
      <c r="B60" s="22"/>
      <c r="C60" s="22"/>
      <c r="D60" s="22"/>
    </row>
    <row r="61" spans="1:4" ht="15.75">
      <c r="A61" s="110" t="s">
        <v>59</v>
      </c>
      <c r="B61" s="111"/>
      <c r="C61" s="72">
        <v>300</v>
      </c>
      <c r="D61" s="72">
        <v>15</v>
      </c>
    </row>
    <row r="62" spans="1:4" ht="15.75">
      <c r="A62" s="110" t="s">
        <v>97</v>
      </c>
      <c r="B62" s="111"/>
      <c r="C62" s="73">
        <f>C59/C61</f>
        <v>4.6</v>
      </c>
      <c r="D62" s="73">
        <f>D59/D61</f>
        <v>4.999833333333333</v>
      </c>
    </row>
    <row r="63" spans="1:4" ht="15.75">
      <c r="A63" s="22"/>
      <c r="B63" s="21"/>
      <c r="C63" s="53"/>
      <c r="D63" s="53"/>
    </row>
    <row r="64" spans="1:4" ht="15.75">
      <c r="A64" s="108" t="s">
        <v>60</v>
      </c>
      <c r="B64" s="109"/>
      <c r="C64" s="37"/>
      <c r="D64" s="37"/>
    </row>
    <row r="65" spans="1:4" ht="15.75">
      <c r="A65" s="108" t="s">
        <v>95</v>
      </c>
      <c r="B65" s="109"/>
      <c r="C65" s="37"/>
      <c r="D65" s="37"/>
    </row>
    <row r="66" spans="1:4" ht="15.75">
      <c r="A66" s="39" t="s">
        <v>61</v>
      </c>
      <c r="B66" s="39"/>
      <c r="C66" s="39"/>
      <c r="D66" s="39"/>
    </row>
    <row r="67" spans="1:4" ht="15.75">
      <c r="A67" s="39"/>
      <c r="B67" s="39"/>
      <c r="C67" s="39"/>
      <c r="D67" s="39"/>
    </row>
    <row r="68" spans="1:4" ht="15.75">
      <c r="A68" s="39"/>
      <c r="B68" s="40"/>
      <c r="C68" s="40"/>
      <c r="D68" s="39"/>
    </row>
    <row r="69" spans="1:4" ht="15.75">
      <c r="A69" s="39"/>
      <c r="B69" s="41"/>
      <c r="C69" s="41"/>
      <c r="D69" s="39"/>
    </row>
  </sheetData>
  <sheetProtection/>
  <mergeCells count="11">
    <mergeCell ref="B8:D8"/>
    <mergeCell ref="B9:D9"/>
    <mergeCell ref="A61:B61"/>
    <mergeCell ref="A62:B62"/>
    <mergeCell ref="A64:B64"/>
    <mergeCell ref="A65:B65"/>
    <mergeCell ref="A3:D3"/>
    <mergeCell ref="A4:D4"/>
    <mergeCell ref="A5:D5"/>
    <mergeCell ref="B6:D6"/>
    <mergeCell ref="B7:D7"/>
  </mergeCells>
  <printOptions/>
  <pageMargins left="0.7" right="0.7" top="0.75" bottom="0.75" header="0.3" footer="0.3"/>
  <pageSetup fitToHeight="0" fitToWidth="0" horizontalDpi="600" verticalDpi="600" orientation="portrait" paperSize="9" scale="60" r:id="rId1"/>
  <headerFooter>
    <oddFooter>&amp;C&amp;"Times New Roman,Regular"LManotp7_100519_1002maksas;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view="pageLayout" workbookViewId="0" topLeftCell="A1">
      <selection activeCell="A6" sqref="A6:D6"/>
    </sheetView>
  </sheetViews>
  <sheetFormatPr defaultColWidth="9.140625" defaultRowHeight="12.75"/>
  <cols>
    <col min="1" max="1" width="12.28125" style="12" customWidth="1"/>
    <col min="2" max="2" width="94.8515625" style="12" customWidth="1"/>
    <col min="3" max="3" width="15.8515625" style="12" hidden="1" customWidth="1"/>
    <col min="4" max="4" width="31.421875" style="12" customWidth="1"/>
  </cols>
  <sheetData>
    <row r="1" spans="2:4" ht="15.75">
      <c r="B1" s="20"/>
      <c r="C1" s="20"/>
      <c r="D1" s="20"/>
    </row>
    <row r="2" ht="15.75">
      <c r="D2" s="20"/>
    </row>
    <row r="3" ht="15.75">
      <c r="D3" s="19"/>
    </row>
    <row r="4" spans="1:4" ht="18.75">
      <c r="A4" s="99" t="s">
        <v>9</v>
      </c>
      <c r="B4" s="99"/>
      <c r="C4" s="99"/>
      <c r="D4" s="99"/>
    </row>
    <row r="5" spans="2:4" ht="15.75">
      <c r="B5" s="104"/>
      <c r="C5" s="104"/>
      <c r="D5" s="104"/>
    </row>
    <row r="6" spans="1:4" ht="15.75">
      <c r="A6" s="87" t="s">
        <v>1</v>
      </c>
      <c r="B6" s="87"/>
      <c r="C6" s="87"/>
      <c r="D6" s="87"/>
    </row>
    <row r="7" spans="1:4" ht="15.75">
      <c r="A7" s="87" t="s">
        <v>0</v>
      </c>
      <c r="B7" s="87"/>
      <c r="C7" s="87"/>
      <c r="D7" s="87"/>
    </row>
    <row r="8" spans="1:4" ht="15.75">
      <c r="A8" s="14"/>
      <c r="B8" s="87" t="s">
        <v>43</v>
      </c>
      <c r="C8" s="87"/>
      <c r="D8" s="87"/>
    </row>
    <row r="9" spans="1:4" ht="15.75" customHeight="1">
      <c r="A9" s="14"/>
      <c r="B9" s="87" t="s">
        <v>53</v>
      </c>
      <c r="C9" s="87"/>
      <c r="D9" s="87"/>
    </row>
    <row r="10" spans="1:4" ht="15.75">
      <c r="A10" s="14"/>
      <c r="B10" s="87" t="s">
        <v>165</v>
      </c>
      <c r="C10" s="87"/>
      <c r="D10" s="87"/>
    </row>
    <row r="11" spans="1:4" ht="15.75">
      <c r="A11" s="14"/>
      <c r="B11" s="87" t="s">
        <v>176</v>
      </c>
      <c r="C11" s="87"/>
      <c r="D11" s="87"/>
    </row>
    <row r="12" spans="1:4" ht="15.75">
      <c r="A12" s="14" t="s">
        <v>2</v>
      </c>
      <c r="B12" s="14" t="str">
        <f>'8.1.1.'!B11</f>
        <v>2019.gadā un turpmāk</v>
      </c>
      <c r="C12" s="14"/>
      <c r="D12" s="14"/>
    </row>
    <row r="13" spans="2:4" ht="15.75" hidden="1">
      <c r="B13" s="24"/>
      <c r="C13" s="24"/>
      <c r="D13" s="24"/>
    </row>
    <row r="14" spans="1:4" ht="47.25">
      <c r="A14" s="58" t="s">
        <v>3</v>
      </c>
      <c r="B14" s="58" t="s">
        <v>4</v>
      </c>
      <c r="C14" s="58"/>
      <c r="D14" s="58" t="s">
        <v>94</v>
      </c>
    </row>
    <row r="15" spans="1:4" ht="15.75">
      <c r="A15" s="28">
        <v>1</v>
      </c>
      <c r="B15" s="56">
        <v>2</v>
      </c>
      <c r="C15" s="56"/>
      <c r="D15" s="28">
        <v>3</v>
      </c>
    </row>
    <row r="16" spans="1:4" ht="15.75">
      <c r="A16" s="28"/>
      <c r="B16" s="42" t="s">
        <v>5</v>
      </c>
      <c r="C16" s="42"/>
      <c r="D16" s="42"/>
    </row>
    <row r="17" spans="1:4" ht="15.75">
      <c r="A17" s="29">
        <v>1100</v>
      </c>
      <c r="B17" s="29" t="s">
        <v>138</v>
      </c>
      <c r="C17" s="30">
        <v>186.99</v>
      </c>
      <c r="D17" s="30">
        <f>C17/10/2</f>
        <v>9.3495</v>
      </c>
    </row>
    <row r="18" spans="1:4" ht="19.5" customHeight="1">
      <c r="A18" s="29">
        <v>1200</v>
      </c>
      <c r="B18" s="31" t="s">
        <v>139</v>
      </c>
      <c r="C18" s="30">
        <v>45.05</v>
      </c>
      <c r="D18" s="30">
        <f aca="true" t="shared" si="0" ref="D18:D30">C18/10/2</f>
        <v>2.2525</v>
      </c>
    </row>
    <row r="19" spans="1:4" ht="15.75">
      <c r="A19" s="29">
        <v>2222</v>
      </c>
      <c r="B19" s="31" t="s">
        <v>26</v>
      </c>
      <c r="C19" s="30">
        <v>7.34</v>
      </c>
      <c r="D19" s="30">
        <f t="shared" si="0"/>
        <v>0.367</v>
      </c>
    </row>
    <row r="20" spans="1:4" ht="15.75">
      <c r="A20" s="29">
        <v>2223</v>
      </c>
      <c r="B20" s="31" t="s">
        <v>27</v>
      </c>
      <c r="C20" s="30">
        <v>4.29</v>
      </c>
      <c r="D20" s="30">
        <f t="shared" si="0"/>
        <v>0.2145</v>
      </c>
    </row>
    <row r="21" spans="1:4" ht="15.75">
      <c r="A21" s="29">
        <v>2231</v>
      </c>
      <c r="B21" s="31" t="s">
        <v>140</v>
      </c>
      <c r="C21" s="30">
        <v>2.07</v>
      </c>
      <c r="D21" s="30">
        <f t="shared" si="0"/>
        <v>0.1035</v>
      </c>
    </row>
    <row r="22" spans="1:4" ht="15.75">
      <c r="A22" s="29">
        <v>2243</v>
      </c>
      <c r="B22" s="31" t="s">
        <v>145</v>
      </c>
      <c r="C22" s="30">
        <v>1.76</v>
      </c>
      <c r="D22" s="30">
        <f t="shared" si="0"/>
        <v>0.088</v>
      </c>
    </row>
    <row r="23" spans="1:4" ht="15.75">
      <c r="A23" s="29">
        <v>2244</v>
      </c>
      <c r="B23" s="31" t="s">
        <v>13</v>
      </c>
      <c r="C23" s="30">
        <v>1.2</v>
      </c>
      <c r="D23" s="30">
        <v>0.1</v>
      </c>
    </row>
    <row r="24" spans="1:4" ht="15.75">
      <c r="A24" s="29">
        <v>2251</v>
      </c>
      <c r="B24" s="31" t="s">
        <v>146</v>
      </c>
      <c r="C24" s="30">
        <v>5.69</v>
      </c>
      <c r="D24" s="30">
        <f t="shared" si="0"/>
        <v>0.28450000000000003</v>
      </c>
    </row>
    <row r="25" spans="1:4" ht="15.75">
      <c r="A25" s="29">
        <v>2279</v>
      </c>
      <c r="B25" s="31" t="s">
        <v>16</v>
      </c>
      <c r="C25" s="30">
        <v>0.47</v>
      </c>
      <c r="D25" s="30">
        <f t="shared" si="0"/>
        <v>0.0235</v>
      </c>
    </row>
    <row r="26" spans="1:4" ht="15.75">
      <c r="A26" s="29">
        <v>2321</v>
      </c>
      <c r="B26" s="31" t="s">
        <v>19</v>
      </c>
      <c r="C26" s="30">
        <v>12.31</v>
      </c>
      <c r="D26" s="30">
        <f t="shared" si="0"/>
        <v>0.6155</v>
      </c>
    </row>
    <row r="27" spans="1:4" ht="15.75">
      <c r="A27" s="29">
        <v>2362</v>
      </c>
      <c r="B27" s="31" t="s">
        <v>147</v>
      </c>
      <c r="C27" s="30">
        <v>0.67</v>
      </c>
      <c r="D27" s="30">
        <f t="shared" si="0"/>
        <v>0.0335</v>
      </c>
    </row>
    <row r="28" spans="1:4" ht="15.75">
      <c r="A28" s="29">
        <v>2363</v>
      </c>
      <c r="B28" s="31" t="s">
        <v>148</v>
      </c>
      <c r="C28" s="30">
        <v>318.5</v>
      </c>
      <c r="D28" s="30">
        <v>18.3</v>
      </c>
    </row>
    <row r="29" spans="1:4" ht="15.75" hidden="1">
      <c r="A29" s="29">
        <v>2370</v>
      </c>
      <c r="B29" s="31" t="s">
        <v>46</v>
      </c>
      <c r="C29" s="30">
        <v>0</v>
      </c>
      <c r="D29" s="30">
        <f t="shared" si="0"/>
        <v>0</v>
      </c>
    </row>
    <row r="30" spans="1:4" ht="15.75">
      <c r="A30" s="29">
        <v>5232</v>
      </c>
      <c r="B30" s="31" t="s">
        <v>24</v>
      </c>
      <c r="C30" s="30">
        <v>1.65</v>
      </c>
      <c r="D30" s="30">
        <f t="shared" si="0"/>
        <v>0.08249999999999999</v>
      </c>
    </row>
    <row r="31" spans="1:4" ht="15.75">
      <c r="A31" s="29"/>
      <c r="B31" s="43" t="s">
        <v>6</v>
      </c>
      <c r="C31" s="32">
        <f>SUM(C17:C30)</f>
        <v>587.9899999999999</v>
      </c>
      <c r="D31" s="32">
        <f>SUM(D17:D30)</f>
        <v>31.8145</v>
      </c>
    </row>
    <row r="32" spans="1:4" ht="15.75">
      <c r="A32" s="33"/>
      <c r="B32" s="29" t="s">
        <v>7</v>
      </c>
      <c r="C32" s="29"/>
      <c r="D32" s="29"/>
    </row>
    <row r="33" spans="1:4" ht="15.75">
      <c r="A33" s="29">
        <v>1100</v>
      </c>
      <c r="B33" s="29" t="s">
        <v>138</v>
      </c>
      <c r="C33" s="30">
        <v>52.44</v>
      </c>
      <c r="D33" s="30">
        <f aca="true" t="shared" si="1" ref="D33:D59">C33/10/2</f>
        <v>2.622</v>
      </c>
    </row>
    <row r="34" spans="1:4" ht="18.75" customHeight="1">
      <c r="A34" s="29">
        <v>1200</v>
      </c>
      <c r="B34" s="31" t="s">
        <v>139</v>
      </c>
      <c r="C34" s="30">
        <v>12.63</v>
      </c>
      <c r="D34" s="30">
        <f t="shared" si="1"/>
        <v>0.6315000000000001</v>
      </c>
    </row>
    <row r="35" spans="1:4" ht="15.75">
      <c r="A35" s="29">
        <v>2219</v>
      </c>
      <c r="B35" s="29" t="s">
        <v>149</v>
      </c>
      <c r="C35" s="30">
        <v>1.55</v>
      </c>
      <c r="D35" s="30">
        <f t="shared" si="1"/>
        <v>0.0775</v>
      </c>
    </row>
    <row r="36" spans="1:4" ht="15.75">
      <c r="A36" s="29">
        <v>2234</v>
      </c>
      <c r="B36" s="31" t="s">
        <v>150</v>
      </c>
      <c r="C36" s="30">
        <v>0.16</v>
      </c>
      <c r="D36" s="30">
        <f t="shared" si="1"/>
        <v>0.008</v>
      </c>
    </row>
    <row r="37" spans="1:4" ht="15.75">
      <c r="A37" s="29">
        <v>2239</v>
      </c>
      <c r="B37" s="31" t="s">
        <v>151</v>
      </c>
      <c r="C37" s="30">
        <v>0.57</v>
      </c>
      <c r="D37" s="30">
        <f t="shared" si="1"/>
        <v>0.028499999999999998</v>
      </c>
    </row>
    <row r="38" spans="1:4" ht="15.75">
      <c r="A38" s="29">
        <v>2241</v>
      </c>
      <c r="B38" s="31" t="s">
        <v>152</v>
      </c>
      <c r="C38" s="30">
        <v>0.16</v>
      </c>
      <c r="D38" s="30">
        <f t="shared" si="1"/>
        <v>0.008</v>
      </c>
    </row>
    <row r="39" spans="1:4" ht="15.75">
      <c r="A39" s="29">
        <v>2242</v>
      </c>
      <c r="B39" s="31" t="s">
        <v>11</v>
      </c>
      <c r="C39" s="30">
        <v>0.52</v>
      </c>
      <c r="D39" s="30">
        <f t="shared" si="1"/>
        <v>0.026000000000000002</v>
      </c>
    </row>
    <row r="40" spans="1:4" ht="15.75">
      <c r="A40" s="29">
        <v>2243</v>
      </c>
      <c r="B40" s="31" t="s">
        <v>12</v>
      </c>
      <c r="C40" s="30">
        <v>0.52</v>
      </c>
      <c r="D40" s="30">
        <f t="shared" si="1"/>
        <v>0.026000000000000002</v>
      </c>
    </row>
    <row r="41" spans="1:4" ht="15.75">
      <c r="A41" s="29">
        <v>2244</v>
      </c>
      <c r="B41" s="31" t="s">
        <v>13</v>
      </c>
      <c r="C41" s="30">
        <v>0.21</v>
      </c>
      <c r="D41" s="30">
        <v>2.55</v>
      </c>
    </row>
    <row r="42" spans="1:4" ht="15.75">
      <c r="A42" s="29">
        <v>2247</v>
      </c>
      <c r="B42" s="42" t="s">
        <v>153</v>
      </c>
      <c r="C42" s="30">
        <v>0.16</v>
      </c>
      <c r="D42" s="30">
        <f t="shared" si="1"/>
        <v>0.008</v>
      </c>
    </row>
    <row r="43" spans="1:4" ht="15.75">
      <c r="A43" s="29">
        <v>2251</v>
      </c>
      <c r="B43" s="31" t="s">
        <v>146</v>
      </c>
      <c r="C43" s="30">
        <v>1.09</v>
      </c>
      <c r="D43" s="30">
        <f t="shared" si="1"/>
        <v>0.05450000000000001</v>
      </c>
    </row>
    <row r="44" spans="1:4" ht="15.75" hidden="1">
      <c r="A44" s="29">
        <v>2259</v>
      </c>
      <c r="B44" s="31" t="s">
        <v>154</v>
      </c>
      <c r="C44" s="30">
        <v>0.05</v>
      </c>
      <c r="D44" s="30">
        <f t="shared" si="1"/>
        <v>0.0025</v>
      </c>
    </row>
    <row r="45" spans="1:4" ht="15.75">
      <c r="A45" s="29">
        <v>2262</v>
      </c>
      <c r="B45" s="31" t="s">
        <v>15</v>
      </c>
      <c r="C45" s="30">
        <v>1.16</v>
      </c>
      <c r="D45" s="30">
        <f t="shared" si="1"/>
        <v>0.057999999999999996</v>
      </c>
    </row>
    <row r="46" spans="1:4" ht="15.75" hidden="1">
      <c r="A46" s="29">
        <v>2264</v>
      </c>
      <c r="B46" s="31" t="s">
        <v>155</v>
      </c>
      <c r="C46" s="30">
        <v>0.05</v>
      </c>
      <c r="D46" s="30">
        <f t="shared" si="1"/>
        <v>0.0025</v>
      </c>
    </row>
    <row r="47" spans="1:4" ht="15.75">
      <c r="A47" s="29">
        <v>2279</v>
      </c>
      <c r="B47" s="31" t="s">
        <v>16</v>
      </c>
      <c r="C47" s="30">
        <v>0.31</v>
      </c>
      <c r="D47" s="30">
        <f t="shared" si="1"/>
        <v>0.0155</v>
      </c>
    </row>
    <row r="48" spans="1:4" ht="15.75">
      <c r="A48" s="29">
        <v>2311</v>
      </c>
      <c r="B48" s="31" t="s">
        <v>17</v>
      </c>
      <c r="C48" s="30">
        <v>0.83</v>
      </c>
      <c r="D48" s="30">
        <f t="shared" si="1"/>
        <v>0.041499999999999995</v>
      </c>
    </row>
    <row r="49" spans="1:4" ht="15.75">
      <c r="A49" s="29">
        <v>2312</v>
      </c>
      <c r="B49" s="31" t="s">
        <v>18</v>
      </c>
      <c r="C49" s="30">
        <v>0.16</v>
      </c>
      <c r="D49" s="30">
        <f t="shared" si="1"/>
        <v>0.008</v>
      </c>
    </row>
    <row r="50" spans="1:4" ht="15.75">
      <c r="A50" s="29">
        <v>2322</v>
      </c>
      <c r="B50" s="31" t="s">
        <v>20</v>
      </c>
      <c r="C50" s="30">
        <v>2.33</v>
      </c>
      <c r="D50" s="30">
        <f t="shared" si="1"/>
        <v>0.1165</v>
      </c>
    </row>
    <row r="51" spans="1:4" ht="15.75">
      <c r="A51" s="29">
        <v>2350</v>
      </c>
      <c r="B51" s="31" t="s">
        <v>21</v>
      </c>
      <c r="C51" s="30">
        <v>3</v>
      </c>
      <c r="D51" s="30">
        <f t="shared" si="1"/>
        <v>0.15</v>
      </c>
    </row>
    <row r="52" spans="1:4" ht="15.75">
      <c r="A52" s="29">
        <v>2361</v>
      </c>
      <c r="B52" s="31" t="s">
        <v>22</v>
      </c>
      <c r="C52" s="30">
        <v>0.93</v>
      </c>
      <c r="D52" s="30">
        <f t="shared" si="1"/>
        <v>0.0465</v>
      </c>
    </row>
    <row r="53" spans="1:4" ht="15.75">
      <c r="A53" s="29">
        <v>2400</v>
      </c>
      <c r="B53" s="31" t="s">
        <v>28</v>
      </c>
      <c r="C53" s="30">
        <v>0.16</v>
      </c>
      <c r="D53" s="30">
        <f t="shared" si="1"/>
        <v>0.008</v>
      </c>
    </row>
    <row r="54" spans="1:4" ht="15.75">
      <c r="A54" s="29">
        <v>2512</v>
      </c>
      <c r="B54" s="31" t="s">
        <v>39</v>
      </c>
      <c r="C54" s="30">
        <v>147</v>
      </c>
      <c r="D54" s="30">
        <v>8.25</v>
      </c>
    </row>
    <row r="55" spans="1:4" ht="12.75" customHeight="1" hidden="1">
      <c r="A55" s="29">
        <v>2515</v>
      </c>
      <c r="B55" s="31" t="s">
        <v>156</v>
      </c>
      <c r="C55" s="30">
        <v>0.21</v>
      </c>
      <c r="D55" s="30">
        <f t="shared" si="1"/>
        <v>0.010499999999999999</v>
      </c>
    </row>
    <row r="56" spans="1:4" ht="15.75">
      <c r="A56" s="29">
        <v>2519</v>
      </c>
      <c r="B56" s="31" t="s">
        <v>25</v>
      </c>
      <c r="C56" s="30">
        <v>0.05</v>
      </c>
      <c r="D56" s="30">
        <f t="shared" si="1"/>
        <v>0.0025</v>
      </c>
    </row>
    <row r="57" spans="1:4" ht="15.75">
      <c r="A57" s="29">
        <v>5232</v>
      </c>
      <c r="B57" s="31" t="s">
        <v>24</v>
      </c>
      <c r="C57" s="30">
        <v>18.41</v>
      </c>
      <c r="D57" s="30">
        <f t="shared" si="1"/>
        <v>0.9205</v>
      </c>
    </row>
    <row r="58" spans="1:4" ht="15.75">
      <c r="A58" s="29">
        <v>5240</v>
      </c>
      <c r="B58" s="31" t="s">
        <v>157</v>
      </c>
      <c r="C58" s="30">
        <v>1.45</v>
      </c>
      <c r="D58" s="30">
        <f t="shared" si="1"/>
        <v>0.0725</v>
      </c>
    </row>
    <row r="59" spans="1:4" ht="15.75">
      <c r="A59" s="29">
        <v>5250</v>
      </c>
      <c r="B59" s="31" t="s">
        <v>37</v>
      </c>
      <c r="C59" s="30">
        <v>5.9</v>
      </c>
      <c r="D59" s="30">
        <f t="shared" si="1"/>
        <v>0.29500000000000004</v>
      </c>
    </row>
    <row r="60" spans="1:4" ht="15.75">
      <c r="A60" s="33"/>
      <c r="B60" s="44" t="s">
        <v>8</v>
      </c>
      <c r="C60" s="32">
        <f>SUM(C33:C59)</f>
        <v>252.00999999999996</v>
      </c>
      <c r="D60" s="32">
        <f>SUM(D33:D59)</f>
        <v>16.040000000000003</v>
      </c>
    </row>
    <row r="61" spans="1:4" ht="15.75">
      <c r="A61" s="33"/>
      <c r="B61" s="44" t="s">
        <v>29</v>
      </c>
      <c r="C61" s="32">
        <f>C60+C31</f>
        <v>839.9999999999999</v>
      </c>
      <c r="D61" s="32">
        <f>D60+D31</f>
        <v>47.8545</v>
      </c>
    </row>
    <row r="62" spans="1:4" ht="15.75">
      <c r="A62" s="45"/>
      <c r="B62" s="46"/>
      <c r="C62" s="46"/>
      <c r="D62" s="46"/>
    </row>
    <row r="63" spans="1:4" ht="15.75">
      <c r="A63" s="110" t="s">
        <v>59</v>
      </c>
      <c r="B63" s="111"/>
      <c r="C63" s="72">
        <v>300</v>
      </c>
      <c r="D63" s="72">
        <v>15</v>
      </c>
    </row>
    <row r="64" spans="1:4" ht="15.75">
      <c r="A64" s="110" t="s">
        <v>97</v>
      </c>
      <c r="B64" s="111"/>
      <c r="C64" s="73">
        <f>C61/C63</f>
        <v>2.8</v>
      </c>
      <c r="D64" s="73">
        <f>D61/D63</f>
        <v>3.1903</v>
      </c>
    </row>
    <row r="65" spans="1:4" ht="15.75">
      <c r="A65" s="22"/>
      <c r="B65" s="21"/>
      <c r="C65" s="21"/>
      <c r="D65" s="21"/>
    </row>
    <row r="66" spans="1:4" ht="15.75">
      <c r="A66" s="108" t="s">
        <v>60</v>
      </c>
      <c r="B66" s="109"/>
      <c r="C66" s="37"/>
      <c r="D66" s="37"/>
    </row>
    <row r="67" spans="1:4" ht="15.75">
      <c r="A67" s="108" t="s">
        <v>95</v>
      </c>
      <c r="B67" s="109"/>
      <c r="C67" s="34"/>
      <c r="D67" s="37"/>
    </row>
    <row r="68" spans="1:3" ht="15.75">
      <c r="A68" s="38"/>
      <c r="B68" s="21"/>
      <c r="C68" s="21"/>
    </row>
    <row r="69" spans="1:4" ht="15.75">
      <c r="A69" s="39" t="s">
        <v>61</v>
      </c>
      <c r="B69" s="39"/>
      <c r="C69" s="39"/>
      <c r="D69" s="39"/>
    </row>
    <row r="70" spans="1:4" ht="15.75">
      <c r="A70" s="39"/>
      <c r="B70" s="39"/>
      <c r="C70" s="39"/>
      <c r="D70" s="39"/>
    </row>
    <row r="71" spans="1:4" ht="15.75">
      <c r="A71" s="39"/>
      <c r="B71" s="40"/>
      <c r="C71" s="40"/>
      <c r="D71" s="39"/>
    </row>
    <row r="72" spans="1:4" ht="15.75">
      <c r="A72" s="39"/>
      <c r="B72" s="41"/>
      <c r="C72" s="41"/>
      <c r="D72" s="39"/>
    </row>
  </sheetData>
  <sheetProtection/>
  <mergeCells count="12">
    <mergeCell ref="B10:D10"/>
    <mergeCell ref="B11:D11"/>
    <mergeCell ref="A63:B63"/>
    <mergeCell ref="A64:B64"/>
    <mergeCell ref="A66:B66"/>
    <mergeCell ref="A67:B67"/>
    <mergeCell ref="A4:D4"/>
    <mergeCell ref="B5:D5"/>
    <mergeCell ref="A6:D6"/>
    <mergeCell ref="A7:D7"/>
    <mergeCell ref="B8:D8"/>
    <mergeCell ref="B9:D9"/>
  </mergeCells>
  <printOptions/>
  <pageMargins left="0.7" right="0.7" top="0.75" bottom="0.75" header="0.3" footer="0.3"/>
  <pageSetup fitToHeight="0" fitToWidth="1" horizontalDpi="600" verticalDpi="600" orientation="portrait" paperSize="9" scale="64" r:id="rId1"/>
  <headerFooter>
    <oddFooter>&amp;C&amp;"Times New Roman,Regular"LManotp7_100519_1002maksas;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view="pageLayout" workbookViewId="0" topLeftCell="A1">
      <selection activeCell="A7" sqref="A7:D7"/>
    </sheetView>
  </sheetViews>
  <sheetFormatPr defaultColWidth="9.140625" defaultRowHeight="12.75"/>
  <cols>
    <col min="1" max="1" width="12.7109375" style="6" customWidth="1"/>
    <col min="2" max="2" width="96.140625" style="6" customWidth="1"/>
    <col min="3" max="3" width="11.00390625" style="6" hidden="1" customWidth="1"/>
    <col min="4" max="4" width="30.8515625" style="6" customWidth="1"/>
  </cols>
  <sheetData>
    <row r="1" spans="1:4" ht="15.75">
      <c r="A1" s="12"/>
      <c r="B1" s="19"/>
      <c r="C1" s="19"/>
      <c r="D1" s="20"/>
    </row>
    <row r="2" spans="1:4" ht="15.75">
      <c r="A2" s="12"/>
      <c r="B2" s="12"/>
      <c r="C2" s="12"/>
      <c r="D2" s="20"/>
    </row>
    <row r="3" spans="1:4" ht="15.75">
      <c r="A3" s="12"/>
      <c r="B3" s="12"/>
      <c r="C3" s="12"/>
      <c r="D3" s="20"/>
    </row>
    <row r="4" spans="1:4" ht="18.75">
      <c r="A4" s="99" t="s">
        <v>9</v>
      </c>
      <c r="B4" s="99"/>
      <c r="C4" s="99"/>
      <c r="D4" s="99"/>
    </row>
    <row r="5" spans="1:4" ht="15.75">
      <c r="A5" s="12"/>
      <c r="B5" s="104"/>
      <c r="C5" s="104"/>
      <c r="D5" s="104"/>
    </row>
    <row r="6" spans="1:4" ht="15.75">
      <c r="A6" s="87" t="s">
        <v>1</v>
      </c>
      <c r="B6" s="87"/>
      <c r="C6" s="87"/>
      <c r="D6" s="87"/>
    </row>
    <row r="7" spans="1:4" ht="15.75">
      <c r="A7" s="87" t="s">
        <v>0</v>
      </c>
      <c r="B7" s="87"/>
      <c r="C7" s="87"/>
      <c r="D7" s="87"/>
    </row>
    <row r="8" spans="1:4" ht="15.75">
      <c r="A8" s="14"/>
      <c r="B8" s="87" t="s">
        <v>43</v>
      </c>
      <c r="C8" s="87"/>
      <c r="D8" s="87"/>
    </row>
    <row r="9" spans="1:4" ht="15.75" customHeight="1">
      <c r="A9" s="14"/>
      <c r="B9" s="87" t="s">
        <v>53</v>
      </c>
      <c r="C9" s="87"/>
      <c r="D9" s="87"/>
    </row>
    <row r="10" spans="1:4" ht="15.75">
      <c r="A10" s="14"/>
      <c r="B10" s="87" t="s">
        <v>165</v>
      </c>
      <c r="C10" s="87"/>
      <c r="D10" s="87"/>
    </row>
    <row r="11" spans="1:4" ht="15.75">
      <c r="A11" s="14"/>
      <c r="B11" s="87" t="s">
        <v>175</v>
      </c>
      <c r="C11" s="87"/>
      <c r="D11" s="87"/>
    </row>
    <row r="12" spans="1:4" ht="15.75">
      <c r="A12" s="14" t="s">
        <v>2</v>
      </c>
      <c r="B12" s="14" t="str">
        <f>'8.1.1.'!B11</f>
        <v>2019.gadā un turpmāk</v>
      </c>
      <c r="C12" s="14"/>
      <c r="D12" s="14"/>
    </row>
    <row r="13" spans="1:4" ht="15.75" hidden="1">
      <c r="A13" s="12"/>
      <c r="B13" s="24"/>
      <c r="C13" s="24"/>
      <c r="D13" s="24"/>
    </row>
    <row r="14" spans="1:4" ht="63">
      <c r="A14" s="58" t="s">
        <v>3</v>
      </c>
      <c r="B14" s="58" t="s">
        <v>4</v>
      </c>
      <c r="C14" s="58"/>
      <c r="D14" s="58" t="s">
        <v>96</v>
      </c>
    </row>
    <row r="15" spans="1:4" ht="15.75">
      <c r="A15" s="26">
        <v>1</v>
      </c>
      <c r="B15" s="27">
        <v>2</v>
      </c>
      <c r="C15" s="27"/>
      <c r="D15" s="26">
        <v>3</v>
      </c>
    </row>
    <row r="16" spans="1:4" ht="15.75">
      <c r="A16" s="28"/>
      <c r="B16" s="42" t="s">
        <v>5</v>
      </c>
      <c r="C16" s="42"/>
      <c r="D16" s="42"/>
    </row>
    <row r="17" spans="1:4" ht="15.75">
      <c r="A17" s="29">
        <v>1100</v>
      </c>
      <c r="B17" s="29" t="s">
        <v>138</v>
      </c>
      <c r="C17" s="30">
        <v>186.99</v>
      </c>
      <c r="D17" s="30">
        <f>C17/10/2</f>
        <v>9.3495</v>
      </c>
    </row>
    <row r="18" spans="1:4" ht="31.5">
      <c r="A18" s="29">
        <v>1200</v>
      </c>
      <c r="B18" s="31" t="s">
        <v>139</v>
      </c>
      <c r="C18" s="30">
        <v>45.05</v>
      </c>
      <c r="D18" s="30">
        <f aca="true" t="shared" si="0" ref="D18:D30">C18/10/2</f>
        <v>2.2525</v>
      </c>
    </row>
    <row r="19" spans="1:4" ht="15.75">
      <c r="A19" s="29">
        <v>2222</v>
      </c>
      <c r="B19" s="31" t="s">
        <v>26</v>
      </c>
      <c r="C19" s="30">
        <v>7.34</v>
      </c>
      <c r="D19" s="30">
        <f t="shared" si="0"/>
        <v>0.367</v>
      </c>
    </row>
    <row r="20" spans="1:4" ht="15.75">
      <c r="A20" s="29">
        <v>2223</v>
      </c>
      <c r="B20" s="31" t="s">
        <v>27</v>
      </c>
      <c r="C20" s="30">
        <v>4.29</v>
      </c>
      <c r="D20" s="30">
        <f t="shared" si="0"/>
        <v>0.2145</v>
      </c>
    </row>
    <row r="21" spans="1:4" ht="15.75">
      <c r="A21" s="29">
        <v>2231</v>
      </c>
      <c r="B21" s="31" t="s">
        <v>140</v>
      </c>
      <c r="C21" s="30">
        <v>2.07</v>
      </c>
      <c r="D21" s="30">
        <f t="shared" si="0"/>
        <v>0.1035</v>
      </c>
    </row>
    <row r="22" spans="1:4" ht="15.75">
      <c r="A22" s="29">
        <v>2243</v>
      </c>
      <c r="B22" s="31" t="s">
        <v>145</v>
      </c>
      <c r="C22" s="30">
        <v>1.76</v>
      </c>
      <c r="D22" s="30">
        <f t="shared" si="0"/>
        <v>0.088</v>
      </c>
    </row>
    <row r="23" spans="1:4" ht="15.75">
      <c r="A23" s="29">
        <v>2244</v>
      </c>
      <c r="B23" s="31" t="s">
        <v>13</v>
      </c>
      <c r="C23" s="30">
        <v>1.2</v>
      </c>
      <c r="D23" s="30">
        <v>0.1</v>
      </c>
    </row>
    <row r="24" spans="1:4" ht="15.75">
      <c r="A24" s="29">
        <v>2251</v>
      </c>
      <c r="B24" s="31" t="s">
        <v>146</v>
      </c>
      <c r="C24" s="30">
        <v>5.69</v>
      </c>
      <c r="D24" s="30">
        <f t="shared" si="0"/>
        <v>0.28450000000000003</v>
      </c>
    </row>
    <row r="25" spans="1:4" ht="15.75">
      <c r="A25" s="29">
        <v>2279</v>
      </c>
      <c r="B25" s="31" t="s">
        <v>16</v>
      </c>
      <c r="C25" s="30">
        <v>0.47</v>
      </c>
      <c r="D25" s="30">
        <f t="shared" si="0"/>
        <v>0.0235</v>
      </c>
    </row>
    <row r="26" spans="1:4" ht="15.75">
      <c r="A26" s="29">
        <v>2321</v>
      </c>
      <c r="B26" s="31" t="s">
        <v>19</v>
      </c>
      <c r="C26" s="30">
        <v>12.31</v>
      </c>
      <c r="D26" s="30">
        <f t="shared" si="0"/>
        <v>0.6155</v>
      </c>
    </row>
    <row r="27" spans="1:4" ht="15.75">
      <c r="A27" s="29">
        <v>2362</v>
      </c>
      <c r="B27" s="31" t="s">
        <v>147</v>
      </c>
      <c r="C27" s="30">
        <v>0.67</v>
      </c>
      <c r="D27" s="30">
        <f t="shared" si="0"/>
        <v>0.0335</v>
      </c>
    </row>
    <row r="28" spans="1:4" ht="15.75">
      <c r="A28" s="29">
        <v>2363</v>
      </c>
      <c r="B28" s="31" t="s">
        <v>148</v>
      </c>
      <c r="C28" s="30">
        <v>318.5</v>
      </c>
      <c r="D28" s="30">
        <v>18.3</v>
      </c>
    </row>
    <row r="29" spans="1:4" ht="15.75" hidden="1">
      <c r="A29" s="29">
        <v>2370</v>
      </c>
      <c r="B29" s="31" t="s">
        <v>46</v>
      </c>
      <c r="C29" s="30">
        <v>0</v>
      </c>
      <c r="D29" s="30">
        <f t="shared" si="0"/>
        <v>0</v>
      </c>
    </row>
    <row r="30" spans="1:4" ht="15.75">
      <c r="A30" s="29">
        <v>5232</v>
      </c>
      <c r="B30" s="31" t="s">
        <v>24</v>
      </c>
      <c r="C30" s="30">
        <v>1.65</v>
      </c>
      <c r="D30" s="30">
        <f t="shared" si="0"/>
        <v>0.08249999999999999</v>
      </c>
    </row>
    <row r="31" spans="1:4" ht="15.75">
      <c r="A31" s="29"/>
      <c r="B31" s="43" t="s">
        <v>6</v>
      </c>
      <c r="C31" s="32">
        <f>SUM(C17:C30)</f>
        <v>587.9899999999999</v>
      </c>
      <c r="D31" s="32">
        <f>SUM(D17:D30)</f>
        <v>31.8145</v>
      </c>
    </row>
    <row r="32" spans="1:4" ht="15.75">
      <c r="A32" s="33"/>
      <c r="B32" s="29" t="s">
        <v>7</v>
      </c>
      <c r="C32" s="29"/>
      <c r="D32" s="29"/>
    </row>
    <row r="33" spans="1:4" ht="15.75">
      <c r="A33" s="29">
        <v>1100</v>
      </c>
      <c r="B33" s="29" t="s">
        <v>138</v>
      </c>
      <c r="C33" s="30">
        <v>52.44</v>
      </c>
      <c r="D33" s="30">
        <f aca="true" t="shared" si="1" ref="D33:D59">C33/10/2</f>
        <v>2.622</v>
      </c>
    </row>
    <row r="34" spans="1:4" ht="31.5">
      <c r="A34" s="29">
        <v>1200</v>
      </c>
      <c r="B34" s="31" t="s">
        <v>139</v>
      </c>
      <c r="C34" s="30">
        <v>12.63</v>
      </c>
      <c r="D34" s="30">
        <f t="shared" si="1"/>
        <v>0.6315000000000001</v>
      </c>
    </row>
    <row r="35" spans="1:4" ht="15.75">
      <c r="A35" s="29">
        <v>2219</v>
      </c>
      <c r="B35" s="29" t="s">
        <v>149</v>
      </c>
      <c r="C35" s="30">
        <v>1.55</v>
      </c>
      <c r="D35" s="30">
        <f t="shared" si="1"/>
        <v>0.0775</v>
      </c>
    </row>
    <row r="36" spans="1:4" ht="15.75">
      <c r="A36" s="29">
        <v>2234</v>
      </c>
      <c r="B36" s="31" t="s">
        <v>150</v>
      </c>
      <c r="C36" s="30">
        <v>0.16</v>
      </c>
      <c r="D36" s="30">
        <f t="shared" si="1"/>
        <v>0.008</v>
      </c>
    </row>
    <row r="37" spans="1:4" ht="15.75">
      <c r="A37" s="29">
        <v>2239</v>
      </c>
      <c r="B37" s="31" t="s">
        <v>151</v>
      </c>
      <c r="C37" s="30">
        <v>0.57</v>
      </c>
      <c r="D37" s="30">
        <f t="shared" si="1"/>
        <v>0.028499999999999998</v>
      </c>
    </row>
    <row r="38" spans="1:4" ht="15.75">
      <c r="A38" s="29">
        <v>2241</v>
      </c>
      <c r="B38" s="31" t="s">
        <v>152</v>
      </c>
      <c r="C38" s="30">
        <v>0.16</v>
      </c>
      <c r="D38" s="30">
        <f t="shared" si="1"/>
        <v>0.008</v>
      </c>
    </row>
    <row r="39" spans="1:4" ht="15.75">
      <c r="A39" s="29">
        <v>2242</v>
      </c>
      <c r="B39" s="31" t="s">
        <v>11</v>
      </c>
      <c r="C39" s="30">
        <v>0.52</v>
      </c>
      <c r="D39" s="30">
        <f t="shared" si="1"/>
        <v>0.026000000000000002</v>
      </c>
    </row>
    <row r="40" spans="1:4" ht="15.75">
      <c r="A40" s="29">
        <v>2243</v>
      </c>
      <c r="B40" s="31" t="s">
        <v>12</v>
      </c>
      <c r="C40" s="30">
        <v>0.52</v>
      </c>
      <c r="D40" s="30">
        <f t="shared" si="1"/>
        <v>0.026000000000000002</v>
      </c>
    </row>
    <row r="41" spans="1:4" ht="15.75">
      <c r="A41" s="29">
        <v>2244</v>
      </c>
      <c r="B41" s="31" t="s">
        <v>13</v>
      </c>
      <c r="C41" s="30">
        <v>0.21</v>
      </c>
      <c r="D41" s="30">
        <v>2.55</v>
      </c>
    </row>
    <row r="42" spans="1:4" ht="15.75">
      <c r="A42" s="29">
        <v>2247</v>
      </c>
      <c r="B42" s="42" t="s">
        <v>153</v>
      </c>
      <c r="C42" s="30">
        <v>0.16</v>
      </c>
      <c r="D42" s="30">
        <f t="shared" si="1"/>
        <v>0.008</v>
      </c>
    </row>
    <row r="43" spans="1:4" ht="15.75">
      <c r="A43" s="29">
        <v>2251</v>
      </c>
      <c r="B43" s="31" t="s">
        <v>146</v>
      </c>
      <c r="C43" s="30">
        <v>1.09</v>
      </c>
      <c r="D43" s="30">
        <f t="shared" si="1"/>
        <v>0.05450000000000001</v>
      </c>
    </row>
    <row r="44" spans="1:4" ht="15.75" hidden="1">
      <c r="A44" s="29">
        <v>2259</v>
      </c>
      <c r="B44" s="31" t="s">
        <v>154</v>
      </c>
      <c r="C44" s="30">
        <v>0.05</v>
      </c>
      <c r="D44" s="30">
        <f t="shared" si="1"/>
        <v>0.0025</v>
      </c>
    </row>
    <row r="45" spans="1:4" ht="15.75">
      <c r="A45" s="29">
        <v>2262</v>
      </c>
      <c r="B45" s="31" t="s">
        <v>15</v>
      </c>
      <c r="C45" s="30">
        <v>1.16</v>
      </c>
      <c r="D45" s="30">
        <f t="shared" si="1"/>
        <v>0.057999999999999996</v>
      </c>
    </row>
    <row r="46" spans="1:4" ht="15.75" hidden="1">
      <c r="A46" s="29">
        <v>2264</v>
      </c>
      <c r="B46" s="31" t="s">
        <v>155</v>
      </c>
      <c r="C46" s="30">
        <v>0.05</v>
      </c>
      <c r="D46" s="30">
        <f t="shared" si="1"/>
        <v>0.0025</v>
      </c>
    </row>
    <row r="47" spans="1:4" ht="15.75">
      <c r="A47" s="29">
        <v>2279</v>
      </c>
      <c r="B47" s="31" t="s">
        <v>16</v>
      </c>
      <c r="C47" s="30">
        <v>0.31</v>
      </c>
      <c r="D47" s="30">
        <f t="shared" si="1"/>
        <v>0.0155</v>
      </c>
    </row>
    <row r="48" spans="1:4" ht="15.75">
      <c r="A48" s="29">
        <v>2311</v>
      </c>
      <c r="B48" s="31" t="s">
        <v>17</v>
      </c>
      <c r="C48" s="30">
        <v>0.83</v>
      </c>
      <c r="D48" s="30">
        <f t="shared" si="1"/>
        <v>0.041499999999999995</v>
      </c>
    </row>
    <row r="49" spans="1:4" ht="15.75">
      <c r="A49" s="29">
        <v>2312</v>
      </c>
      <c r="B49" s="31" t="s">
        <v>18</v>
      </c>
      <c r="C49" s="30">
        <v>0.16</v>
      </c>
      <c r="D49" s="30">
        <f t="shared" si="1"/>
        <v>0.008</v>
      </c>
    </row>
    <row r="50" spans="1:4" ht="15.75">
      <c r="A50" s="29">
        <v>2322</v>
      </c>
      <c r="B50" s="31" t="s">
        <v>20</v>
      </c>
      <c r="C50" s="30">
        <v>2.33</v>
      </c>
      <c r="D50" s="30">
        <f t="shared" si="1"/>
        <v>0.1165</v>
      </c>
    </row>
    <row r="51" spans="1:4" ht="15.75">
      <c r="A51" s="29">
        <v>2350</v>
      </c>
      <c r="B51" s="31" t="s">
        <v>21</v>
      </c>
      <c r="C51" s="30">
        <v>3</v>
      </c>
      <c r="D51" s="30">
        <f t="shared" si="1"/>
        <v>0.15</v>
      </c>
    </row>
    <row r="52" spans="1:4" ht="15.75">
      <c r="A52" s="29">
        <v>2361</v>
      </c>
      <c r="B52" s="31" t="s">
        <v>22</v>
      </c>
      <c r="C52" s="30">
        <v>0.93</v>
      </c>
      <c r="D52" s="30">
        <f t="shared" si="1"/>
        <v>0.0465</v>
      </c>
    </row>
    <row r="53" spans="1:4" ht="15.75">
      <c r="A53" s="29">
        <v>2400</v>
      </c>
      <c r="B53" s="31" t="s">
        <v>28</v>
      </c>
      <c r="C53" s="30">
        <v>0.16</v>
      </c>
      <c r="D53" s="30">
        <f t="shared" si="1"/>
        <v>0.008</v>
      </c>
    </row>
    <row r="54" spans="1:4" ht="15.75">
      <c r="A54" s="29">
        <v>2512</v>
      </c>
      <c r="B54" s="31" t="s">
        <v>39</v>
      </c>
      <c r="C54" s="30">
        <v>147</v>
      </c>
      <c r="D54" s="30">
        <v>8.25</v>
      </c>
    </row>
    <row r="55" spans="1:4" ht="15.75">
      <c r="A55" s="29">
        <v>2515</v>
      </c>
      <c r="B55" s="31" t="s">
        <v>156</v>
      </c>
      <c r="C55" s="30">
        <v>0.21</v>
      </c>
      <c r="D55" s="30">
        <f t="shared" si="1"/>
        <v>0.010499999999999999</v>
      </c>
    </row>
    <row r="56" spans="1:4" ht="15.75" hidden="1">
      <c r="A56" s="29">
        <v>2519</v>
      </c>
      <c r="B56" s="31" t="s">
        <v>25</v>
      </c>
      <c r="C56" s="30">
        <v>0.05</v>
      </c>
      <c r="D56" s="30">
        <f t="shared" si="1"/>
        <v>0.0025</v>
      </c>
    </row>
    <row r="57" spans="1:4" ht="15.75">
      <c r="A57" s="29">
        <v>5232</v>
      </c>
      <c r="B57" s="31" t="s">
        <v>24</v>
      </c>
      <c r="C57" s="30">
        <v>18.41</v>
      </c>
      <c r="D57" s="30">
        <f t="shared" si="1"/>
        <v>0.9205</v>
      </c>
    </row>
    <row r="58" spans="1:4" ht="15.75">
      <c r="A58" s="29">
        <v>5240</v>
      </c>
      <c r="B58" s="31" t="s">
        <v>157</v>
      </c>
      <c r="C58" s="30">
        <v>1.45</v>
      </c>
      <c r="D58" s="30">
        <f t="shared" si="1"/>
        <v>0.0725</v>
      </c>
    </row>
    <row r="59" spans="1:4" ht="15.75">
      <c r="A59" s="29">
        <v>5250</v>
      </c>
      <c r="B59" s="31" t="s">
        <v>158</v>
      </c>
      <c r="C59" s="30">
        <v>5.9</v>
      </c>
      <c r="D59" s="30">
        <f t="shared" si="1"/>
        <v>0.29500000000000004</v>
      </c>
    </row>
    <row r="60" spans="1:4" ht="15.75">
      <c r="A60" s="33"/>
      <c r="B60" s="44" t="s">
        <v>8</v>
      </c>
      <c r="C60" s="32">
        <f>SUM(C33:C59)</f>
        <v>252.00999999999996</v>
      </c>
      <c r="D60" s="32">
        <f>SUM(D33:D59)</f>
        <v>16.040000000000003</v>
      </c>
    </row>
    <row r="61" spans="1:4" ht="15.75">
      <c r="A61" s="33"/>
      <c r="B61" s="44" t="s">
        <v>29</v>
      </c>
      <c r="C61" s="32">
        <f>C60+C31</f>
        <v>839.9999999999999</v>
      </c>
      <c r="D61" s="32">
        <f>D60+D31</f>
        <v>47.8545</v>
      </c>
    </row>
    <row r="62" spans="1:4" ht="15.75">
      <c r="A62" s="45"/>
      <c r="B62" s="46"/>
      <c r="C62" s="46"/>
      <c r="D62" s="46"/>
    </row>
    <row r="63" spans="1:4" ht="15.75">
      <c r="A63" s="100" t="s">
        <v>59</v>
      </c>
      <c r="B63" s="101"/>
      <c r="C63" s="72">
        <v>300</v>
      </c>
      <c r="D63" s="72">
        <v>15</v>
      </c>
    </row>
    <row r="64" spans="1:4" ht="15.75">
      <c r="A64" s="100" t="s">
        <v>64</v>
      </c>
      <c r="B64" s="101"/>
      <c r="C64" s="73">
        <f>C61/C63</f>
        <v>2.8</v>
      </c>
      <c r="D64" s="73">
        <f>D61/D63</f>
        <v>3.1903</v>
      </c>
    </row>
    <row r="65" spans="1:4" ht="15.75">
      <c r="A65" s="46"/>
      <c r="B65" s="49"/>
      <c r="C65" s="49"/>
      <c r="D65" s="49"/>
    </row>
    <row r="66" spans="1:4" ht="15.75">
      <c r="A66" s="97" t="s">
        <v>60</v>
      </c>
      <c r="B66" s="98"/>
      <c r="C66" s="52"/>
      <c r="D66" s="52"/>
    </row>
    <row r="67" spans="1:4" ht="15.75">
      <c r="A67" s="97" t="s">
        <v>98</v>
      </c>
      <c r="B67" s="98"/>
      <c r="C67" s="52"/>
      <c r="D67" s="52"/>
    </row>
    <row r="68" spans="1:4" ht="15.75">
      <c r="A68" s="38"/>
      <c r="B68" s="21"/>
      <c r="C68" s="21"/>
      <c r="D68" s="12"/>
    </row>
    <row r="69" spans="1:4" ht="15.75">
      <c r="A69" s="39" t="s">
        <v>61</v>
      </c>
      <c r="B69" s="39"/>
      <c r="C69" s="39"/>
      <c r="D69" s="39"/>
    </row>
    <row r="70" spans="1:4" ht="15.75">
      <c r="A70" s="39"/>
      <c r="B70" s="39"/>
      <c r="C70" s="39"/>
      <c r="D70" s="39"/>
    </row>
    <row r="71" spans="1:4" ht="15.75">
      <c r="A71" s="39"/>
      <c r="B71" s="40"/>
      <c r="C71" s="40"/>
      <c r="D71" s="39"/>
    </row>
    <row r="72" spans="1:4" ht="15.75">
      <c r="A72" s="39"/>
      <c r="B72" s="41"/>
      <c r="C72" s="41"/>
      <c r="D72" s="39"/>
    </row>
    <row r="73" spans="1:4" ht="15.75">
      <c r="A73" s="12"/>
      <c r="B73" s="12"/>
      <c r="C73" s="12"/>
      <c r="D73" s="12"/>
    </row>
    <row r="74" spans="1:4" ht="15.75">
      <c r="A74" s="12"/>
      <c r="B74" s="12"/>
      <c r="C74" s="12"/>
      <c r="D74" s="12"/>
    </row>
    <row r="75" spans="1:4" ht="15.75">
      <c r="A75" s="12"/>
      <c r="B75" s="12"/>
      <c r="C75" s="12"/>
      <c r="D75" s="12"/>
    </row>
  </sheetData>
  <sheetProtection/>
  <mergeCells count="12">
    <mergeCell ref="B10:D10"/>
    <mergeCell ref="B11:D11"/>
    <mergeCell ref="A63:B63"/>
    <mergeCell ref="A64:B64"/>
    <mergeCell ref="A66:B66"/>
    <mergeCell ref="A67:B67"/>
    <mergeCell ref="A4:D4"/>
    <mergeCell ref="B5:D5"/>
    <mergeCell ref="A6:D6"/>
    <mergeCell ref="A7:D7"/>
    <mergeCell ref="B8:D8"/>
    <mergeCell ref="B9:D9"/>
  </mergeCells>
  <printOptions/>
  <pageMargins left="0.7" right="0.7" top="0.75" bottom="0.75" header="0.3" footer="0.3"/>
  <pageSetup fitToHeight="0" fitToWidth="1" horizontalDpi="600" verticalDpi="600" orientation="portrait" paperSize="9" scale="63" r:id="rId1"/>
  <headerFooter>
    <oddFooter>&amp;C&amp;"Times New Roman,Regular"LManotp7_100519_1002maksas;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8"/>
  <sheetViews>
    <sheetView view="pageLayout" workbookViewId="0" topLeftCell="A1">
      <selection activeCell="B6" sqref="B6:C6"/>
    </sheetView>
  </sheetViews>
  <sheetFormatPr defaultColWidth="9.140625" defaultRowHeight="12.75"/>
  <cols>
    <col min="1" max="1" width="11.57421875" style="12" customWidth="1"/>
    <col min="2" max="2" width="93.8515625" style="12" customWidth="1"/>
    <col min="3" max="3" width="31.7109375" style="12" customWidth="1"/>
  </cols>
  <sheetData>
    <row r="1" spans="2:3" ht="15.75">
      <c r="B1" s="20"/>
      <c r="C1" s="20"/>
    </row>
    <row r="2" ht="15.75">
      <c r="C2" s="20"/>
    </row>
    <row r="3" spans="1:3" ht="15.75">
      <c r="A3" s="103" t="s">
        <v>9</v>
      </c>
      <c r="B3" s="103"/>
      <c r="C3" s="103"/>
    </row>
    <row r="4" spans="1:3" ht="15.75">
      <c r="A4" s="87" t="s">
        <v>1</v>
      </c>
      <c r="B4" s="87"/>
      <c r="C4" s="87"/>
    </row>
    <row r="5" spans="1:3" ht="15.75">
      <c r="A5" s="87" t="s">
        <v>0</v>
      </c>
      <c r="B5" s="87"/>
      <c r="C5" s="87"/>
    </row>
    <row r="6" spans="1:3" ht="15.75">
      <c r="A6" s="14"/>
      <c r="B6" s="87" t="s">
        <v>43</v>
      </c>
      <c r="C6" s="87"/>
    </row>
    <row r="7" spans="1:3" ht="15.75">
      <c r="A7" s="14"/>
      <c r="B7" s="87" t="s">
        <v>108</v>
      </c>
      <c r="C7" s="87"/>
    </row>
    <row r="8" spans="1:3" ht="15.75">
      <c r="A8" s="14" t="s">
        <v>2</v>
      </c>
      <c r="B8" s="14" t="str">
        <f>'8.3.2.3.'!B12</f>
        <v>2019.gadā un turpmāk</v>
      </c>
      <c r="C8" s="14"/>
    </row>
    <row r="9" spans="2:3" ht="15.75" hidden="1">
      <c r="B9" s="24"/>
      <c r="C9" s="24"/>
    </row>
    <row r="10" spans="1:3" ht="51.75" customHeight="1">
      <c r="A10" s="58" t="s">
        <v>3</v>
      </c>
      <c r="B10" s="58" t="s">
        <v>4</v>
      </c>
      <c r="C10" s="58" t="s">
        <v>96</v>
      </c>
    </row>
    <row r="11" spans="1:3" ht="15.75">
      <c r="A11" s="26">
        <v>1</v>
      </c>
      <c r="B11" s="27">
        <v>2</v>
      </c>
      <c r="C11" s="26">
        <v>3</v>
      </c>
    </row>
    <row r="12" spans="1:3" ht="15.75">
      <c r="A12" s="28"/>
      <c r="B12" s="42" t="s">
        <v>5</v>
      </c>
      <c r="C12" s="42"/>
    </row>
    <row r="13" spans="1:3" ht="15.75">
      <c r="A13" s="29">
        <v>1100</v>
      </c>
      <c r="B13" s="29" t="s">
        <v>56</v>
      </c>
      <c r="C13" s="30">
        <v>102.03</v>
      </c>
    </row>
    <row r="14" spans="1:3" ht="15.75" customHeight="1">
      <c r="A14" s="29">
        <v>1200</v>
      </c>
      <c r="B14" s="31" t="s">
        <v>57</v>
      </c>
      <c r="C14" s="30">
        <v>24.58</v>
      </c>
    </row>
    <row r="15" spans="1:3" ht="15.75">
      <c r="A15" s="29">
        <v>2222</v>
      </c>
      <c r="B15" s="31" t="s">
        <v>26</v>
      </c>
      <c r="C15" s="30">
        <v>4.85</v>
      </c>
    </row>
    <row r="16" spans="1:3" ht="15.75">
      <c r="A16" s="29">
        <v>2223</v>
      </c>
      <c r="B16" s="31" t="s">
        <v>27</v>
      </c>
      <c r="C16" s="30">
        <v>2.8</v>
      </c>
    </row>
    <row r="17" spans="1:3" ht="15.75">
      <c r="A17" s="29">
        <v>2231</v>
      </c>
      <c r="B17" s="31" t="s">
        <v>44</v>
      </c>
      <c r="C17" s="30">
        <v>1.35</v>
      </c>
    </row>
    <row r="18" spans="1:3" ht="15.75">
      <c r="A18" s="29">
        <v>2243</v>
      </c>
      <c r="B18" s="31" t="s">
        <v>31</v>
      </c>
      <c r="C18" s="30">
        <v>1.15</v>
      </c>
    </row>
    <row r="19" spans="1:3" ht="15.75">
      <c r="A19" s="29">
        <v>2244</v>
      </c>
      <c r="B19" s="31" t="s">
        <v>13</v>
      </c>
      <c r="C19" s="30">
        <v>1.21</v>
      </c>
    </row>
    <row r="20" spans="1:3" ht="15.75">
      <c r="A20" s="29">
        <v>2251</v>
      </c>
      <c r="B20" s="31" t="s">
        <v>10</v>
      </c>
      <c r="C20" s="30">
        <v>3.7</v>
      </c>
    </row>
    <row r="21" spans="1:3" ht="15.75">
      <c r="A21" s="29">
        <v>2279</v>
      </c>
      <c r="B21" s="31" t="s">
        <v>16</v>
      </c>
      <c r="C21" s="30">
        <v>0.3</v>
      </c>
    </row>
    <row r="22" spans="1:3" ht="15.75">
      <c r="A22" s="29">
        <v>2321</v>
      </c>
      <c r="B22" s="31" t="s">
        <v>19</v>
      </c>
      <c r="C22" s="30">
        <v>8.05</v>
      </c>
    </row>
    <row r="23" spans="1:3" ht="15.75">
      <c r="A23" s="29">
        <v>2362</v>
      </c>
      <c r="B23" s="31" t="s">
        <v>45</v>
      </c>
      <c r="C23" s="30">
        <v>0.46</v>
      </c>
    </row>
    <row r="24" spans="1:3" ht="15.75">
      <c r="A24" s="29">
        <v>2363</v>
      </c>
      <c r="B24" s="31" t="s">
        <v>38</v>
      </c>
      <c r="C24" s="30">
        <v>205.5</v>
      </c>
    </row>
    <row r="25" spans="1:3" ht="15.75" hidden="1">
      <c r="A25" s="29">
        <v>2370</v>
      </c>
      <c r="B25" s="31" t="s">
        <v>46</v>
      </c>
      <c r="C25" s="30"/>
    </row>
    <row r="26" spans="1:3" ht="15.75">
      <c r="A26" s="29">
        <v>5232</v>
      </c>
      <c r="B26" s="31" t="s">
        <v>47</v>
      </c>
      <c r="C26" s="30">
        <v>0.67</v>
      </c>
    </row>
    <row r="27" spans="1:3" ht="15.75">
      <c r="A27" s="29"/>
      <c r="B27" s="43" t="s">
        <v>6</v>
      </c>
      <c r="C27" s="32">
        <f>SUM(C13:C26)</f>
        <v>356.65000000000003</v>
      </c>
    </row>
    <row r="28" spans="1:3" ht="15.75">
      <c r="A28" s="33"/>
      <c r="B28" s="29" t="s">
        <v>7</v>
      </c>
      <c r="C28" s="29"/>
    </row>
    <row r="29" spans="1:3" ht="15.75">
      <c r="A29" s="29">
        <v>1100</v>
      </c>
      <c r="B29" s="29" t="s">
        <v>56</v>
      </c>
      <c r="C29" s="30">
        <v>147.65</v>
      </c>
    </row>
    <row r="30" spans="1:3" ht="15.75" customHeight="1">
      <c r="A30" s="29">
        <v>1200</v>
      </c>
      <c r="B30" s="31" t="s">
        <v>57</v>
      </c>
      <c r="C30" s="30">
        <v>35.57</v>
      </c>
    </row>
    <row r="31" spans="1:3" ht="15.75">
      <c r="A31" s="29">
        <v>2219</v>
      </c>
      <c r="B31" s="29" t="s">
        <v>30</v>
      </c>
      <c r="C31" s="30">
        <v>4.43</v>
      </c>
    </row>
    <row r="32" spans="1:3" ht="15.75">
      <c r="A32" s="29">
        <v>2234</v>
      </c>
      <c r="B32" s="31" t="s">
        <v>32</v>
      </c>
      <c r="C32" s="30">
        <v>0.33</v>
      </c>
    </row>
    <row r="33" spans="1:3" ht="15.75">
      <c r="A33" s="29">
        <v>2239</v>
      </c>
      <c r="B33" s="31" t="s">
        <v>33</v>
      </c>
      <c r="C33" s="30">
        <v>1.78</v>
      </c>
    </row>
    <row r="34" spans="1:3" ht="15.75">
      <c r="A34" s="29">
        <v>2241</v>
      </c>
      <c r="B34" s="31" t="s">
        <v>34</v>
      </c>
      <c r="C34" s="30">
        <v>0.37</v>
      </c>
    </row>
    <row r="35" spans="1:3" ht="15.75">
      <c r="A35" s="29">
        <v>2242</v>
      </c>
      <c r="B35" s="31" t="s">
        <v>11</v>
      </c>
      <c r="C35" s="30">
        <v>1.45</v>
      </c>
    </row>
    <row r="36" spans="1:3" ht="15.75">
      <c r="A36" s="29">
        <v>2243</v>
      </c>
      <c r="B36" s="31" t="s">
        <v>12</v>
      </c>
      <c r="C36" s="30">
        <v>1.42</v>
      </c>
    </row>
    <row r="37" spans="1:3" ht="15.75">
      <c r="A37" s="29">
        <v>2244</v>
      </c>
      <c r="B37" s="31" t="s">
        <v>13</v>
      </c>
      <c r="C37" s="30">
        <v>19.41</v>
      </c>
    </row>
    <row r="38" spans="1:3" ht="15.75">
      <c r="A38" s="29">
        <v>2247</v>
      </c>
      <c r="B38" s="42" t="s">
        <v>14</v>
      </c>
      <c r="C38" s="30">
        <v>0.41</v>
      </c>
    </row>
    <row r="39" spans="1:3" ht="15.75">
      <c r="A39" s="29">
        <v>2251</v>
      </c>
      <c r="B39" s="31" t="s">
        <v>10</v>
      </c>
      <c r="C39" s="30">
        <v>3.29</v>
      </c>
    </row>
    <row r="40" spans="1:3" ht="15.75">
      <c r="A40" s="29">
        <v>2259</v>
      </c>
      <c r="B40" s="31" t="s">
        <v>35</v>
      </c>
      <c r="C40" s="30">
        <v>0.03</v>
      </c>
    </row>
    <row r="41" spans="1:3" ht="15.75">
      <c r="A41" s="29">
        <v>2262</v>
      </c>
      <c r="B41" s="31" t="s">
        <v>15</v>
      </c>
      <c r="C41" s="30">
        <v>3.46</v>
      </c>
    </row>
    <row r="42" spans="1:3" ht="15.75">
      <c r="A42" s="29">
        <v>2264</v>
      </c>
      <c r="B42" s="31" t="s">
        <v>40</v>
      </c>
      <c r="C42" s="30">
        <v>0.03</v>
      </c>
    </row>
    <row r="43" spans="1:3" ht="15.75">
      <c r="A43" s="29">
        <v>2279</v>
      </c>
      <c r="B43" s="31" t="s">
        <v>16</v>
      </c>
      <c r="C43" s="30">
        <v>0.44</v>
      </c>
    </row>
    <row r="44" spans="1:3" ht="15.75">
      <c r="A44" s="29">
        <v>2311</v>
      </c>
      <c r="B44" s="31" t="s">
        <v>17</v>
      </c>
      <c r="C44" s="30">
        <v>1.99</v>
      </c>
    </row>
    <row r="45" spans="1:3" ht="15.75">
      <c r="A45" s="29">
        <v>2312</v>
      </c>
      <c r="B45" s="31" t="s">
        <v>18</v>
      </c>
      <c r="C45" s="30">
        <v>0.43</v>
      </c>
    </row>
    <row r="46" spans="1:3" ht="15.75">
      <c r="A46" s="29">
        <v>2322</v>
      </c>
      <c r="B46" s="31" t="s">
        <v>20</v>
      </c>
      <c r="C46" s="30">
        <v>8.84</v>
      </c>
    </row>
    <row r="47" spans="1:3" ht="15.75">
      <c r="A47" s="29">
        <v>2350</v>
      </c>
      <c r="B47" s="31" t="s">
        <v>21</v>
      </c>
      <c r="C47" s="30">
        <v>8.82</v>
      </c>
    </row>
    <row r="48" spans="1:3" ht="15.75">
      <c r="A48" s="29">
        <v>2361</v>
      </c>
      <c r="B48" s="31" t="s">
        <v>22</v>
      </c>
      <c r="C48" s="30">
        <v>2.7</v>
      </c>
    </row>
    <row r="49" spans="1:3" ht="15.75">
      <c r="A49" s="29">
        <v>2400</v>
      </c>
      <c r="B49" s="31" t="s">
        <v>28</v>
      </c>
      <c r="C49" s="30">
        <v>0.5</v>
      </c>
    </row>
    <row r="50" spans="1:3" ht="15.75">
      <c r="A50" s="29">
        <v>2512</v>
      </c>
      <c r="B50" s="31" t="s">
        <v>39</v>
      </c>
      <c r="C50" s="30">
        <v>135</v>
      </c>
    </row>
    <row r="51" spans="1:3" ht="15.75">
      <c r="A51" s="29">
        <v>2515</v>
      </c>
      <c r="B51" s="31" t="s">
        <v>23</v>
      </c>
      <c r="C51" s="30">
        <v>0.61</v>
      </c>
    </row>
    <row r="52" spans="1:3" ht="15.75">
      <c r="A52" s="29">
        <v>2519</v>
      </c>
      <c r="B52" s="31" t="s">
        <v>25</v>
      </c>
      <c r="C52" s="30">
        <v>0.03</v>
      </c>
    </row>
    <row r="53" spans="1:3" ht="15.75">
      <c r="A53" s="29">
        <v>5232</v>
      </c>
      <c r="B53" s="31" t="s">
        <v>24</v>
      </c>
      <c r="C53" s="30">
        <v>23.02</v>
      </c>
    </row>
    <row r="54" spans="1:3" ht="15.75">
      <c r="A54" s="29">
        <v>5240</v>
      </c>
      <c r="B54" s="31" t="s">
        <v>36</v>
      </c>
      <c r="C54" s="30">
        <v>4.27</v>
      </c>
    </row>
    <row r="55" spans="1:3" ht="15.75">
      <c r="A55" s="29">
        <v>5250</v>
      </c>
      <c r="B55" s="31" t="s">
        <v>37</v>
      </c>
      <c r="C55" s="30">
        <v>17.07</v>
      </c>
    </row>
    <row r="56" spans="1:3" ht="15.75">
      <c r="A56" s="33"/>
      <c r="B56" s="44" t="s">
        <v>8</v>
      </c>
      <c r="C56" s="32">
        <f>SUM(C29:C55)</f>
        <v>423.34999999999997</v>
      </c>
    </row>
    <row r="57" spans="1:3" ht="15.75">
      <c r="A57" s="33"/>
      <c r="B57" s="44" t="s">
        <v>29</v>
      </c>
      <c r="C57" s="32">
        <f>C56+C27</f>
        <v>780</v>
      </c>
    </row>
    <row r="58" spans="1:3" ht="7.5" customHeight="1">
      <c r="A58" s="20"/>
      <c r="B58" s="22"/>
      <c r="C58" s="22"/>
    </row>
    <row r="59" spans="1:3" ht="15.75" customHeight="1">
      <c r="A59" s="108" t="s">
        <v>59</v>
      </c>
      <c r="B59" s="109"/>
      <c r="C59" s="25">
        <v>150</v>
      </c>
    </row>
    <row r="60" spans="1:3" s="75" customFormat="1" ht="15.75" customHeight="1">
      <c r="A60" s="110" t="s">
        <v>97</v>
      </c>
      <c r="B60" s="111"/>
      <c r="C60" s="76">
        <f>C57/C59</f>
        <v>5.2</v>
      </c>
    </row>
    <row r="61" spans="1:3" ht="15.75" customHeight="1">
      <c r="A61" s="22"/>
      <c r="B61" s="21"/>
      <c r="C61" s="21"/>
    </row>
    <row r="62" spans="1:3" ht="15.75" customHeight="1">
      <c r="A62" s="108" t="s">
        <v>60</v>
      </c>
      <c r="B62" s="109"/>
      <c r="C62" s="37"/>
    </row>
    <row r="63" spans="1:3" ht="15.75" customHeight="1">
      <c r="A63" s="108" t="s">
        <v>95</v>
      </c>
      <c r="B63" s="109"/>
      <c r="C63" s="37"/>
    </row>
    <row r="64" spans="1:2" ht="15.75" customHeight="1">
      <c r="A64" s="38"/>
      <c r="B64" s="21"/>
    </row>
    <row r="65" spans="1:3" ht="15.75">
      <c r="A65" s="39" t="s">
        <v>61</v>
      </c>
      <c r="B65" s="39"/>
      <c r="C65" s="39"/>
    </row>
    <row r="66" spans="1:3" ht="15.75">
      <c r="A66" s="39"/>
      <c r="B66" s="39"/>
      <c r="C66" s="39"/>
    </row>
    <row r="67" spans="1:3" ht="15.75">
      <c r="A67" s="39"/>
      <c r="B67" s="40"/>
      <c r="C67" s="39"/>
    </row>
    <row r="68" spans="1:3" ht="15.75">
      <c r="A68" s="39"/>
      <c r="B68" s="41"/>
      <c r="C68" s="39"/>
    </row>
  </sheetData>
  <sheetProtection/>
  <mergeCells count="9">
    <mergeCell ref="B7:C7"/>
    <mergeCell ref="A59:B59"/>
    <mergeCell ref="A60:B60"/>
    <mergeCell ref="A62:B62"/>
    <mergeCell ref="A63:B63"/>
    <mergeCell ref="A3:C3"/>
    <mergeCell ref="A4:C4"/>
    <mergeCell ref="A5:C5"/>
    <mergeCell ref="B6:C6"/>
  </mergeCells>
  <printOptions/>
  <pageMargins left="0.7" right="0.7" top="0.75" bottom="0.75" header="0.3" footer="0.3"/>
  <pageSetup fitToHeight="1" fitToWidth="1" horizontalDpi="600" verticalDpi="600" orientation="portrait" paperSize="9" scale="65" r:id="rId1"/>
  <headerFooter>
    <oddFooter>&amp;C&amp;"Times New Roman,Regular"LManotp7_100519_1002maksas;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view="pageLayout" workbookViewId="0" topLeftCell="A23">
      <selection activeCell="C30" sqref="C30"/>
    </sheetView>
  </sheetViews>
  <sheetFormatPr defaultColWidth="9.140625" defaultRowHeight="12.75"/>
  <cols>
    <col min="1" max="1" width="14.7109375" style="12" customWidth="1"/>
    <col min="2" max="2" width="93.421875" style="12" customWidth="1"/>
    <col min="3" max="3" width="31.7109375" style="12" customWidth="1"/>
    <col min="4" max="4" width="29.28125" style="12" hidden="1" customWidth="1"/>
    <col min="5" max="5" width="9.140625" style="68" customWidth="1"/>
  </cols>
  <sheetData>
    <row r="1" spans="2:4" ht="15.75">
      <c r="B1" s="69"/>
      <c r="C1" s="20" t="s">
        <v>54</v>
      </c>
      <c r="D1" s="20" t="s">
        <v>54</v>
      </c>
    </row>
    <row r="2" spans="2:4" ht="15.75">
      <c r="B2" s="69"/>
      <c r="C2" s="20" t="s">
        <v>55</v>
      </c>
      <c r="D2" s="20" t="s">
        <v>55</v>
      </c>
    </row>
    <row r="3" spans="2:4" ht="15.75">
      <c r="B3" s="69"/>
      <c r="C3" s="38" t="s">
        <v>99</v>
      </c>
      <c r="D3" s="38" t="s">
        <v>99</v>
      </c>
    </row>
    <row r="4" spans="2:4" ht="15.75">
      <c r="B4" s="69"/>
      <c r="C4" s="20"/>
      <c r="D4" s="20"/>
    </row>
    <row r="5" spans="3:4" ht="15.75">
      <c r="C5" s="20">
        <f>'8.1.1.'!C2</f>
        <v>0</v>
      </c>
      <c r="D5" s="20">
        <f>'8.1.1.'!C2</f>
        <v>0</v>
      </c>
    </row>
    <row r="6" ht="15.75">
      <c r="D6" s="19"/>
    </row>
    <row r="7" spans="1:4" ht="15.75">
      <c r="A7" s="103" t="s">
        <v>9</v>
      </c>
      <c r="B7" s="103"/>
      <c r="C7" s="103"/>
      <c r="D7" s="103"/>
    </row>
    <row r="8" spans="2:4" ht="15.75">
      <c r="B8" s="104"/>
      <c r="C8" s="104"/>
      <c r="D8" s="104"/>
    </row>
    <row r="9" spans="1:4" ht="15.75">
      <c r="A9" s="87" t="s">
        <v>1</v>
      </c>
      <c r="B9" s="87"/>
      <c r="C9" s="87"/>
      <c r="D9" s="87"/>
    </row>
    <row r="10" spans="1:4" ht="15.75">
      <c r="A10" s="87" t="s">
        <v>0</v>
      </c>
      <c r="B10" s="87"/>
      <c r="C10" s="87"/>
      <c r="D10" s="87"/>
    </row>
    <row r="11" spans="1:4" ht="15.75">
      <c r="A11" s="14"/>
      <c r="B11" s="87" t="s">
        <v>43</v>
      </c>
      <c r="C11" s="87"/>
      <c r="D11" s="87"/>
    </row>
    <row r="12" spans="1:4" ht="15.75">
      <c r="A12" s="14"/>
      <c r="B12" s="87" t="s">
        <v>109</v>
      </c>
      <c r="C12" s="87"/>
      <c r="D12" s="87"/>
    </row>
    <row r="13" spans="1:4" ht="15.75">
      <c r="A13" s="14"/>
      <c r="B13" s="87" t="s">
        <v>178</v>
      </c>
      <c r="C13" s="87"/>
      <c r="D13" s="87"/>
    </row>
    <row r="14" spans="1:4" ht="15.75">
      <c r="A14" s="14" t="s">
        <v>2</v>
      </c>
      <c r="B14" s="14" t="str">
        <f>'8.1.1.'!B11</f>
        <v>2019.gadā un turpmāk</v>
      </c>
      <c r="C14" s="14"/>
      <c r="D14" s="14"/>
    </row>
    <row r="15" spans="2:4" ht="15.75" hidden="1">
      <c r="B15" s="24"/>
      <c r="C15" s="24"/>
      <c r="D15" s="24"/>
    </row>
    <row r="16" spans="1:4" ht="63">
      <c r="A16" s="58" t="s">
        <v>3</v>
      </c>
      <c r="B16" s="58" t="s">
        <v>4</v>
      </c>
      <c r="C16" s="58" t="s">
        <v>96</v>
      </c>
      <c r="D16" s="58" t="s">
        <v>96</v>
      </c>
    </row>
    <row r="17" spans="1:4" ht="15.75">
      <c r="A17" s="26">
        <v>1</v>
      </c>
      <c r="B17" s="27">
        <v>2</v>
      </c>
      <c r="C17" s="26">
        <v>3</v>
      </c>
      <c r="D17" s="26">
        <v>3</v>
      </c>
    </row>
    <row r="18" spans="1:4" ht="15.75">
      <c r="A18" s="28"/>
      <c r="B18" s="42" t="s">
        <v>5</v>
      </c>
      <c r="C18" s="42"/>
      <c r="D18" s="42"/>
    </row>
    <row r="19" spans="1:4" ht="15.75">
      <c r="A19" s="29">
        <v>1100</v>
      </c>
      <c r="B19" s="29" t="s">
        <v>138</v>
      </c>
      <c r="C19" s="30">
        <v>32.89</v>
      </c>
      <c r="D19" s="30">
        <v>65.77</v>
      </c>
    </row>
    <row r="20" spans="1:4" ht="18" customHeight="1">
      <c r="A20" s="29">
        <v>1200</v>
      </c>
      <c r="B20" s="31" t="s">
        <v>139</v>
      </c>
      <c r="C20" s="84">
        <v>7.92</v>
      </c>
      <c r="D20" s="30">
        <v>15.84</v>
      </c>
    </row>
    <row r="21" spans="1:4" ht="18" customHeight="1">
      <c r="A21" s="29">
        <v>2222</v>
      </c>
      <c r="B21" s="31" t="s">
        <v>26</v>
      </c>
      <c r="C21" s="84">
        <v>1.65</v>
      </c>
      <c r="D21" s="30">
        <v>3.3</v>
      </c>
    </row>
    <row r="22" spans="1:4" ht="18" customHeight="1">
      <c r="A22" s="29">
        <v>2223</v>
      </c>
      <c r="B22" s="31" t="s">
        <v>27</v>
      </c>
      <c r="C22" s="84">
        <v>0.96</v>
      </c>
      <c r="D22" s="30">
        <v>1.91</v>
      </c>
    </row>
    <row r="23" spans="1:4" ht="18" customHeight="1">
      <c r="A23" s="29">
        <v>2231</v>
      </c>
      <c r="B23" s="31" t="s">
        <v>140</v>
      </c>
      <c r="C23" s="84">
        <v>0.46</v>
      </c>
      <c r="D23" s="30">
        <v>0.92</v>
      </c>
    </row>
    <row r="24" spans="1:4" ht="18" customHeight="1">
      <c r="A24" s="29">
        <v>2243</v>
      </c>
      <c r="B24" s="31" t="s">
        <v>31</v>
      </c>
      <c r="C24" s="84">
        <v>0.39</v>
      </c>
      <c r="D24" s="30">
        <v>0.78</v>
      </c>
    </row>
    <row r="25" spans="1:4" ht="15.75">
      <c r="A25" s="29">
        <v>2244</v>
      </c>
      <c r="B25" s="31" t="s">
        <v>13</v>
      </c>
      <c r="C25" s="84">
        <v>0.27</v>
      </c>
      <c r="D25" s="30">
        <v>0.53</v>
      </c>
    </row>
    <row r="26" spans="1:4" ht="15.75">
      <c r="A26" s="29">
        <v>2251</v>
      </c>
      <c r="B26" s="31" t="s">
        <v>10</v>
      </c>
      <c r="C26" s="84">
        <v>1.24</v>
      </c>
      <c r="D26" s="30">
        <v>2.52</v>
      </c>
    </row>
    <row r="27" spans="1:4" ht="15.75">
      <c r="A27" s="29">
        <v>2279</v>
      </c>
      <c r="B27" s="31" t="s">
        <v>16</v>
      </c>
      <c r="C27" s="84">
        <v>0.1</v>
      </c>
      <c r="D27" s="30">
        <v>0.21</v>
      </c>
    </row>
    <row r="28" spans="1:4" ht="15.75">
      <c r="A28" s="29">
        <v>2321</v>
      </c>
      <c r="B28" s="31" t="s">
        <v>19</v>
      </c>
      <c r="C28" s="84">
        <v>2.74</v>
      </c>
      <c r="D28" s="30">
        <v>5.49</v>
      </c>
    </row>
    <row r="29" spans="1:4" ht="15.75">
      <c r="A29" s="29">
        <v>2362</v>
      </c>
      <c r="B29" s="31" t="s">
        <v>45</v>
      </c>
      <c r="C29" s="84">
        <v>0.16</v>
      </c>
      <c r="D29" s="30">
        <v>0.31</v>
      </c>
    </row>
    <row r="30" spans="1:4" ht="15.75">
      <c r="A30" s="29">
        <v>2363</v>
      </c>
      <c r="B30" s="31" t="s">
        <v>38</v>
      </c>
      <c r="C30" s="84">
        <v>60</v>
      </c>
      <c r="D30" s="30">
        <v>120</v>
      </c>
    </row>
    <row r="31" spans="1:4" ht="15.75" hidden="1">
      <c r="A31" s="29">
        <v>2370</v>
      </c>
      <c r="B31" s="31" t="s">
        <v>46</v>
      </c>
      <c r="C31" s="84"/>
      <c r="D31" s="30">
        <v>0</v>
      </c>
    </row>
    <row r="32" spans="1:4" ht="15.75">
      <c r="A32" s="29">
        <v>5232</v>
      </c>
      <c r="B32" s="31" t="s">
        <v>47</v>
      </c>
      <c r="C32" s="84">
        <v>0.23</v>
      </c>
      <c r="D32" s="30">
        <v>0.45</v>
      </c>
    </row>
    <row r="33" spans="1:4" ht="15.75">
      <c r="A33" s="29"/>
      <c r="B33" s="43" t="s">
        <v>6</v>
      </c>
      <c r="C33" s="32">
        <f>SUM(C19:C32)</f>
        <v>109.01</v>
      </c>
      <c r="D33" s="32">
        <f>SUM(D19:D32)</f>
        <v>218.02999999999997</v>
      </c>
    </row>
    <row r="34" spans="1:4" ht="15.75">
      <c r="A34" s="33"/>
      <c r="B34" s="29" t="s">
        <v>7</v>
      </c>
      <c r="C34" s="29"/>
      <c r="D34" s="29"/>
    </row>
    <row r="35" spans="1:4" ht="15.75">
      <c r="A35" s="29">
        <v>1100</v>
      </c>
      <c r="B35" s="29" t="s">
        <v>56</v>
      </c>
      <c r="C35" s="84">
        <f aca="true" t="shared" si="0" ref="C35:C61">D35/500*250</f>
        <v>49.22</v>
      </c>
      <c r="D35" s="30">
        <v>98.44</v>
      </c>
    </row>
    <row r="36" spans="1:4" ht="18" customHeight="1">
      <c r="A36" s="29">
        <v>1200</v>
      </c>
      <c r="B36" s="31" t="s">
        <v>57</v>
      </c>
      <c r="C36" s="84">
        <f t="shared" si="0"/>
        <v>11.855</v>
      </c>
      <c r="D36" s="30">
        <v>23.71</v>
      </c>
    </row>
    <row r="37" spans="1:4" ht="18" customHeight="1">
      <c r="A37" s="29">
        <v>2219</v>
      </c>
      <c r="B37" s="29" t="s">
        <v>30</v>
      </c>
      <c r="C37" s="84">
        <f t="shared" si="0"/>
        <v>1.475</v>
      </c>
      <c r="D37" s="30">
        <v>2.95</v>
      </c>
    </row>
    <row r="38" spans="1:4" ht="18" customHeight="1">
      <c r="A38" s="29">
        <v>2234</v>
      </c>
      <c r="B38" s="31" t="s">
        <v>32</v>
      </c>
      <c r="C38" s="84">
        <f t="shared" si="0"/>
        <v>0.105</v>
      </c>
      <c r="D38" s="30">
        <v>0.21</v>
      </c>
    </row>
    <row r="39" spans="1:4" ht="15.75">
      <c r="A39" s="29">
        <v>2239</v>
      </c>
      <c r="B39" s="31" t="s">
        <v>33</v>
      </c>
      <c r="C39" s="84">
        <f t="shared" si="0"/>
        <v>0.59</v>
      </c>
      <c r="D39" s="30">
        <v>1.18</v>
      </c>
    </row>
    <row r="40" spans="1:4" ht="15.75">
      <c r="A40" s="29">
        <v>2241</v>
      </c>
      <c r="B40" s="31" t="s">
        <v>34</v>
      </c>
      <c r="C40" s="84">
        <f t="shared" si="0"/>
        <v>0.12</v>
      </c>
      <c r="D40" s="30">
        <v>0.24</v>
      </c>
    </row>
    <row r="41" spans="1:4" ht="15.75">
      <c r="A41" s="29">
        <v>2242</v>
      </c>
      <c r="B41" s="31" t="s">
        <v>11</v>
      </c>
      <c r="C41" s="84">
        <f t="shared" si="0"/>
        <v>0.485</v>
      </c>
      <c r="D41" s="30">
        <v>0.97</v>
      </c>
    </row>
    <row r="42" spans="1:4" ht="18" customHeight="1">
      <c r="A42" s="29">
        <v>2243</v>
      </c>
      <c r="B42" s="31" t="s">
        <v>12</v>
      </c>
      <c r="C42" s="84">
        <f t="shared" si="0"/>
        <v>0.475</v>
      </c>
      <c r="D42" s="30">
        <v>0.95</v>
      </c>
    </row>
    <row r="43" spans="1:4" ht="15.75">
      <c r="A43" s="29">
        <v>2244</v>
      </c>
      <c r="B43" s="31" t="s">
        <v>13</v>
      </c>
      <c r="C43" s="84">
        <f t="shared" si="0"/>
        <v>0.1</v>
      </c>
      <c r="D43" s="30">
        <v>0.2</v>
      </c>
    </row>
    <row r="44" spans="1:4" ht="15.75">
      <c r="A44" s="29">
        <v>2247</v>
      </c>
      <c r="B44" s="42" t="s">
        <v>14</v>
      </c>
      <c r="C44" s="84">
        <f t="shared" si="0"/>
        <v>0.14</v>
      </c>
      <c r="D44" s="30">
        <v>0.28</v>
      </c>
    </row>
    <row r="45" spans="1:4" ht="15.75">
      <c r="A45" s="29">
        <v>2251</v>
      </c>
      <c r="B45" s="31" t="s">
        <v>10</v>
      </c>
      <c r="C45" s="84">
        <f t="shared" si="0"/>
        <v>1.095</v>
      </c>
      <c r="D45" s="30">
        <v>2.19</v>
      </c>
    </row>
    <row r="46" spans="1:4" ht="15.75">
      <c r="A46" s="29">
        <v>2259</v>
      </c>
      <c r="B46" s="31" t="s">
        <v>35</v>
      </c>
      <c r="C46" s="84">
        <f t="shared" si="0"/>
        <v>0.005</v>
      </c>
      <c r="D46" s="30">
        <v>0.01</v>
      </c>
    </row>
    <row r="47" spans="1:4" ht="15.75">
      <c r="A47" s="29">
        <v>2262</v>
      </c>
      <c r="B47" s="31" t="s">
        <v>15</v>
      </c>
      <c r="C47" s="84">
        <f t="shared" si="0"/>
        <v>1.155</v>
      </c>
      <c r="D47" s="30">
        <v>2.31</v>
      </c>
    </row>
    <row r="48" spans="1:4" ht="15.75">
      <c r="A48" s="29">
        <v>2264</v>
      </c>
      <c r="B48" s="31" t="s">
        <v>40</v>
      </c>
      <c r="C48" s="84">
        <f t="shared" si="0"/>
        <v>0.005</v>
      </c>
      <c r="D48" s="30">
        <v>0.01</v>
      </c>
    </row>
    <row r="49" spans="1:4" ht="15.75">
      <c r="A49" s="29">
        <v>2279</v>
      </c>
      <c r="B49" s="31" t="s">
        <v>16</v>
      </c>
      <c r="C49" s="84">
        <f t="shared" si="0"/>
        <v>0.115</v>
      </c>
      <c r="D49" s="30">
        <v>0.23</v>
      </c>
    </row>
    <row r="50" spans="1:4" ht="15.75">
      <c r="A50" s="29">
        <v>2311</v>
      </c>
      <c r="B50" s="31" t="s">
        <v>17</v>
      </c>
      <c r="C50" s="84">
        <f t="shared" si="0"/>
        <v>0.57</v>
      </c>
      <c r="D50" s="30">
        <v>1.14</v>
      </c>
    </row>
    <row r="51" spans="1:4" ht="15.75">
      <c r="A51" s="29">
        <v>2312</v>
      </c>
      <c r="B51" s="31" t="s">
        <v>18</v>
      </c>
      <c r="C51" s="84">
        <f t="shared" si="0"/>
        <v>0.14</v>
      </c>
      <c r="D51" s="30">
        <v>0.28</v>
      </c>
    </row>
    <row r="52" spans="1:4" ht="15.75">
      <c r="A52" s="29">
        <v>2322</v>
      </c>
      <c r="B52" s="31" t="s">
        <v>20</v>
      </c>
      <c r="C52" s="84">
        <f t="shared" si="0"/>
        <v>2.945</v>
      </c>
      <c r="D52" s="30">
        <v>5.89</v>
      </c>
    </row>
    <row r="53" spans="1:4" ht="15.75">
      <c r="A53" s="29">
        <v>2350</v>
      </c>
      <c r="B53" s="31" t="s">
        <v>21</v>
      </c>
      <c r="C53" s="84">
        <f t="shared" si="0"/>
        <v>2.94</v>
      </c>
      <c r="D53" s="30">
        <v>5.88</v>
      </c>
    </row>
    <row r="54" spans="1:4" ht="15.75">
      <c r="A54" s="29">
        <v>2361</v>
      </c>
      <c r="B54" s="31" t="s">
        <v>22</v>
      </c>
      <c r="C54" s="84">
        <f t="shared" si="0"/>
        <v>0.905</v>
      </c>
      <c r="D54" s="30">
        <v>1.81</v>
      </c>
    </row>
    <row r="55" spans="1:4" ht="15.75">
      <c r="A55" s="29">
        <v>2400</v>
      </c>
      <c r="B55" s="31" t="s">
        <v>28</v>
      </c>
      <c r="C55" s="84">
        <f t="shared" si="0"/>
        <v>0.165</v>
      </c>
      <c r="D55" s="30">
        <v>0.33</v>
      </c>
    </row>
    <row r="56" spans="1:4" ht="15.75">
      <c r="A56" s="29">
        <v>2512</v>
      </c>
      <c r="B56" s="31" t="s">
        <v>39</v>
      </c>
      <c r="C56" s="84">
        <f t="shared" si="0"/>
        <v>42.5</v>
      </c>
      <c r="D56" s="30">
        <v>85</v>
      </c>
    </row>
    <row r="57" spans="1:4" ht="15.75">
      <c r="A57" s="29">
        <v>2515</v>
      </c>
      <c r="B57" s="31" t="s">
        <v>23</v>
      </c>
      <c r="C57" s="84">
        <f t="shared" si="0"/>
        <v>0.2</v>
      </c>
      <c r="D57" s="30">
        <v>0.4</v>
      </c>
    </row>
    <row r="58" spans="1:4" ht="15.75">
      <c r="A58" s="29">
        <v>2519</v>
      </c>
      <c r="B58" s="31" t="s">
        <v>25</v>
      </c>
      <c r="C58" s="84">
        <f t="shared" si="0"/>
        <v>0.005</v>
      </c>
      <c r="D58" s="30">
        <v>0.01</v>
      </c>
    </row>
    <row r="59" spans="1:4" ht="15.75">
      <c r="A59" s="29">
        <v>5232</v>
      </c>
      <c r="B59" s="31" t="s">
        <v>24</v>
      </c>
      <c r="C59" s="84">
        <f t="shared" si="0"/>
        <v>6.56</v>
      </c>
      <c r="D59" s="30">
        <v>13.12</v>
      </c>
    </row>
    <row r="60" spans="1:4" ht="15.75">
      <c r="A60" s="29">
        <v>5240</v>
      </c>
      <c r="B60" s="31" t="s">
        <v>36</v>
      </c>
      <c r="C60" s="84">
        <f t="shared" si="0"/>
        <v>1.425</v>
      </c>
      <c r="D60" s="30">
        <v>2.85</v>
      </c>
    </row>
    <row r="61" spans="1:4" ht="15.75">
      <c r="A61" s="29">
        <v>5250</v>
      </c>
      <c r="B61" s="31" t="s">
        <v>37</v>
      </c>
      <c r="C61" s="84">
        <f t="shared" si="0"/>
        <v>5.69</v>
      </c>
      <c r="D61" s="30">
        <v>11.38</v>
      </c>
    </row>
    <row r="62" spans="1:4" ht="15.75">
      <c r="A62" s="33"/>
      <c r="B62" s="44" t="s">
        <v>8</v>
      </c>
      <c r="C62" s="83">
        <f>SUM(C35:C61)</f>
        <v>130.98499999999999</v>
      </c>
      <c r="D62" s="32">
        <f>SUM(D35:D61)</f>
        <v>261.96999999999997</v>
      </c>
    </row>
    <row r="63" spans="1:4" ht="15.75">
      <c r="A63" s="33"/>
      <c r="B63" s="44" t="s">
        <v>29</v>
      </c>
      <c r="C63" s="32">
        <f>C33+C62</f>
        <v>239.995</v>
      </c>
      <c r="D63" s="32">
        <f>D62+D33</f>
        <v>479.99999999999994</v>
      </c>
    </row>
    <row r="64" spans="1:4" ht="15.75">
      <c r="A64" s="45"/>
      <c r="B64" s="46"/>
      <c r="C64" s="46"/>
      <c r="D64" s="46"/>
    </row>
    <row r="65" spans="1:5" s="75" customFormat="1" ht="15" customHeight="1">
      <c r="A65" s="110" t="s">
        <v>59</v>
      </c>
      <c r="B65" s="111"/>
      <c r="C65" s="79">
        <v>250</v>
      </c>
      <c r="D65" s="79">
        <v>500</v>
      </c>
      <c r="E65" s="80"/>
    </row>
    <row r="66" spans="1:5" s="75" customFormat="1" ht="15" customHeight="1">
      <c r="A66" s="110" t="s">
        <v>97</v>
      </c>
      <c r="B66" s="111"/>
      <c r="C66" s="76">
        <f>C63/C65</f>
        <v>0.95998</v>
      </c>
      <c r="D66" s="76">
        <f>D63/D65</f>
        <v>0.9599999999999999</v>
      </c>
      <c r="E66" s="80"/>
    </row>
    <row r="67" spans="1:4" ht="15.75">
      <c r="A67" s="22"/>
      <c r="B67" s="21"/>
      <c r="C67" s="21"/>
      <c r="D67" s="21"/>
    </row>
    <row r="68" spans="1:4" ht="15" customHeight="1">
      <c r="A68" s="108" t="s">
        <v>60</v>
      </c>
      <c r="B68" s="109"/>
      <c r="C68" s="37"/>
      <c r="D68" s="37"/>
    </row>
    <row r="69" spans="1:4" ht="15" customHeight="1">
      <c r="A69" s="108" t="s">
        <v>95</v>
      </c>
      <c r="B69" s="109"/>
      <c r="C69" s="37"/>
      <c r="D69" s="37"/>
    </row>
    <row r="70" spans="1:3" ht="15.75">
      <c r="A70" s="38"/>
      <c r="B70" s="21"/>
      <c r="C70" s="21"/>
    </row>
    <row r="71" spans="1:4" ht="15.75">
      <c r="A71" s="39" t="s">
        <v>61</v>
      </c>
      <c r="B71" s="39"/>
      <c r="C71" s="39"/>
      <c r="D71" s="39"/>
    </row>
    <row r="72" spans="1:4" ht="15.75">
      <c r="A72" s="39"/>
      <c r="B72" s="39"/>
      <c r="C72" s="39"/>
      <c r="D72" s="39"/>
    </row>
    <row r="73" spans="1:4" ht="15.75">
      <c r="A73" s="39" t="s">
        <v>69</v>
      </c>
      <c r="B73" s="40"/>
      <c r="C73" s="40"/>
      <c r="D73" s="39"/>
    </row>
    <row r="74" spans="1:4" ht="15.75">
      <c r="A74" s="39"/>
      <c r="B74" s="41"/>
      <c r="C74" s="41"/>
      <c r="D74" s="39"/>
    </row>
  </sheetData>
  <sheetProtection/>
  <mergeCells count="11">
    <mergeCell ref="A7:D7"/>
    <mergeCell ref="B8:D8"/>
    <mergeCell ref="A9:D9"/>
    <mergeCell ref="A10:D10"/>
    <mergeCell ref="B11:D11"/>
    <mergeCell ref="B12:D12"/>
    <mergeCell ref="B13:D13"/>
    <mergeCell ref="A65:B65"/>
    <mergeCell ref="A66:B66"/>
    <mergeCell ref="A68:B68"/>
    <mergeCell ref="A69:B69"/>
  </mergeCells>
  <printOptions/>
  <pageMargins left="0.7" right="0.7" top="0.75" bottom="0.75" header="0.3" footer="0.3"/>
  <pageSetup fitToHeight="1" fitToWidth="1" horizontalDpi="600" verticalDpi="600" orientation="portrait" paperSize="9" scale="59" r:id="rId1"/>
  <headerFooter>
    <oddFooter>&amp;C&amp;"Times New Roman,Regular"LManotp7_070218_MK1002; Grozījumi Ministru kabineta 2013.gada 24.septembra noteikumos Nr.1002 „Sociālās integrācijas valsts aģentūras sniegto maksas pakalpojumu cenrādis”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4"/>
  <sheetViews>
    <sheetView view="pageLayout" workbookViewId="0" topLeftCell="A29">
      <selection activeCell="C30" sqref="C30"/>
    </sheetView>
  </sheetViews>
  <sheetFormatPr defaultColWidth="9.140625" defaultRowHeight="12.75"/>
  <cols>
    <col min="1" max="1" width="12.7109375" style="12" customWidth="1"/>
    <col min="2" max="2" width="93.8515625" style="12" customWidth="1"/>
    <col min="3" max="3" width="31.8515625" style="12" customWidth="1"/>
  </cols>
  <sheetData>
    <row r="1" spans="2:3" ht="15.75">
      <c r="B1" s="20"/>
      <c r="C1" s="20" t="s">
        <v>54</v>
      </c>
    </row>
    <row r="2" spans="2:3" ht="15.75">
      <c r="B2" s="20"/>
      <c r="C2" s="20" t="s">
        <v>55</v>
      </c>
    </row>
    <row r="3" spans="2:3" ht="15.75">
      <c r="B3" s="20"/>
      <c r="C3" s="38" t="s">
        <v>99</v>
      </c>
    </row>
    <row r="4" spans="2:3" ht="15.75">
      <c r="B4" s="20"/>
      <c r="C4" s="20"/>
    </row>
    <row r="5" ht="15.75">
      <c r="C5" s="20">
        <f>'8.1.1.'!C2</f>
        <v>0</v>
      </c>
    </row>
    <row r="6" ht="15.75">
      <c r="C6" s="19"/>
    </row>
    <row r="7" spans="1:3" ht="15.75">
      <c r="A7" s="103" t="s">
        <v>9</v>
      </c>
      <c r="B7" s="103"/>
      <c r="C7" s="103"/>
    </row>
    <row r="8" spans="2:3" ht="15.75">
      <c r="B8" s="104"/>
      <c r="C8" s="104"/>
    </row>
    <row r="9" spans="1:3" ht="15" customHeight="1">
      <c r="A9" s="87" t="s">
        <v>1</v>
      </c>
      <c r="B9" s="87"/>
      <c r="C9" s="87"/>
    </row>
    <row r="10" spans="1:3" ht="15" customHeight="1">
      <c r="A10" s="87" t="s">
        <v>0</v>
      </c>
      <c r="B10" s="87"/>
      <c r="C10" s="87"/>
    </row>
    <row r="11" spans="1:3" ht="15.75">
      <c r="A11" s="14"/>
      <c r="B11" s="87" t="s">
        <v>43</v>
      </c>
      <c r="C11" s="87"/>
    </row>
    <row r="12" spans="1:3" ht="15.75">
      <c r="A12" s="14"/>
      <c r="B12" s="87" t="s">
        <v>109</v>
      </c>
      <c r="C12" s="87"/>
    </row>
    <row r="13" spans="1:3" ht="15.75">
      <c r="A13" s="14"/>
      <c r="B13" s="87" t="s">
        <v>179</v>
      </c>
      <c r="C13" s="87"/>
    </row>
    <row r="14" spans="1:3" ht="15.75">
      <c r="A14" s="14" t="s">
        <v>2</v>
      </c>
      <c r="B14" s="14" t="str">
        <f>'8.1.1.'!B11</f>
        <v>2019.gadā un turpmāk</v>
      </c>
      <c r="C14" s="14"/>
    </row>
    <row r="15" spans="2:3" ht="15.75" hidden="1">
      <c r="B15" s="24"/>
      <c r="C15" s="24"/>
    </row>
    <row r="16" spans="1:3" ht="57.75" customHeight="1">
      <c r="A16" s="58" t="s">
        <v>3</v>
      </c>
      <c r="B16" s="58" t="s">
        <v>4</v>
      </c>
      <c r="C16" s="58" t="s">
        <v>96</v>
      </c>
    </row>
    <row r="17" spans="1:3" ht="15.75">
      <c r="A17" s="26">
        <v>1</v>
      </c>
      <c r="B17" s="27">
        <v>2</v>
      </c>
      <c r="C17" s="26">
        <v>3</v>
      </c>
    </row>
    <row r="18" spans="1:3" ht="15.75">
      <c r="A18" s="28"/>
      <c r="B18" s="42" t="s">
        <v>5</v>
      </c>
      <c r="C18" s="42"/>
    </row>
    <row r="19" spans="1:3" ht="15.75">
      <c r="A19" s="29">
        <v>1100</v>
      </c>
      <c r="B19" s="29" t="s">
        <v>56</v>
      </c>
      <c r="C19" s="30">
        <v>81.98</v>
      </c>
    </row>
    <row r="20" spans="1:3" ht="15.75" customHeight="1">
      <c r="A20" s="29">
        <v>1200</v>
      </c>
      <c r="B20" s="31" t="s">
        <v>57</v>
      </c>
      <c r="C20" s="30">
        <v>19.75</v>
      </c>
    </row>
    <row r="21" spans="1:3" ht="15.75" customHeight="1">
      <c r="A21" s="29">
        <v>2222</v>
      </c>
      <c r="B21" s="31" t="s">
        <v>26</v>
      </c>
      <c r="C21" s="30">
        <v>5.51</v>
      </c>
    </row>
    <row r="22" spans="1:3" ht="15.75" customHeight="1">
      <c r="A22" s="29">
        <v>2223</v>
      </c>
      <c r="B22" s="31" t="s">
        <v>27</v>
      </c>
      <c r="C22" s="30">
        <v>3.17</v>
      </c>
    </row>
    <row r="23" spans="1:3" ht="15.75" customHeight="1">
      <c r="A23" s="29">
        <v>2231</v>
      </c>
      <c r="B23" s="31" t="s">
        <v>44</v>
      </c>
      <c r="C23" s="30">
        <v>1.54</v>
      </c>
    </row>
    <row r="24" spans="1:3" ht="15.75" customHeight="1">
      <c r="A24" s="29">
        <v>2243</v>
      </c>
      <c r="B24" s="31" t="s">
        <v>31</v>
      </c>
      <c r="C24" s="30">
        <v>1.31</v>
      </c>
    </row>
    <row r="25" spans="1:3" ht="15.75">
      <c r="A25" s="29">
        <v>2244</v>
      </c>
      <c r="B25" s="31" t="s">
        <v>13</v>
      </c>
      <c r="C25" s="30">
        <v>0.87</v>
      </c>
    </row>
    <row r="26" spans="1:3" ht="15.75">
      <c r="A26" s="29">
        <v>2251</v>
      </c>
      <c r="B26" s="31" t="s">
        <v>10</v>
      </c>
      <c r="C26" s="30">
        <v>4.2</v>
      </c>
    </row>
    <row r="27" spans="1:3" ht="15.75">
      <c r="A27" s="29">
        <v>2279</v>
      </c>
      <c r="B27" s="31" t="s">
        <v>16</v>
      </c>
      <c r="C27" s="30">
        <v>0.34</v>
      </c>
    </row>
    <row r="28" spans="1:3" ht="15.75">
      <c r="A28" s="29">
        <v>2321</v>
      </c>
      <c r="B28" s="31" t="s">
        <v>19</v>
      </c>
      <c r="C28" s="30">
        <v>9.15</v>
      </c>
    </row>
    <row r="29" spans="1:3" ht="15.75">
      <c r="A29" s="29">
        <v>2362</v>
      </c>
      <c r="B29" s="31" t="s">
        <v>45</v>
      </c>
      <c r="C29" s="30">
        <v>0.53</v>
      </c>
    </row>
    <row r="30" spans="1:3" ht="15.75">
      <c r="A30" s="29">
        <v>2363</v>
      </c>
      <c r="B30" s="31" t="s">
        <v>38</v>
      </c>
      <c r="C30" s="30">
        <v>205</v>
      </c>
    </row>
    <row r="31" spans="1:3" ht="15.75" hidden="1">
      <c r="A31" s="29">
        <v>2370</v>
      </c>
      <c r="B31" s="31" t="s">
        <v>46</v>
      </c>
      <c r="C31" s="30">
        <v>0</v>
      </c>
    </row>
    <row r="32" spans="1:3" ht="15.75">
      <c r="A32" s="29">
        <v>5232</v>
      </c>
      <c r="B32" s="31" t="s">
        <v>47</v>
      </c>
      <c r="C32" s="30">
        <v>0.76</v>
      </c>
    </row>
    <row r="33" spans="1:3" ht="15.75">
      <c r="A33" s="29"/>
      <c r="B33" s="43" t="s">
        <v>6</v>
      </c>
      <c r="C33" s="32">
        <f>SUM(C19:C32)</f>
        <v>334.11</v>
      </c>
    </row>
    <row r="34" spans="1:3" ht="15.75">
      <c r="A34" s="33"/>
      <c r="B34" s="29" t="s">
        <v>7</v>
      </c>
      <c r="C34" s="29"/>
    </row>
    <row r="35" spans="1:3" ht="15.75">
      <c r="A35" s="29">
        <v>1100</v>
      </c>
      <c r="B35" s="29" t="s">
        <v>56</v>
      </c>
      <c r="C35" s="30">
        <v>147.65</v>
      </c>
    </row>
    <row r="36" spans="1:3" ht="15.75" customHeight="1">
      <c r="A36" s="29">
        <v>1200</v>
      </c>
      <c r="B36" s="31" t="s">
        <v>57</v>
      </c>
      <c r="C36" s="30">
        <v>35.57</v>
      </c>
    </row>
    <row r="37" spans="1:3" ht="15.75" customHeight="1">
      <c r="A37" s="29">
        <v>2219</v>
      </c>
      <c r="B37" s="29" t="s">
        <v>30</v>
      </c>
      <c r="C37" s="30">
        <v>4.43</v>
      </c>
    </row>
    <row r="38" spans="1:3" ht="15.75" customHeight="1">
      <c r="A38" s="29">
        <v>2234</v>
      </c>
      <c r="B38" s="31" t="s">
        <v>32</v>
      </c>
      <c r="C38" s="30">
        <v>0.33</v>
      </c>
    </row>
    <row r="39" spans="1:3" ht="15.75" customHeight="1">
      <c r="A39" s="29">
        <v>2239</v>
      </c>
      <c r="B39" s="31" t="s">
        <v>33</v>
      </c>
      <c r="C39" s="30">
        <v>1.78</v>
      </c>
    </row>
    <row r="40" spans="1:3" ht="15.75" customHeight="1">
      <c r="A40" s="29">
        <v>2241</v>
      </c>
      <c r="B40" s="31" t="s">
        <v>34</v>
      </c>
      <c r="C40" s="30">
        <v>0.37</v>
      </c>
    </row>
    <row r="41" spans="1:3" ht="15.75" customHeight="1">
      <c r="A41" s="29">
        <v>2242</v>
      </c>
      <c r="B41" s="31" t="s">
        <v>11</v>
      </c>
      <c r="C41" s="30">
        <v>1.45</v>
      </c>
    </row>
    <row r="42" spans="1:3" ht="15.75" customHeight="1">
      <c r="A42" s="29">
        <v>2243</v>
      </c>
      <c r="B42" s="31" t="s">
        <v>12</v>
      </c>
      <c r="C42" s="30">
        <v>1.42</v>
      </c>
    </row>
    <row r="43" spans="1:3" ht="15.75">
      <c r="A43" s="29">
        <v>2244</v>
      </c>
      <c r="B43" s="31" t="s">
        <v>13</v>
      </c>
      <c r="C43" s="30">
        <v>0.43</v>
      </c>
    </row>
    <row r="44" spans="1:3" ht="15.75">
      <c r="A44" s="29">
        <v>2247</v>
      </c>
      <c r="B44" s="42" t="s">
        <v>14</v>
      </c>
      <c r="C44" s="30">
        <v>0.41</v>
      </c>
    </row>
    <row r="45" spans="1:3" ht="15.75">
      <c r="A45" s="29">
        <v>2251</v>
      </c>
      <c r="B45" s="31" t="s">
        <v>10</v>
      </c>
      <c r="C45" s="30">
        <v>3.29</v>
      </c>
    </row>
    <row r="46" spans="1:3" ht="15.75">
      <c r="A46" s="29">
        <v>2259</v>
      </c>
      <c r="B46" s="31" t="s">
        <v>35</v>
      </c>
      <c r="C46" s="30">
        <v>0.03</v>
      </c>
    </row>
    <row r="47" spans="1:3" ht="15.75">
      <c r="A47" s="29">
        <v>2262</v>
      </c>
      <c r="B47" s="31" t="s">
        <v>15</v>
      </c>
      <c r="C47" s="30">
        <v>3.46</v>
      </c>
    </row>
    <row r="48" spans="1:3" ht="15.75">
      <c r="A48" s="29">
        <v>2264</v>
      </c>
      <c r="B48" s="31" t="s">
        <v>40</v>
      </c>
      <c r="C48" s="30">
        <v>0.03</v>
      </c>
    </row>
    <row r="49" spans="1:3" ht="15.75">
      <c r="A49" s="29">
        <v>2279</v>
      </c>
      <c r="B49" s="31" t="s">
        <v>16</v>
      </c>
      <c r="C49" s="30">
        <v>0.46</v>
      </c>
    </row>
    <row r="50" spans="1:3" ht="15.75">
      <c r="A50" s="29">
        <v>2311</v>
      </c>
      <c r="B50" s="31" t="s">
        <v>17</v>
      </c>
      <c r="C50" s="30">
        <v>2.05</v>
      </c>
    </row>
    <row r="51" spans="1:3" ht="15.75">
      <c r="A51" s="29">
        <v>2312</v>
      </c>
      <c r="B51" s="31" t="s">
        <v>18</v>
      </c>
      <c r="C51" s="30">
        <v>0.43</v>
      </c>
    </row>
    <row r="52" spans="1:3" ht="15.75">
      <c r="A52" s="29">
        <v>2322</v>
      </c>
      <c r="B52" s="31" t="s">
        <v>20</v>
      </c>
      <c r="C52" s="30">
        <v>8.84</v>
      </c>
    </row>
    <row r="53" spans="1:3" ht="15.75">
      <c r="A53" s="29">
        <v>2350</v>
      </c>
      <c r="B53" s="31" t="s">
        <v>21</v>
      </c>
      <c r="C53" s="30">
        <v>8.82</v>
      </c>
    </row>
    <row r="54" spans="1:3" ht="15.75">
      <c r="A54" s="29">
        <v>2361</v>
      </c>
      <c r="B54" s="31" t="s">
        <v>22</v>
      </c>
      <c r="C54" s="30">
        <v>2.7</v>
      </c>
    </row>
    <row r="55" spans="1:3" ht="15.75">
      <c r="A55" s="29">
        <v>2400</v>
      </c>
      <c r="B55" s="31" t="s">
        <v>28</v>
      </c>
      <c r="C55" s="30">
        <v>0.5</v>
      </c>
    </row>
    <row r="56" spans="1:3" ht="15.75" customHeight="1">
      <c r="A56" s="29">
        <v>2512</v>
      </c>
      <c r="B56" s="31" t="s">
        <v>39</v>
      </c>
      <c r="C56" s="30">
        <v>125</v>
      </c>
    </row>
    <row r="57" spans="1:3" ht="15.75" customHeight="1">
      <c r="A57" s="29">
        <v>2515</v>
      </c>
      <c r="B57" s="31" t="s">
        <v>23</v>
      </c>
      <c r="C57" s="30">
        <v>0.61</v>
      </c>
    </row>
    <row r="58" spans="1:3" ht="15.75" customHeight="1">
      <c r="A58" s="29">
        <v>2519</v>
      </c>
      <c r="B58" s="31" t="s">
        <v>25</v>
      </c>
      <c r="C58" s="30">
        <v>0.03</v>
      </c>
    </row>
    <row r="59" spans="1:3" ht="15.75">
      <c r="A59" s="29">
        <v>5232</v>
      </c>
      <c r="B59" s="31" t="s">
        <v>24</v>
      </c>
      <c r="C59" s="30">
        <v>19.46</v>
      </c>
    </row>
    <row r="60" spans="1:3" ht="15.75">
      <c r="A60" s="29">
        <v>5240</v>
      </c>
      <c r="B60" s="31" t="s">
        <v>36</v>
      </c>
      <c r="C60" s="30">
        <v>4.27</v>
      </c>
    </row>
    <row r="61" spans="1:3" ht="15.75">
      <c r="A61" s="29">
        <v>5250</v>
      </c>
      <c r="B61" s="31" t="s">
        <v>37</v>
      </c>
      <c r="C61" s="30">
        <v>17.07</v>
      </c>
    </row>
    <row r="62" spans="1:3" ht="15.75">
      <c r="A62" s="33"/>
      <c r="B62" s="44" t="s">
        <v>8</v>
      </c>
      <c r="C62" s="32">
        <f>SUM(C35:C61)</f>
        <v>390.89</v>
      </c>
    </row>
    <row r="63" spans="1:3" ht="15.75">
      <c r="A63" s="33"/>
      <c r="B63" s="44" t="s">
        <v>29</v>
      </c>
      <c r="C63" s="32">
        <f>C62+C33</f>
        <v>725</v>
      </c>
    </row>
    <row r="64" spans="1:3" ht="15.75">
      <c r="A64" s="20"/>
      <c r="B64" s="22"/>
      <c r="C64" s="22"/>
    </row>
    <row r="65" spans="1:3" s="75" customFormat="1" ht="15" customHeight="1">
      <c r="A65" s="110" t="s">
        <v>59</v>
      </c>
      <c r="B65" s="111"/>
      <c r="C65" s="79">
        <v>500</v>
      </c>
    </row>
    <row r="66" spans="1:3" s="75" customFormat="1" ht="15" customHeight="1">
      <c r="A66" s="110" t="s">
        <v>97</v>
      </c>
      <c r="B66" s="111"/>
      <c r="C66" s="76">
        <f>C63/C65</f>
        <v>1.45</v>
      </c>
    </row>
    <row r="67" spans="1:3" s="75" customFormat="1" ht="15.75">
      <c r="A67" s="81"/>
      <c r="B67" s="82"/>
      <c r="C67" s="82"/>
    </row>
    <row r="68" spans="1:3" ht="15" customHeight="1">
      <c r="A68" s="108" t="s">
        <v>60</v>
      </c>
      <c r="B68" s="109"/>
      <c r="C68" s="37"/>
    </row>
    <row r="69" spans="1:3" ht="15" customHeight="1">
      <c r="A69" s="108" t="s">
        <v>95</v>
      </c>
      <c r="B69" s="109"/>
      <c r="C69" s="37"/>
    </row>
    <row r="70" spans="1:2" ht="15.75">
      <c r="A70" s="38"/>
      <c r="B70" s="21"/>
    </row>
    <row r="71" spans="1:3" ht="15.75">
      <c r="A71" s="39" t="s">
        <v>61</v>
      </c>
      <c r="B71" s="39"/>
      <c r="C71" s="39"/>
    </row>
    <row r="72" spans="1:3" ht="15.75">
      <c r="A72" s="39"/>
      <c r="B72" s="39"/>
      <c r="C72" s="39"/>
    </row>
    <row r="73" spans="1:3" ht="15.75">
      <c r="A73" s="39" t="s">
        <v>69</v>
      </c>
      <c r="B73" s="40"/>
      <c r="C73" s="39"/>
    </row>
    <row r="74" spans="1:3" ht="15.75">
      <c r="A74" s="39"/>
      <c r="B74" s="41"/>
      <c r="C74" s="39"/>
    </row>
  </sheetData>
  <sheetProtection/>
  <mergeCells count="11">
    <mergeCell ref="A7:C7"/>
    <mergeCell ref="B8:C8"/>
    <mergeCell ref="A9:C9"/>
    <mergeCell ref="A10:C10"/>
    <mergeCell ref="B11:C11"/>
    <mergeCell ref="B12:C12"/>
    <mergeCell ref="B13:C13"/>
    <mergeCell ref="A65:B65"/>
    <mergeCell ref="A66:B66"/>
    <mergeCell ref="A68:B68"/>
    <mergeCell ref="A69:B69"/>
  </mergeCells>
  <printOptions/>
  <pageMargins left="0.7" right="0.7" top="0.75" bottom="0.75" header="0.3" footer="0.3"/>
  <pageSetup fitToHeight="1" fitToWidth="1" horizontalDpi="600" verticalDpi="600" orientation="portrait" paperSize="9" scale="64" r:id="rId1"/>
  <headerFooter>
    <oddFooter>&amp;C&amp;"Times New Roman,Regular"LManotp7_070218_MK1002; Grozījumi Ministru kabineta 2013.gada 24.septembra noteikumos Nr.1002 „Sociālās integrācijas valsts aģentūras sniegto maksas pakalpojumu cenrādis”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view="pageLayout" workbookViewId="0" topLeftCell="A53">
      <selection activeCell="B72" sqref="B72"/>
    </sheetView>
  </sheetViews>
  <sheetFormatPr defaultColWidth="9.140625" defaultRowHeight="12.75"/>
  <cols>
    <col min="1" max="1" width="14.7109375" style="12" customWidth="1"/>
    <col min="2" max="2" width="93.421875" style="12" customWidth="1"/>
    <col min="3" max="3" width="31.7109375" style="12" customWidth="1"/>
    <col min="4" max="4" width="29.28125" style="12" hidden="1" customWidth="1"/>
    <col min="5" max="5" width="9.140625" style="68" customWidth="1"/>
  </cols>
  <sheetData>
    <row r="1" spans="2:4" ht="15.75">
      <c r="B1" s="69"/>
      <c r="C1" s="20"/>
      <c r="D1" s="20"/>
    </row>
    <row r="2" spans="3:4" ht="15.75">
      <c r="C2" s="20"/>
      <c r="D2" s="20">
        <f>'8.1.1.'!C2</f>
        <v>0</v>
      </c>
    </row>
    <row r="3" ht="15.75">
      <c r="D3" s="19"/>
    </row>
    <row r="4" spans="1:4" ht="15.75">
      <c r="A4" s="103" t="s">
        <v>9</v>
      </c>
      <c r="B4" s="103"/>
      <c r="C4" s="103"/>
      <c r="D4" s="103"/>
    </row>
    <row r="5" spans="2:4" ht="15.75">
      <c r="B5" s="104"/>
      <c r="C5" s="104"/>
      <c r="D5" s="104"/>
    </row>
    <row r="6" spans="1:4" ht="15.75">
      <c r="A6" s="87" t="s">
        <v>1</v>
      </c>
      <c r="B6" s="87"/>
      <c r="C6" s="87"/>
      <c r="D6" s="87"/>
    </row>
    <row r="7" spans="1:4" ht="15.75">
      <c r="A7" s="87" t="s">
        <v>0</v>
      </c>
      <c r="B7" s="87"/>
      <c r="C7" s="87"/>
      <c r="D7" s="87"/>
    </row>
    <row r="8" spans="1:4" ht="15.75">
      <c r="A8" s="14"/>
      <c r="B8" s="87" t="s">
        <v>43</v>
      </c>
      <c r="C8" s="87"/>
      <c r="D8" s="87"/>
    </row>
    <row r="9" spans="1:4" ht="15.75">
      <c r="A9" s="14"/>
      <c r="B9" s="87" t="s">
        <v>109</v>
      </c>
      <c r="C9" s="87"/>
      <c r="D9" s="87"/>
    </row>
    <row r="10" spans="1:4" ht="15.75">
      <c r="A10" s="14"/>
      <c r="B10" s="87" t="s">
        <v>187</v>
      </c>
      <c r="C10" s="87"/>
      <c r="D10" s="87"/>
    </row>
    <row r="11" spans="1:4" ht="15.75">
      <c r="A11" s="14" t="s">
        <v>2</v>
      </c>
      <c r="B11" s="14" t="str">
        <f>'8.1.1.'!B11</f>
        <v>2019.gadā un turpmāk</v>
      </c>
      <c r="C11" s="14"/>
      <c r="D11" s="14"/>
    </row>
    <row r="12" spans="2:4" ht="15.75" hidden="1">
      <c r="B12" s="24"/>
      <c r="C12" s="24"/>
      <c r="D12" s="24"/>
    </row>
    <row r="13" spans="1:4" ht="63">
      <c r="A13" s="58" t="s">
        <v>3</v>
      </c>
      <c r="B13" s="58" t="s">
        <v>4</v>
      </c>
      <c r="C13" s="58" t="s">
        <v>96</v>
      </c>
      <c r="D13" s="58" t="s">
        <v>96</v>
      </c>
    </row>
    <row r="14" spans="1:4" ht="15.75">
      <c r="A14" s="26">
        <v>1</v>
      </c>
      <c r="B14" s="27">
        <v>2</v>
      </c>
      <c r="C14" s="26">
        <v>3</v>
      </c>
      <c r="D14" s="26">
        <v>3</v>
      </c>
    </row>
    <row r="15" spans="1:4" ht="15.75">
      <c r="A15" s="28"/>
      <c r="B15" s="42" t="s">
        <v>5</v>
      </c>
      <c r="C15" s="42"/>
      <c r="D15" s="42"/>
    </row>
    <row r="16" spans="1:4" ht="15.75">
      <c r="A16" s="29">
        <v>1100</v>
      </c>
      <c r="B16" s="29" t="s">
        <v>138</v>
      </c>
      <c r="C16" s="30">
        <v>27.96</v>
      </c>
      <c r="D16" s="30">
        <v>65.77</v>
      </c>
    </row>
    <row r="17" spans="1:4" ht="18" customHeight="1">
      <c r="A17" s="29">
        <v>1200</v>
      </c>
      <c r="B17" s="31" t="s">
        <v>139</v>
      </c>
      <c r="C17" s="84">
        <v>6.74</v>
      </c>
      <c r="D17" s="30">
        <v>15.84</v>
      </c>
    </row>
    <row r="18" spans="1:4" ht="18" customHeight="1">
      <c r="A18" s="29">
        <v>2222</v>
      </c>
      <c r="B18" s="31" t="s">
        <v>26</v>
      </c>
      <c r="C18" s="84">
        <v>1.4</v>
      </c>
      <c r="D18" s="30">
        <v>3.3</v>
      </c>
    </row>
    <row r="19" spans="1:4" ht="18" customHeight="1">
      <c r="A19" s="29">
        <v>2223</v>
      </c>
      <c r="B19" s="31" t="s">
        <v>27</v>
      </c>
      <c r="C19" s="84">
        <v>0.82</v>
      </c>
      <c r="D19" s="30">
        <v>1.91</v>
      </c>
    </row>
    <row r="20" spans="1:4" ht="18" customHeight="1">
      <c r="A20" s="29">
        <v>2231</v>
      </c>
      <c r="B20" s="31" t="s">
        <v>140</v>
      </c>
      <c r="C20" s="84">
        <v>0.46</v>
      </c>
      <c r="D20" s="30">
        <v>0.92</v>
      </c>
    </row>
    <row r="21" spans="1:4" ht="18" customHeight="1">
      <c r="A21" s="29">
        <v>2243</v>
      </c>
      <c r="B21" s="31" t="s">
        <v>31</v>
      </c>
      <c r="C21" s="84">
        <v>0.39</v>
      </c>
      <c r="D21" s="30">
        <v>0.78</v>
      </c>
    </row>
    <row r="22" spans="1:4" ht="15.75">
      <c r="A22" s="29">
        <v>2244</v>
      </c>
      <c r="B22" s="31" t="s">
        <v>13</v>
      </c>
      <c r="C22" s="84">
        <v>0.27</v>
      </c>
      <c r="D22" s="30">
        <v>0.53</v>
      </c>
    </row>
    <row r="23" spans="1:4" ht="15.75">
      <c r="A23" s="29">
        <v>2251</v>
      </c>
      <c r="B23" s="31" t="s">
        <v>10</v>
      </c>
      <c r="C23" s="84">
        <v>1.24</v>
      </c>
      <c r="D23" s="30">
        <v>2.52</v>
      </c>
    </row>
    <row r="24" spans="1:4" ht="15.75">
      <c r="A24" s="29">
        <v>2279</v>
      </c>
      <c r="B24" s="31" t="s">
        <v>16</v>
      </c>
      <c r="C24" s="84">
        <v>0.1</v>
      </c>
      <c r="D24" s="30">
        <v>0.21</v>
      </c>
    </row>
    <row r="25" spans="1:4" ht="15.75">
      <c r="A25" s="29">
        <v>2321</v>
      </c>
      <c r="B25" s="31" t="s">
        <v>19</v>
      </c>
      <c r="C25" s="84">
        <v>2.74</v>
      </c>
      <c r="D25" s="30">
        <v>5.49</v>
      </c>
    </row>
    <row r="26" spans="1:4" ht="15.75">
      <c r="A26" s="29">
        <v>2362</v>
      </c>
      <c r="B26" s="31" t="s">
        <v>45</v>
      </c>
      <c r="C26" s="84">
        <v>0.16</v>
      </c>
      <c r="D26" s="30">
        <v>0.31</v>
      </c>
    </row>
    <row r="27" spans="1:4" ht="15.75">
      <c r="A27" s="29">
        <v>2363</v>
      </c>
      <c r="B27" s="31" t="s">
        <v>38</v>
      </c>
      <c r="C27" s="84">
        <v>47.5</v>
      </c>
      <c r="D27" s="30">
        <v>120</v>
      </c>
    </row>
    <row r="28" spans="1:4" ht="15.75" hidden="1">
      <c r="A28" s="29">
        <v>2370</v>
      </c>
      <c r="B28" s="31" t="s">
        <v>46</v>
      </c>
      <c r="C28" s="84"/>
      <c r="D28" s="30">
        <v>0</v>
      </c>
    </row>
    <row r="29" spans="1:4" ht="15.75">
      <c r="A29" s="29">
        <v>5232</v>
      </c>
      <c r="B29" s="31" t="s">
        <v>47</v>
      </c>
      <c r="C29" s="84">
        <v>0.23</v>
      </c>
      <c r="D29" s="30">
        <v>0.45</v>
      </c>
    </row>
    <row r="30" spans="1:4" ht="15.75">
      <c r="A30" s="29"/>
      <c r="B30" s="43" t="s">
        <v>6</v>
      </c>
      <c r="C30" s="32">
        <f>SUM(C16:C29)</f>
        <v>90.01</v>
      </c>
      <c r="D30" s="32">
        <f>SUM(D16:D29)</f>
        <v>218.02999999999997</v>
      </c>
    </row>
    <row r="31" spans="1:4" ht="15.75">
      <c r="A31" s="33"/>
      <c r="B31" s="29" t="s">
        <v>7</v>
      </c>
      <c r="C31" s="29"/>
      <c r="D31" s="29"/>
    </row>
    <row r="32" spans="1:4" ht="15.75">
      <c r="A32" s="29">
        <v>1100</v>
      </c>
      <c r="B32" s="29" t="s">
        <v>56</v>
      </c>
      <c r="C32" s="84">
        <f aca="true" t="shared" si="0" ref="C32:C48">D32/500*250</f>
        <v>49.22</v>
      </c>
      <c r="D32" s="30">
        <v>98.44</v>
      </c>
    </row>
    <row r="33" spans="1:4" ht="18" customHeight="1">
      <c r="A33" s="29">
        <v>1200</v>
      </c>
      <c r="B33" s="31" t="s">
        <v>57</v>
      </c>
      <c r="C33" s="84">
        <f t="shared" si="0"/>
        <v>11.855</v>
      </c>
      <c r="D33" s="30">
        <v>23.71</v>
      </c>
    </row>
    <row r="34" spans="1:4" ht="18" customHeight="1">
      <c r="A34" s="29">
        <v>2219</v>
      </c>
      <c r="B34" s="29" t="s">
        <v>30</v>
      </c>
      <c r="C34" s="84">
        <f t="shared" si="0"/>
        <v>1.475</v>
      </c>
      <c r="D34" s="30">
        <v>2.95</v>
      </c>
    </row>
    <row r="35" spans="1:4" ht="18" customHeight="1">
      <c r="A35" s="29">
        <v>2234</v>
      </c>
      <c r="B35" s="31" t="s">
        <v>32</v>
      </c>
      <c r="C35" s="84">
        <f t="shared" si="0"/>
        <v>0.105</v>
      </c>
      <c r="D35" s="30">
        <v>0.21</v>
      </c>
    </row>
    <row r="36" spans="1:4" ht="15.75">
      <c r="A36" s="29">
        <v>2239</v>
      </c>
      <c r="B36" s="31" t="s">
        <v>33</v>
      </c>
      <c r="C36" s="84">
        <f t="shared" si="0"/>
        <v>0.59</v>
      </c>
      <c r="D36" s="30">
        <v>1.18</v>
      </c>
    </row>
    <row r="37" spans="1:4" ht="15.75">
      <c r="A37" s="29">
        <v>2241</v>
      </c>
      <c r="B37" s="31" t="s">
        <v>34</v>
      </c>
      <c r="C37" s="84">
        <f t="shared" si="0"/>
        <v>0.12</v>
      </c>
      <c r="D37" s="30">
        <v>0.24</v>
      </c>
    </row>
    <row r="38" spans="1:4" ht="15.75">
      <c r="A38" s="29">
        <v>2242</v>
      </c>
      <c r="B38" s="31" t="s">
        <v>11</v>
      </c>
      <c r="C38" s="84">
        <f t="shared" si="0"/>
        <v>0.485</v>
      </c>
      <c r="D38" s="30">
        <v>0.97</v>
      </c>
    </row>
    <row r="39" spans="1:4" ht="18" customHeight="1">
      <c r="A39" s="29">
        <v>2243</v>
      </c>
      <c r="B39" s="31" t="s">
        <v>12</v>
      </c>
      <c r="C39" s="84">
        <f t="shared" si="0"/>
        <v>0.475</v>
      </c>
      <c r="D39" s="30">
        <v>0.95</v>
      </c>
    </row>
    <row r="40" spans="1:4" ht="15.75">
      <c r="A40" s="29">
        <v>2244</v>
      </c>
      <c r="B40" s="31" t="s">
        <v>13</v>
      </c>
      <c r="C40" s="84">
        <f t="shared" si="0"/>
        <v>0.1</v>
      </c>
      <c r="D40" s="30">
        <v>0.2</v>
      </c>
    </row>
    <row r="41" spans="1:4" ht="15.75">
      <c r="A41" s="29">
        <v>2247</v>
      </c>
      <c r="B41" s="42" t="s">
        <v>14</v>
      </c>
      <c r="C41" s="84">
        <f t="shared" si="0"/>
        <v>0.14</v>
      </c>
      <c r="D41" s="30">
        <v>0.28</v>
      </c>
    </row>
    <row r="42" spans="1:4" ht="15.75">
      <c r="A42" s="29">
        <v>2251</v>
      </c>
      <c r="B42" s="31" t="s">
        <v>10</v>
      </c>
      <c r="C42" s="84">
        <f t="shared" si="0"/>
        <v>1.095</v>
      </c>
      <c r="D42" s="30">
        <v>2.19</v>
      </c>
    </row>
    <row r="43" spans="1:4" ht="15.75">
      <c r="A43" s="29">
        <v>2259</v>
      </c>
      <c r="B43" s="31" t="s">
        <v>35</v>
      </c>
      <c r="C43" s="84">
        <f t="shared" si="0"/>
        <v>0.005</v>
      </c>
      <c r="D43" s="30">
        <v>0.01</v>
      </c>
    </row>
    <row r="44" spans="1:4" ht="15.75">
      <c r="A44" s="29">
        <v>2262</v>
      </c>
      <c r="B44" s="31" t="s">
        <v>15</v>
      </c>
      <c r="C44" s="84">
        <f t="shared" si="0"/>
        <v>1.155</v>
      </c>
      <c r="D44" s="30">
        <v>2.31</v>
      </c>
    </row>
    <row r="45" spans="1:4" ht="15.75">
      <c r="A45" s="29">
        <v>2264</v>
      </c>
      <c r="B45" s="31" t="s">
        <v>40</v>
      </c>
      <c r="C45" s="84">
        <f t="shared" si="0"/>
        <v>0.005</v>
      </c>
      <c r="D45" s="30">
        <v>0.01</v>
      </c>
    </row>
    <row r="46" spans="1:4" ht="15.75">
      <c r="A46" s="29">
        <v>2279</v>
      </c>
      <c r="B46" s="31" t="s">
        <v>16</v>
      </c>
      <c r="C46" s="84">
        <f t="shared" si="0"/>
        <v>0.115</v>
      </c>
      <c r="D46" s="30">
        <v>0.23</v>
      </c>
    </row>
    <row r="47" spans="1:4" ht="15.75">
      <c r="A47" s="29">
        <v>2311</v>
      </c>
      <c r="B47" s="31" t="s">
        <v>17</v>
      </c>
      <c r="C47" s="84">
        <f t="shared" si="0"/>
        <v>0.57</v>
      </c>
      <c r="D47" s="30">
        <v>1.14</v>
      </c>
    </row>
    <row r="48" spans="1:4" ht="15.75">
      <c r="A48" s="29">
        <v>2312</v>
      </c>
      <c r="B48" s="31" t="s">
        <v>18</v>
      </c>
      <c r="C48" s="84">
        <f t="shared" si="0"/>
        <v>0.14</v>
      </c>
      <c r="D48" s="30">
        <v>0.28</v>
      </c>
    </row>
    <row r="49" spans="1:4" ht="15.75">
      <c r="A49" s="29">
        <v>2322</v>
      </c>
      <c r="B49" s="31" t="s">
        <v>20</v>
      </c>
      <c r="C49" s="84">
        <v>2.95</v>
      </c>
      <c r="D49" s="30">
        <v>5.89</v>
      </c>
    </row>
    <row r="50" spans="1:4" ht="15.75">
      <c r="A50" s="29">
        <v>2350</v>
      </c>
      <c r="B50" s="31" t="s">
        <v>21</v>
      </c>
      <c r="C50" s="84">
        <v>2.44</v>
      </c>
      <c r="D50" s="30">
        <v>5.88</v>
      </c>
    </row>
    <row r="51" spans="1:4" ht="15.75">
      <c r="A51" s="29">
        <v>2361</v>
      </c>
      <c r="B51" s="31" t="s">
        <v>22</v>
      </c>
      <c r="C51" s="84">
        <f>D51/500*250</f>
        <v>0.905</v>
      </c>
      <c r="D51" s="30">
        <v>1.81</v>
      </c>
    </row>
    <row r="52" spans="1:4" ht="15.75">
      <c r="A52" s="29">
        <v>2400</v>
      </c>
      <c r="B52" s="31" t="s">
        <v>28</v>
      </c>
      <c r="C52" s="84">
        <f>D52/500*250</f>
        <v>0.165</v>
      </c>
      <c r="D52" s="30">
        <v>0.33</v>
      </c>
    </row>
    <row r="53" spans="1:4" ht="15.75">
      <c r="A53" s="29">
        <v>2512</v>
      </c>
      <c r="B53" s="31" t="s">
        <v>39</v>
      </c>
      <c r="C53" s="84">
        <v>37.5</v>
      </c>
      <c r="D53" s="30">
        <v>85</v>
      </c>
    </row>
    <row r="54" spans="1:4" ht="15.75">
      <c r="A54" s="29">
        <v>2515</v>
      </c>
      <c r="B54" s="31" t="s">
        <v>23</v>
      </c>
      <c r="C54" s="84">
        <f>D54/500*250</f>
        <v>0.2</v>
      </c>
      <c r="D54" s="30">
        <v>0.4</v>
      </c>
    </row>
    <row r="55" spans="1:4" ht="15.75">
      <c r="A55" s="29">
        <v>2519</v>
      </c>
      <c r="B55" s="31" t="s">
        <v>25</v>
      </c>
      <c r="C55" s="84">
        <f>D55/500*250</f>
        <v>0.005</v>
      </c>
      <c r="D55" s="30">
        <v>0.01</v>
      </c>
    </row>
    <row r="56" spans="1:4" ht="15.75">
      <c r="A56" s="29">
        <v>5232</v>
      </c>
      <c r="B56" s="31" t="s">
        <v>24</v>
      </c>
      <c r="C56" s="84">
        <v>3.56</v>
      </c>
      <c r="D56" s="30">
        <v>13.12</v>
      </c>
    </row>
    <row r="57" spans="1:4" ht="15.75">
      <c r="A57" s="29">
        <v>5240</v>
      </c>
      <c r="B57" s="31" t="s">
        <v>36</v>
      </c>
      <c r="C57" s="84">
        <f>D57/500*250</f>
        <v>1.425</v>
      </c>
      <c r="D57" s="30">
        <v>2.85</v>
      </c>
    </row>
    <row r="58" spans="1:4" ht="15.75">
      <c r="A58" s="29">
        <v>5250</v>
      </c>
      <c r="B58" s="31" t="s">
        <v>37</v>
      </c>
      <c r="C58" s="84">
        <v>5.69</v>
      </c>
      <c r="D58" s="30">
        <v>11.38</v>
      </c>
    </row>
    <row r="59" spans="1:4" ht="15.75">
      <c r="A59" s="33"/>
      <c r="B59" s="44" t="s">
        <v>8</v>
      </c>
      <c r="C59" s="83">
        <f>SUM(C32:C58)</f>
        <v>122.48999999999998</v>
      </c>
      <c r="D59" s="32">
        <f>SUM(D32:D58)</f>
        <v>261.96999999999997</v>
      </c>
    </row>
    <row r="60" spans="1:4" ht="15.75">
      <c r="A60" s="33"/>
      <c r="B60" s="44" t="s">
        <v>29</v>
      </c>
      <c r="C60" s="32">
        <f>C30+C59</f>
        <v>212.5</v>
      </c>
      <c r="D60" s="32">
        <f>D59+D30</f>
        <v>479.99999999999994</v>
      </c>
    </row>
    <row r="61" spans="1:4" ht="15.75">
      <c r="A61" s="45"/>
      <c r="B61" s="46"/>
      <c r="C61" s="46"/>
      <c r="D61" s="46"/>
    </row>
    <row r="62" spans="1:49" s="75" customFormat="1" ht="15" customHeight="1">
      <c r="A62" s="110" t="s">
        <v>59</v>
      </c>
      <c r="B62" s="111"/>
      <c r="C62" s="79">
        <v>250</v>
      </c>
      <c r="D62" s="79">
        <v>500</v>
      </c>
      <c r="E62" s="68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</row>
    <row r="63" spans="1:49" s="75" customFormat="1" ht="15" customHeight="1">
      <c r="A63" s="110" t="s">
        <v>97</v>
      </c>
      <c r="B63" s="111"/>
      <c r="C63" s="76">
        <f>C60/C62</f>
        <v>0.85</v>
      </c>
      <c r="D63" s="76">
        <f>D60/D62</f>
        <v>0.9599999999999999</v>
      </c>
      <c r="E63" s="68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</row>
    <row r="64" spans="1:4" ht="15.75">
      <c r="A64" s="22"/>
      <c r="B64" s="21"/>
      <c r="C64" s="21"/>
      <c r="D64" s="21"/>
    </row>
    <row r="65" spans="1:4" ht="15" customHeight="1">
      <c r="A65" s="108" t="s">
        <v>60</v>
      </c>
      <c r="B65" s="109"/>
      <c r="C65" s="37"/>
      <c r="D65" s="37"/>
    </row>
    <row r="66" spans="1:4" ht="15" customHeight="1">
      <c r="A66" s="108" t="s">
        <v>95</v>
      </c>
      <c r="B66" s="109"/>
      <c r="C66" s="37"/>
      <c r="D66" s="37"/>
    </row>
    <row r="67" spans="1:3" ht="15.75">
      <c r="A67" s="38"/>
      <c r="B67" s="21"/>
      <c r="C67" s="21"/>
    </row>
    <row r="68" spans="1:4" ht="15.75">
      <c r="A68" s="39" t="s">
        <v>61</v>
      </c>
      <c r="B68" s="39"/>
      <c r="C68" s="39"/>
      <c r="D68" s="39"/>
    </row>
    <row r="69" spans="1:4" ht="15.75">
      <c r="A69" s="39"/>
      <c r="B69" s="39"/>
      <c r="C69" s="39"/>
      <c r="D69" s="39"/>
    </row>
    <row r="70" spans="1:4" ht="15.75">
      <c r="A70" s="39"/>
      <c r="B70" s="40"/>
      <c r="C70" s="40"/>
      <c r="D70" s="39"/>
    </row>
    <row r="71" spans="1:4" ht="15.75">
      <c r="A71" s="39"/>
      <c r="B71" s="41"/>
      <c r="C71" s="41"/>
      <c r="D71" s="39"/>
    </row>
  </sheetData>
  <sheetProtection/>
  <mergeCells count="11">
    <mergeCell ref="B9:D9"/>
    <mergeCell ref="B10:D10"/>
    <mergeCell ref="A62:B62"/>
    <mergeCell ref="A63:B63"/>
    <mergeCell ref="A65:B65"/>
    <mergeCell ref="A66:B66"/>
    <mergeCell ref="A4:D4"/>
    <mergeCell ref="B5:D5"/>
    <mergeCell ref="A6:D6"/>
    <mergeCell ref="A7:D7"/>
    <mergeCell ref="B8:D8"/>
  </mergeCells>
  <printOptions/>
  <pageMargins left="0.7" right="0.7" top="0.75" bottom="0.75" header="0.3" footer="0.3"/>
  <pageSetup fitToHeight="0" fitToWidth="1" horizontalDpi="600" verticalDpi="600" orientation="portrait" paperSize="9" scale="63" r:id="rId1"/>
  <headerFooter>
    <oddFooter>&amp;CLManotp7_100519_1002maksas;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4"/>
  <sheetViews>
    <sheetView view="pageLayout" workbookViewId="0" topLeftCell="A1">
      <selection activeCell="C1" sqref="C1:C5"/>
    </sheetView>
  </sheetViews>
  <sheetFormatPr defaultColWidth="9.140625" defaultRowHeight="12.75"/>
  <cols>
    <col min="1" max="1" width="14.7109375" style="12" customWidth="1"/>
    <col min="2" max="2" width="93.421875" style="12" customWidth="1"/>
    <col min="3" max="3" width="31.7109375" style="12" customWidth="1"/>
    <col min="4" max="4" width="29.28125" style="12" hidden="1" customWidth="1"/>
    <col min="5" max="5" width="9.140625" style="68" customWidth="1"/>
  </cols>
  <sheetData>
    <row r="1" spans="2:4" ht="15.75">
      <c r="B1" s="69"/>
      <c r="C1" s="20"/>
      <c r="D1" s="20" t="s">
        <v>54</v>
      </c>
    </row>
    <row r="2" spans="2:4" ht="15.75">
      <c r="B2" s="69"/>
      <c r="C2" s="20"/>
      <c r="D2" s="20" t="s">
        <v>55</v>
      </c>
    </row>
    <row r="3" spans="2:4" ht="15.75">
      <c r="B3" s="69"/>
      <c r="C3" s="23"/>
      <c r="D3" s="38" t="s">
        <v>99</v>
      </c>
    </row>
    <row r="4" spans="2:4" ht="15.75">
      <c r="B4" s="69"/>
      <c r="C4" s="20"/>
      <c r="D4" s="20"/>
    </row>
    <row r="5" spans="3:4" ht="15.75">
      <c r="C5" s="20"/>
      <c r="D5" s="20">
        <f>'8.1.1.'!C2</f>
        <v>0</v>
      </c>
    </row>
    <row r="6" ht="15.75">
      <c r="D6" s="19"/>
    </row>
    <row r="7" spans="1:4" ht="15.75">
      <c r="A7" s="103" t="s">
        <v>9</v>
      </c>
      <c r="B7" s="103"/>
      <c r="C7" s="103"/>
      <c r="D7" s="103"/>
    </row>
    <row r="8" spans="2:4" ht="15.75">
      <c r="B8" s="104"/>
      <c r="C8" s="104"/>
      <c r="D8" s="104"/>
    </row>
    <row r="9" spans="1:4" ht="15.75">
      <c r="A9" s="87" t="s">
        <v>1</v>
      </c>
      <c r="B9" s="87"/>
      <c r="C9" s="87"/>
      <c r="D9" s="87"/>
    </row>
    <row r="10" spans="1:4" ht="15.75">
      <c r="A10" s="87" t="s">
        <v>0</v>
      </c>
      <c r="B10" s="87"/>
      <c r="C10" s="87"/>
      <c r="D10" s="87"/>
    </row>
    <row r="11" spans="1:4" ht="15.75">
      <c r="A11" s="14"/>
      <c r="B11" s="87" t="s">
        <v>43</v>
      </c>
      <c r="C11" s="87"/>
      <c r="D11" s="87"/>
    </row>
    <row r="12" spans="1:4" ht="15.75">
      <c r="A12" s="14"/>
      <c r="B12" s="87" t="s">
        <v>109</v>
      </c>
      <c r="C12" s="87"/>
      <c r="D12" s="87"/>
    </row>
    <row r="13" spans="1:4" ht="15.75">
      <c r="A13" s="14"/>
      <c r="B13" s="87" t="s">
        <v>188</v>
      </c>
      <c r="C13" s="87"/>
      <c r="D13" s="87"/>
    </row>
    <row r="14" spans="1:4" ht="15.75">
      <c r="A14" s="14" t="s">
        <v>2</v>
      </c>
      <c r="B14" s="14" t="str">
        <f>'8.1.1.'!B11</f>
        <v>2019.gadā un turpmāk</v>
      </c>
      <c r="C14" s="14"/>
      <c r="D14" s="14"/>
    </row>
    <row r="15" spans="2:4" ht="15.75" hidden="1">
      <c r="B15" s="24"/>
      <c r="C15" s="24"/>
      <c r="D15" s="24"/>
    </row>
    <row r="16" spans="1:4" ht="63">
      <c r="A16" s="58" t="s">
        <v>3</v>
      </c>
      <c r="B16" s="58" t="s">
        <v>4</v>
      </c>
      <c r="C16" s="58" t="s">
        <v>96</v>
      </c>
      <c r="D16" s="58" t="s">
        <v>96</v>
      </c>
    </row>
    <row r="17" spans="1:4" ht="15.75">
      <c r="A17" s="26">
        <v>1</v>
      </c>
      <c r="B17" s="27">
        <v>2</v>
      </c>
      <c r="C17" s="26">
        <v>3</v>
      </c>
      <c r="D17" s="26">
        <v>3</v>
      </c>
    </row>
    <row r="18" spans="1:4" ht="15.75">
      <c r="A18" s="28"/>
      <c r="B18" s="42" t="s">
        <v>5</v>
      </c>
      <c r="C18" s="42"/>
      <c r="D18" s="42"/>
    </row>
    <row r="19" spans="1:7" ht="15.75">
      <c r="A19" s="29">
        <v>1100</v>
      </c>
      <c r="B19" s="29" t="s">
        <v>138</v>
      </c>
      <c r="C19" s="30">
        <v>13.16</v>
      </c>
      <c r="D19" s="30">
        <v>65.77</v>
      </c>
      <c r="E19" s="85"/>
      <c r="G19" s="86"/>
    </row>
    <row r="20" spans="1:5" ht="18" customHeight="1">
      <c r="A20" s="29">
        <v>1200</v>
      </c>
      <c r="B20" s="31" t="s">
        <v>139</v>
      </c>
      <c r="C20" s="84">
        <v>3.17</v>
      </c>
      <c r="D20" s="30">
        <v>15.84</v>
      </c>
      <c r="E20" s="85"/>
    </row>
    <row r="21" spans="1:5" ht="18" customHeight="1">
      <c r="A21" s="29">
        <v>2222</v>
      </c>
      <c r="B21" s="31" t="s">
        <v>26</v>
      </c>
      <c r="C21" s="84">
        <v>0.5</v>
      </c>
      <c r="D21" s="30">
        <v>3.3</v>
      </c>
      <c r="E21" s="85"/>
    </row>
    <row r="22" spans="1:6" ht="18" customHeight="1">
      <c r="A22" s="29">
        <v>2223</v>
      </c>
      <c r="B22" s="31" t="s">
        <v>27</v>
      </c>
      <c r="C22" s="84">
        <v>0.29</v>
      </c>
      <c r="D22" s="30">
        <v>1.91</v>
      </c>
      <c r="E22" s="85"/>
      <c r="F22" s="86"/>
    </row>
    <row r="23" spans="1:5" ht="18" customHeight="1">
      <c r="A23" s="29">
        <v>2231</v>
      </c>
      <c r="B23" s="31" t="s">
        <v>140</v>
      </c>
      <c r="C23" s="84">
        <v>0</v>
      </c>
      <c r="D23" s="30">
        <v>0.92</v>
      </c>
      <c r="E23" s="85"/>
    </row>
    <row r="24" spans="1:5" ht="18" customHeight="1">
      <c r="A24" s="29">
        <v>2243</v>
      </c>
      <c r="B24" s="31" t="s">
        <v>31</v>
      </c>
      <c r="C24" s="84">
        <v>0</v>
      </c>
      <c r="D24" s="30">
        <v>0.78</v>
      </c>
      <c r="E24" s="85"/>
    </row>
    <row r="25" spans="1:5" ht="15.75">
      <c r="A25" s="29">
        <v>2244</v>
      </c>
      <c r="B25" s="31" t="s">
        <v>13</v>
      </c>
      <c r="C25" s="84">
        <v>0.11</v>
      </c>
      <c r="D25" s="30">
        <v>0.53</v>
      </c>
      <c r="E25" s="85"/>
    </row>
    <row r="26" spans="1:5" ht="15.75">
      <c r="A26" s="29">
        <v>2251</v>
      </c>
      <c r="B26" s="31" t="s">
        <v>10</v>
      </c>
      <c r="C26" s="84">
        <v>0</v>
      </c>
      <c r="D26" s="30">
        <v>2.52</v>
      </c>
      <c r="E26" s="85"/>
    </row>
    <row r="27" spans="1:5" ht="15.75">
      <c r="A27" s="29">
        <v>2279</v>
      </c>
      <c r="B27" s="31" t="s">
        <v>16</v>
      </c>
      <c r="C27" s="84">
        <v>0.04</v>
      </c>
      <c r="D27" s="30">
        <v>0.21</v>
      </c>
      <c r="E27" s="85"/>
    </row>
    <row r="28" spans="1:5" ht="15.75">
      <c r="A28" s="29">
        <v>2321</v>
      </c>
      <c r="B28" s="31" t="s">
        <v>19</v>
      </c>
      <c r="C28" s="84">
        <v>0.55</v>
      </c>
      <c r="D28" s="30">
        <v>5.49</v>
      </c>
      <c r="E28" s="85"/>
    </row>
    <row r="29" spans="1:5" ht="15.75">
      <c r="A29" s="29">
        <v>2362</v>
      </c>
      <c r="B29" s="31" t="s">
        <v>45</v>
      </c>
      <c r="C29" s="84">
        <v>0.06</v>
      </c>
      <c r="D29" s="30">
        <v>0.31</v>
      </c>
      <c r="E29" s="85"/>
    </row>
    <row r="30" spans="1:5" ht="15.75">
      <c r="A30" s="29">
        <v>2363</v>
      </c>
      <c r="B30" s="31" t="s">
        <v>38</v>
      </c>
      <c r="C30" s="84">
        <v>50</v>
      </c>
      <c r="D30" s="30">
        <v>120</v>
      </c>
      <c r="E30" s="85"/>
    </row>
    <row r="31" spans="1:5" ht="15.75" hidden="1">
      <c r="A31" s="29">
        <v>2370</v>
      </c>
      <c r="B31" s="31" t="s">
        <v>46</v>
      </c>
      <c r="C31" s="84"/>
      <c r="D31" s="30">
        <v>0</v>
      </c>
      <c r="E31" s="85"/>
    </row>
    <row r="32" spans="1:5" ht="15.75">
      <c r="A32" s="29">
        <v>5232</v>
      </c>
      <c r="B32" s="31" t="s">
        <v>47</v>
      </c>
      <c r="C32" s="84">
        <v>0.09</v>
      </c>
      <c r="D32" s="30">
        <v>0.45</v>
      </c>
      <c r="E32" s="85"/>
    </row>
    <row r="33" spans="1:5" ht="15.75">
      <c r="A33" s="29"/>
      <c r="B33" s="43" t="s">
        <v>6</v>
      </c>
      <c r="C33" s="32">
        <f>SUM(C19:C32)</f>
        <v>67.97</v>
      </c>
      <c r="D33" s="32">
        <f>SUM(D19:D32)</f>
        <v>218.02999999999997</v>
      </c>
      <c r="E33" s="85"/>
    </row>
    <row r="34" spans="1:4" ht="15.75">
      <c r="A34" s="33"/>
      <c r="B34" s="29" t="s">
        <v>7</v>
      </c>
      <c r="C34" s="29"/>
      <c r="D34" s="29"/>
    </row>
    <row r="35" spans="1:4" ht="15.75">
      <c r="A35" s="29">
        <v>1100</v>
      </c>
      <c r="B35" s="29" t="s">
        <v>56</v>
      </c>
      <c r="C35" s="84">
        <v>9.3</v>
      </c>
      <c r="D35" s="30">
        <v>98.44</v>
      </c>
    </row>
    <row r="36" spans="1:4" ht="18" customHeight="1">
      <c r="A36" s="29">
        <v>1200</v>
      </c>
      <c r="B36" s="31" t="s">
        <v>57</v>
      </c>
      <c r="C36" s="84">
        <v>2.24</v>
      </c>
      <c r="D36" s="30">
        <v>23.71</v>
      </c>
    </row>
    <row r="37" spans="1:4" ht="18" customHeight="1" hidden="1">
      <c r="A37" s="29">
        <v>2219</v>
      </c>
      <c r="B37" s="29" t="s">
        <v>30</v>
      </c>
      <c r="C37" s="84">
        <v>0</v>
      </c>
      <c r="D37" s="30">
        <v>2.95</v>
      </c>
    </row>
    <row r="38" spans="1:4" ht="18" customHeight="1">
      <c r="A38" s="29">
        <v>2234</v>
      </c>
      <c r="B38" s="31" t="s">
        <v>32</v>
      </c>
      <c r="C38" s="84">
        <v>0.02</v>
      </c>
      <c r="D38" s="30">
        <v>0.21</v>
      </c>
    </row>
    <row r="39" spans="1:4" ht="15.75">
      <c r="A39" s="29">
        <v>2239</v>
      </c>
      <c r="B39" s="31" t="s">
        <v>33</v>
      </c>
      <c r="C39" s="84">
        <v>0.02</v>
      </c>
      <c r="D39" s="30">
        <v>1.18</v>
      </c>
    </row>
    <row r="40" spans="1:4" ht="15.75">
      <c r="A40" s="29">
        <v>2241</v>
      </c>
      <c r="B40" s="31" t="s">
        <v>34</v>
      </c>
      <c r="C40" s="84">
        <v>0.02</v>
      </c>
      <c r="D40" s="30">
        <v>0.24</v>
      </c>
    </row>
    <row r="41" spans="1:4" ht="15.75">
      <c r="A41" s="29">
        <v>2242</v>
      </c>
      <c r="B41" s="31" t="s">
        <v>11</v>
      </c>
      <c r="C41" s="84">
        <v>0.02</v>
      </c>
      <c r="D41" s="30">
        <v>0.97</v>
      </c>
    </row>
    <row r="42" spans="1:4" ht="18" customHeight="1">
      <c r="A42" s="29">
        <v>2243</v>
      </c>
      <c r="B42" s="31" t="s">
        <v>12</v>
      </c>
      <c r="C42" s="84">
        <v>0.1</v>
      </c>
      <c r="D42" s="30">
        <v>0.95</v>
      </c>
    </row>
    <row r="43" spans="1:4" ht="15.75">
      <c r="A43" s="29">
        <v>2244</v>
      </c>
      <c r="B43" s="31" t="s">
        <v>13</v>
      </c>
      <c r="C43" s="84">
        <v>0.1</v>
      </c>
      <c r="D43" s="30">
        <v>0.2</v>
      </c>
    </row>
    <row r="44" spans="1:4" ht="15.75">
      <c r="A44" s="29">
        <v>2247</v>
      </c>
      <c r="B44" s="42" t="s">
        <v>14</v>
      </c>
      <c r="C44" s="84">
        <v>0.03</v>
      </c>
      <c r="D44" s="30">
        <v>0.28</v>
      </c>
    </row>
    <row r="45" spans="1:4" ht="15.75" hidden="1">
      <c r="A45" s="29">
        <v>2251</v>
      </c>
      <c r="B45" s="31" t="s">
        <v>10</v>
      </c>
      <c r="C45" s="84">
        <v>0</v>
      </c>
      <c r="D45" s="30">
        <v>2.19</v>
      </c>
    </row>
    <row r="46" spans="1:4" ht="15.75" hidden="1">
      <c r="A46" s="29">
        <v>2259</v>
      </c>
      <c r="B46" s="31" t="s">
        <v>35</v>
      </c>
      <c r="C46" s="84">
        <v>0</v>
      </c>
      <c r="D46" s="30">
        <v>0.01</v>
      </c>
    </row>
    <row r="47" spans="1:4" ht="15.75" hidden="1">
      <c r="A47" s="29">
        <v>2262</v>
      </c>
      <c r="B47" s="31" t="s">
        <v>15</v>
      </c>
      <c r="C47" s="84">
        <v>0</v>
      </c>
      <c r="D47" s="30">
        <v>2.31</v>
      </c>
    </row>
    <row r="48" spans="1:4" ht="15.75" hidden="1">
      <c r="A48" s="29">
        <v>2264</v>
      </c>
      <c r="B48" s="31" t="s">
        <v>40</v>
      </c>
      <c r="C48" s="84">
        <v>0</v>
      </c>
      <c r="D48" s="30">
        <v>0.01</v>
      </c>
    </row>
    <row r="49" spans="1:4" ht="15.75">
      <c r="A49" s="29">
        <v>2279</v>
      </c>
      <c r="B49" s="31" t="s">
        <v>16</v>
      </c>
      <c r="C49" s="84">
        <v>0.02</v>
      </c>
      <c r="D49" s="30">
        <v>0.23</v>
      </c>
    </row>
    <row r="50" spans="1:4" ht="15.75" hidden="1">
      <c r="A50" s="29">
        <v>2311</v>
      </c>
      <c r="B50" s="31" t="s">
        <v>17</v>
      </c>
      <c r="C50" s="84">
        <v>0</v>
      </c>
      <c r="D50" s="30">
        <v>1.14</v>
      </c>
    </row>
    <row r="51" spans="1:4" ht="15.75">
      <c r="A51" s="29">
        <v>2312</v>
      </c>
      <c r="B51" s="31" t="s">
        <v>18</v>
      </c>
      <c r="C51" s="84">
        <v>0.03</v>
      </c>
      <c r="D51" s="30">
        <v>0.28</v>
      </c>
    </row>
    <row r="52" spans="1:4" ht="15.75" hidden="1">
      <c r="A52" s="29">
        <v>2322</v>
      </c>
      <c r="B52" s="31" t="s">
        <v>20</v>
      </c>
      <c r="C52" s="84">
        <v>0</v>
      </c>
      <c r="D52" s="30">
        <v>5.89</v>
      </c>
    </row>
    <row r="53" spans="1:4" ht="15.75" hidden="1">
      <c r="A53" s="29">
        <v>2350</v>
      </c>
      <c r="B53" s="31" t="s">
        <v>21</v>
      </c>
      <c r="C53" s="84">
        <v>0</v>
      </c>
      <c r="D53" s="30">
        <v>5.88</v>
      </c>
    </row>
    <row r="54" spans="1:4" ht="15.75">
      <c r="A54" s="29">
        <v>2361</v>
      </c>
      <c r="B54" s="31" t="s">
        <v>22</v>
      </c>
      <c r="C54" s="84">
        <v>0.06</v>
      </c>
      <c r="D54" s="30">
        <v>1.81</v>
      </c>
    </row>
    <row r="55" spans="1:4" ht="15.75">
      <c r="A55" s="29">
        <v>2400</v>
      </c>
      <c r="B55" s="31" t="s">
        <v>28</v>
      </c>
      <c r="C55" s="84">
        <v>0.03</v>
      </c>
      <c r="D55" s="30">
        <v>0.33</v>
      </c>
    </row>
    <row r="56" spans="1:4" ht="15.75">
      <c r="A56" s="29">
        <v>2512</v>
      </c>
      <c r="B56" s="31" t="s">
        <v>39</v>
      </c>
      <c r="C56" s="84">
        <v>17.5</v>
      </c>
      <c r="D56" s="30">
        <v>85</v>
      </c>
    </row>
    <row r="57" spans="1:4" ht="15.75">
      <c r="A57" s="29">
        <v>2515</v>
      </c>
      <c r="B57" s="31" t="s">
        <v>23</v>
      </c>
      <c r="C57" s="84">
        <v>0.04</v>
      </c>
      <c r="D57" s="30">
        <v>0.4</v>
      </c>
    </row>
    <row r="58" spans="1:4" ht="15.75" hidden="1">
      <c r="A58" s="29">
        <v>2519</v>
      </c>
      <c r="B58" s="31" t="s">
        <v>25</v>
      </c>
      <c r="C58" s="84">
        <v>0</v>
      </c>
      <c r="D58" s="30">
        <v>0.01</v>
      </c>
    </row>
    <row r="59" spans="1:4" ht="15.75" hidden="1">
      <c r="A59" s="29">
        <v>5232</v>
      </c>
      <c r="B59" s="31" t="s">
        <v>24</v>
      </c>
      <c r="C59" s="84">
        <v>0</v>
      </c>
      <c r="D59" s="30">
        <v>13.12</v>
      </c>
    </row>
    <row r="60" spans="1:4" ht="15.75" hidden="1">
      <c r="A60" s="29">
        <v>5240</v>
      </c>
      <c r="B60" s="31" t="s">
        <v>36</v>
      </c>
      <c r="C60" s="84">
        <v>0</v>
      </c>
      <c r="D60" s="30">
        <v>2.85</v>
      </c>
    </row>
    <row r="61" spans="1:4" ht="15.75" hidden="1">
      <c r="A61" s="29">
        <v>5250</v>
      </c>
      <c r="B61" s="31" t="s">
        <v>37</v>
      </c>
      <c r="C61" s="84">
        <v>0</v>
      </c>
      <c r="D61" s="30">
        <v>11.38</v>
      </c>
    </row>
    <row r="62" spans="1:4" ht="15.75">
      <c r="A62" s="33"/>
      <c r="B62" s="44" t="s">
        <v>8</v>
      </c>
      <c r="C62" s="83">
        <f>SUM(C35:C61)</f>
        <v>29.529999999999994</v>
      </c>
      <c r="D62" s="32">
        <f>SUM(D35:D61)</f>
        <v>261.96999999999997</v>
      </c>
    </row>
    <row r="63" spans="1:7" ht="15.75">
      <c r="A63" s="33"/>
      <c r="B63" s="44" t="s">
        <v>29</v>
      </c>
      <c r="C63" s="32">
        <f>C33+C62</f>
        <v>97.5</v>
      </c>
      <c r="D63" s="32">
        <f>D62+D33</f>
        <v>479.99999999999994</v>
      </c>
      <c r="E63" s="85"/>
      <c r="G63" s="86"/>
    </row>
    <row r="64" spans="1:4" ht="15.75">
      <c r="A64" s="45"/>
      <c r="B64" s="46"/>
      <c r="C64" s="46"/>
      <c r="D64" s="46"/>
    </row>
    <row r="65" spans="1:49" s="75" customFormat="1" ht="15" customHeight="1">
      <c r="A65" s="110" t="s">
        <v>59</v>
      </c>
      <c r="B65" s="111"/>
      <c r="C65" s="79">
        <v>250</v>
      </c>
      <c r="D65" s="79">
        <v>500</v>
      </c>
      <c r="E65" s="68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</row>
    <row r="66" spans="1:49" s="75" customFormat="1" ht="15" customHeight="1">
      <c r="A66" s="110" t="s">
        <v>97</v>
      </c>
      <c r="B66" s="111"/>
      <c r="C66" s="76">
        <f>C63/C65</f>
        <v>0.39</v>
      </c>
      <c r="D66" s="76">
        <f>D63/D65</f>
        <v>0.9599999999999999</v>
      </c>
      <c r="E66" s="68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</row>
    <row r="67" spans="1:4" ht="15.75">
      <c r="A67" s="22"/>
      <c r="B67" s="21"/>
      <c r="C67" s="21"/>
      <c r="D67" s="21"/>
    </row>
    <row r="68" spans="1:4" ht="15" customHeight="1">
      <c r="A68" s="108" t="s">
        <v>60</v>
      </c>
      <c r="B68" s="109"/>
      <c r="C68" s="37"/>
      <c r="D68" s="37"/>
    </row>
    <row r="69" spans="1:4" ht="15" customHeight="1">
      <c r="A69" s="108" t="s">
        <v>95</v>
      </c>
      <c r="B69" s="109"/>
      <c r="C69" s="37"/>
      <c r="D69" s="37"/>
    </row>
    <row r="70" spans="1:3" ht="15.75">
      <c r="A70" s="38"/>
      <c r="B70" s="21"/>
      <c r="C70" s="21"/>
    </row>
    <row r="71" spans="1:4" ht="15.75">
      <c r="A71" s="39" t="s">
        <v>61</v>
      </c>
      <c r="B71" s="39"/>
      <c r="C71" s="39"/>
      <c r="D71" s="39"/>
    </row>
    <row r="72" spans="1:4" ht="15.75">
      <c r="A72" s="39"/>
      <c r="B72" s="39"/>
      <c r="C72" s="39"/>
      <c r="D72" s="39"/>
    </row>
    <row r="73" spans="1:4" ht="15.75">
      <c r="A73" s="39"/>
      <c r="B73" s="40"/>
      <c r="C73" s="40"/>
      <c r="D73" s="39"/>
    </row>
    <row r="74" spans="1:4" ht="15.75">
      <c r="A74" s="39"/>
      <c r="B74" s="41"/>
      <c r="C74" s="41"/>
      <c r="D74" s="39"/>
    </row>
  </sheetData>
  <sheetProtection/>
  <mergeCells count="11">
    <mergeCell ref="B12:D12"/>
    <mergeCell ref="B13:D13"/>
    <mergeCell ref="A65:B65"/>
    <mergeCell ref="A66:B66"/>
    <mergeCell ref="A68:B68"/>
    <mergeCell ref="A69:B69"/>
    <mergeCell ref="A7:D7"/>
    <mergeCell ref="B8:D8"/>
    <mergeCell ref="A9:D9"/>
    <mergeCell ref="A10:D10"/>
    <mergeCell ref="B11:D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  <headerFooter>
    <oddFooter>&amp;CLManotp7_100519_1002maksas;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"/>
  <sheetViews>
    <sheetView view="pageLayout" workbookViewId="0" topLeftCell="A31">
      <selection activeCell="C29" sqref="C29"/>
    </sheetView>
  </sheetViews>
  <sheetFormatPr defaultColWidth="9.140625" defaultRowHeight="12.75"/>
  <cols>
    <col min="1" max="1" width="11.8515625" style="12" customWidth="1"/>
    <col min="2" max="2" width="93.00390625" style="12" customWidth="1"/>
    <col min="3" max="3" width="31.57421875" style="12" customWidth="1"/>
  </cols>
  <sheetData>
    <row r="1" spans="2:3" ht="15.75">
      <c r="B1" s="20"/>
      <c r="C1" s="20" t="s">
        <v>54</v>
      </c>
    </row>
    <row r="2" spans="2:3" ht="15.75">
      <c r="B2" s="20"/>
      <c r="C2" s="20" t="s">
        <v>55</v>
      </c>
    </row>
    <row r="3" spans="2:3" ht="15.75">
      <c r="B3" s="20"/>
      <c r="C3" s="23" t="s">
        <v>99</v>
      </c>
    </row>
    <row r="4" spans="2:3" ht="15.75">
      <c r="B4" s="20"/>
      <c r="C4" s="20"/>
    </row>
    <row r="5" ht="15.75">
      <c r="C5" s="20">
        <f>'8.1.1.'!C2</f>
        <v>0</v>
      </c>
    </row>
    <row r="6" ht="15.75">
      <c r="C6" s="19"/>
    </row>
    <row r="7" spans="1:3" ht="15.75">
      <c r="A7" s="103" t="s">
        <v>9</v>
      </c>
      <c r="B7" s="103"/>
      <c r="C7" s="103"/>
    </row>
    <row r="8" spans="2:3" ht="15.75">
      <c r="B8" s="104"/>
      <c r="C8" s="104"/>
    </row>
    <row r="9" spans="1:3" ht="15.75">
      <c r="A9" s="87" t="s">
        <v>1</v>
      </c>
      <c r="B9" s="87"/>
      <c r="C9" s="87"/>
    </row>
    <row r="10" spans="1:3" ht="15.75">
      <c r="A10" s="87" t="s">
        <v>0</v>
      </c>
      <c r="B10" s="87"/>
      <c r="C10" s="87"/>
    </row>
    <row r="11" spans="1:3" ht="15.75">
      <c r="A11" s="14"/>
      <c r="B11" s="87" t="s">
        <v>43</v>
      </c>
      <c r="C11" s="87"/>
    </row>
    <row r="12" spans="1:3" ht="15.75">
      <c r="A12" s="14"/>
      <c r="B12" s="87" t="s">
        <v>110</v>
      </c>
      <c r="C12" s="87"/>
    </row>
    <row r="13" spans="1:3" ht="15.75">
      <c r="A13" s="14" t="s">
        <v>2</v>
      </c>
      <c r="B13" s="14" t="str">
        <f>'8.1.1.'!B11</f>
        <v>2019.gadā un turpmāk</v>
      </c>
      <c r="C13" s="14"/>
    </row>
    <row r="14" spans="2:3" ht="15.75" hidden="1">
      <c r="B14" s="24"/>
      <c r="C14" s="24"/>
    </row>
    <row r="15" spans="1:3" ht="62.25" customHeight="1">
      <c r="A15" s="58" t="s">
        <v>3</v>
      </c>
      <c r="B15" s="58" t="s">
        <v>4</v>
      </c>
      <c r="C15" s="58" t="s">
        <v>96</v>
      </c>
    </row>
    <row r="16" spans="1:3" ht="15.75">
      <c r="A16" s="26">
        <v>1</v>
      </c>
      <c r="B16" s="27">
        <v>2</v>
      </c>
      <c r="C16" s="26">
        <v>3</v>
      </c>
    </row>
    <row r="17" spans="1:3" ht="15.75">
      <c r="A17" s="28"/>
      <c r="B17" s="42" t="s">
        <v>5</v>
      </c>
      <c r="C17" s="42"/>
    </row>
    <row r="18" spans="1:3" ht="15.75">
      <c r="A18" s="29">
        <v>1100</v>
      </c>
      <c r="B18" s="29" t="s">
        <v>56</v>
      </c>
      <c r="C18" s="30">
        <v>6.56</v>
      </c>
    </row>
    <row r="19" spans="1:3" ht="15.75" customHeight="1">
      <c r="A19" s="29">
        <v>1200</v>
      </c>
      <c r="B19" s="31" t="s">
        <v>57</v>
      </c>
      <c r="C19" s="30">
        <v>1.58</v>
      </c>
    </row>
    <row r="20" spans="1:3" ht="15.75">
      <c r="A20" s="29">
        <v>2222</v>
      </c>
      <c r="B20" s="31" t="s">
        <v>26</v>
      </c>
      <c r="C20" s="30">
        <v>0.44</v>
      </c>
    </row>
    <row r="21" spans="1:3" ht="15.75">
      <c r="A21" s="29">
        <v>2223</v>
      </c>
      <c r="B21" s="31" t="s">
        <v>27</v>
      </c>
      <c r="C21" s="30">
        <v>0.25</v>
      </c>
    </row>
    <row r="22" spans="1:3" ht="15.75" customHeight="1">
      <c r="A22" s="29">
        <v>2231</v>
      </c>
      <c r="B22" s="31" t="s">
        <v>44</v>
      </c>
      <c r="C22" s="30">
        <v>0.12</v>
      </c>
    </row>
    <row r="23" spans="1:3" ht="15.75" customHeight="1">
      <c r="A23" s="29">
        <v>2243</v>
      </c>
      <c r="B23" s="31" t="s">
        <v>31</v>
      </c>
      <c r="C23" s="30">
        <v>0.11</v>
      </c>
    </row>
    <row r="24" spans="1:3" ht="15.75">
      <c r="A24" s="29">
        <v>2244</v>
      </c>
      <c r="B24" s="31" t="s">
        <v>13</v>
      </c>
      <c r="C24" s="30">
        <v>0.07</v>
      </c>
    </row>
    <row r="25" spans="1:3" ht="15.75">
      <c r="A25" s="29">
        <v>2251</v>
      </c>
      <c r="B25" s="31" t="s">
        <v>10</v>
      </c>
      <c r="C25" s="30">
        <v>0.34</v>
      </c>
    </row>
    <row r="26" spans="1:3" ht="15.75">
      <c r="A26" s="29">
        <v>2279</v>
      </c>
      <c r="B26" s="31" t="s">
        <v>16</v>
      </c>
      <c r="C26" s="30">
        <v>0.03</v>
      </c>
    </row>
    <row r="27" spans="1:3" ht="15.75">
      <c r="A27" s="29">
        <v>2321</v>
      </c>
      <c r="B27" s="31" t="s">
        <v>19</v>
      </c>
      <c r="C27" s="30">
        <v>0.73</v>
      </c>
    </row>
    <row r="28" spans="1:3" ht="15.75">
      <c r="A28" s="29">
        <v>2362</v>
      </c>
      <c r="B28" s="31" t="s">
        <v>45</v>
      </c>
      <c r="C28" s="30">
        <v>0.04</v>
      </c>
    </row>
    <row r="29" spans="1:3" ht="15.75">
      <c r="A29" s="29">
        <v>2363</v>
      </c>
      <c r="B29" s="31" t="s">
        <v>38</v>
      </c>
      <c r="C29" s="30">
        <v>16</v>
      </c>
    </row>
    <row r="30" spans="1:3" ht="15.75" hidden="1">
      <c r="A30" s="29">
        <v>2370</v>
      </c>
      <c r="B30" s="31" t="s">
        <v>46</v>
      </c>
      <c r="C30" s="30">
        <v>0</v>
      </c>
    </row>
    <row r="31" spans="1:3" ht="15.75">
      <c r="A31" s="29">
        <v>5232</v>
      </c>
      <c r="B31" s="31" t="s">
        <v>47</v>
      </c>
      <c r="C31" s="30">
        <v>0.07</v>
      </c>
    </row>
    <row r="32" spans="1:3" ht="15.75">
      <c r="A32" s="29"/>
      <c r="B32" s="43" t="s">
        <v>6</v>
      </c>
      <c r="C32" s="32">
        <f>SUM(C18:C31)</f>
        <v>26.339999999999996</v>
      </c>
    </row>
    <row r="33" spans="1:3" ht="15.75">
      <c r="A33" s="33"/>
      <c r="B33" s="29" t="s">
        <v>7</v>
      </c>
      <c r="C33" s="29"/>
    </row>
    <row r="34" spans="1:3" ht="15.75">
      <c r="A34" s="29">
        <v>1100</v>
      </c>
      <c r="B34" s="29" t="s">
        <v>56</v>
      </c>
      <c r="C34" s="30">
        <v>9.78</v>
      </c>
    </row>
    <row r="35" spans="1:3" ht="15.75" customHeight="1">
      <c r="A35" s="29">
        <v>1200</v>
      </c>
      <c r="B35" s="31" t="s">
        <v>57</v>
      </c>
      <c r="C35" s="30">
        <v>2.35</v>
      </c>
    </row>
    <row r="36" spans="1:3" ht="15.75" customHeight="1">
      <c r="A36" s="29">
        <v>2219</v>
      </c>
      <c r="B36" s="29" t="s">
        <v>30</v>
      </c>
      <c r="C36" s="30">
        <v>0.3</v>
      </c>
    </row>
    <row r="37" spans="1:3" ht="15.75" customHeight="1">
      <c r="A37" s="29">
        <v>2234</v>
      </c>
      <c r="B37" s="31" t="s">
        <v>32</v>
      </c>
      <c r="C37" s="30">
        <v>0.02</v>
      </c>
    </row>
    <row r="38" spans="1:3" ht="15.75" customHeight="1">
      <c r="A38" s="29">
        <v>2239</v>
      </c>
      <c r="B38" s="31" t="s">
        <v>33</v>
      </c>
      <c r="C38" s="30">
        <v>0.12</v>
      </c>
    </row>
    <row r="39" spans="1:3" ht="15.75" customHeight="1">
      <c r="A39" s="29">
        <v>2241</v>
      </c>
      <c r="B39" s="31" t="s">
        <v>34</v>
      </c>
      <c r="C39" s="30">
        <v>0.03</v>
      </c>
    </row>
    <row r="40" spans="1:3" ht="15.75" customHeight="1">
      <c r="A40" s="29">
        <v>2242</v>
      </c>
      <c r="B40" s="31" t="s">
        <v>11</v>
      </c>
      <c r="C40" s="30">
        <v>0.1</v>
      </c>
    </row>
    <row r="41" spans="1:3" ht="15.75" customHeight="1">
      <c r="A41" s="29">
        <v>2243</v>
      </c>
      <c r="B41" s="31" t="s">
        <v>12</v>
      </c>
      <c r="C41" s="30">
        <v>0.09</v>
      </c>
    </row>
    <row r="42" spans="1:3" ht="15.75">
      <c r="A42" s="29">
        <v>2244</v>
      </c>
      <c r="B42" s="31" t="s">
        <v>13</v>
      </c>
      <c r="C42" s="30">
        <v>0.3</v>
      </c>
    </row>
    <row r="43" spans="1:3" ht="15.75">
      <c r="A43" s="29">
        <v>2247</v>
      </c>
      <c r="B43" s="42" t="s">
        <v>14</v>
      </c>
      <c r="C43" s="30">
        <v>0.03</v>
      </c>
    </row>
    <row r="44" spans="1:3" ht="15.75">
      <c r="A44" s="29">
        <v>2251</v>
      </c>
      <c r="B44" s="31" t="s">
        <v>10</v>
      </c>
      <c r="C44" s="30">
        <v>0.22</v>
      </c>
    </row>
    <row r="45" spans="1:3" ht="15.75" hidden="1">
      <c r="A45" s="29">
        <v>2259</v>
      </c>
      <c r="B45" s="31" t="s">
        <v>35</v>
      </c>
      <c r="C45" s="30">
        <v>0</v>
      </c>
    </row>
    <row r="46" spans="1:3" ht="15.75">
      <c r="A46" s="29">
        <v>2262</v>
      </c>
      <c r="B46" s="31" t="s">
        <v>15</v>
      </c>
      <c r="C46" s="30">
        <v>0.23</v>
      </c>
    </row>
    <row r="47" spans="1:3" ht="15.75" hidden="1">
      <c r="A47" s="29">
        <v>2264</v>
      </c>
      <c r="B47" s="31" t="s">
        <v>40</v>
      </c>
      <c r="C47" s="30">
        <v>0</v>
      </c>
    </row>
    <row r="48" spans="1:3" ht="15.75">
      <c r="A48" s="29">
        <v>2279</v>
      </c>
      <c r="B48" s="31" t="s">
        <v>16</v>
      </c>
      <c r="C48" s="30">
        <v>0.09</v>
      </c>
    </row>
    <row r="49" spans="1:3" ht="15.75">
      <c r="A49" s="29">
        <v>2311</v>
      </c>
      <c r="B49" s="31" t="s">
        <v>17</v>
      </c>
      <c r="C49" s="30">
        <v>0.13</v>
      </c>
    </row>
    <row r="50" spans="1:3" ht="15.75">
      <c r="A50" s="29">
        <v>2312</v>
      </c>
      <c r="B50" s="31" t="s">
        <v>18</v>
      </c>
      <c r="C50" s="30">
        <v>0.03</v>
      </c>
    </row>
    <row r="51" spans="1:3" ht="15.75">
      <c r="A51" s="29">
        <v>2322</v>
      </c>
      <c r="B51" s="31" t="s">
        <v>20</v>
      </c>
      <c r="C51" s="30">
        <v>0.59</v>
      </c>
    </row>
    <row r="52" spans="1:3" ht="15.75">
      <c r="A52" s="29">
        <v>2350</v>
      </c>
      <c r="B52" s="31" t="s">
        <v>21</v>
      </c>
      <c r="C52" s="30">
        <v>0.59</v>
      </c>
    </row>
    <row r="53" spans="1:3" ht="15.75">
      <c r="A53" s="29">
        <v>2361</v>
      </c>
      <c r="B53" s="31" t="s">
        <v>22</v>
      </c>
      <c r="C53" s="30">
        <v>0.18</v>
      </c>
    </row>
    <row r="54" spans="1:3" ht="15.75">
      <c r="A54" s="29">
        <v>2400</v>
      </c>
      <c r="B54" s="31" t="s">
        <v>28</v>
      </c>
      <c r="C54" s="30">
        <v>0.03</v>
      </c>
    </row>
    <row r="55" spans="1:3" ht="15.75">
      <c r="A55" s="29">
        <v>2512</v>
      </c>
      <c r="B55" s="31" t="s">
        <v>39</v>
      </c>
      <c r="C55" s="30">
        <v>11</v>
      </c>
    </row>
    <row r="56" spans="1:3" ht="15.75">
      <c r="A56" s="29">
        <v>2515</v>
      </c>
      <c r="B56" s="31" t="s">
        <v>23</v>
      </c>
      <c r="C56" s="30">
        <v>0.04</v>
      </c>
    </row>
    <row r="57" spans="1:3" ht="15.75" hidden="1">
      <c r="A57" s="29">
        <v>2519</v>
      </c>
      <c r="B57" s="31" t="s">
        <v>25</v>
      </c>
      <c r="C57" s="30">
        <v>0</v>
      </c>
    </row>
    <row r="58" spans="1:3" ht="15.75">
      <c r="A58" s="29">
        <v>5232</v>
      </c>
      <c r="B58" s="31" t="s">
        <v>24</v>
      </c>
      <c r="C58" s="30">
        <v>6.99</v>
      </c>
    </row>
    <row r="59" spans="1:3" ht="15.75">
      <c r="A59" s="29">
        <v>5240</v>
      </c>
      <c r="B59" s="31" t="s">
        <v>36</v>
      </c>
      <c r="C59" s="30">
        <v>0.28</v>
      </c>
    </row>
    <row r="60" spans="1:3" ht="15.75">
      <c r="A60" s="29">
        <v>5250</v>
      </c>
      <c r="B60" s="31" t="s">
        <v>37</v>
      </c>
      <c r="C60" s="30">
        <v>1.14</v>
      </c>
    </row>
    <row r="61" spans="1:3" ht="15.75">
      <c r="A61" s="33"/>
      <c r="B61" s="44" t="s">
        <v>8</v>
      </c>
      <c r="C61" s="32">
        <f>SUM(C34:C60)</f>
        <v>34.66</v>
      </c>
    </row>
    <row r="62" spans="1:3" ht="15.75">
      <c r="A62" s="33"/>
      <c r="B62" s="44" t="s">
        <v>29</v>
      </c>
      <c r="C62" s="32">
        <f>C61+C32</f>
        <v>60.99999999999999</v>
      </c>
    </row>
    <row r="63" spans="1:3" ht="15.75">
      <c r="A63" s="20"/>
      <c r="B63" s="22"/>
      <c r="C63" s="22"/>
    </row>
    <row r="64" spans="1:3" s="75" customFormat="1" ht="15" customHeight="1">
      <c r="A64" s="110" t="s">
        <v>59</v>
      </c>
      <c r="B64" s="111"/>
      <c r="C64" s="79">
        <v>100</v>
      </c>
    </row>
    <row r="65" spans="1:3" s="75" customFormat="1" ht="15" customHeight="1">
      <c r="A65" s="110" t="s">
        <v>97</v>
      </c>
      <c r="B65" s="111"/>
      <c r="C65" s="76">
        <f>C62/C64</f>
        <v>0.6099999999999999</v>
      </c>
    </row>
    <row r="66" spans="1:3" ht="15.75">
      <c r="A66" s="22"/>
      <c r="B66" s="21"/>
      <c r="C66" s="21"/>
    </row>
    <row r="67" spans="1:3" ht="15" customHeight="1">
      <c r="A67" s="108" t="s">
        <v>60</v>
      </c>
      <c r="B67" s="109"/>
      <c r="C67" s="37"/>
    </row>
    <row r="68" spans="1:3" ht="15" customHeight="1">
      <c r="A68" s="108" t="s">
        <v>95</v>
      </c>
      <c r="B68" s="109"/>
      <c r="C68" s="37"/>
    </row>
    <row r="69" spans="1:2" ht="15.75">
      <c r="A69" s="38"/>
      <c r="B69" s="21"/>
    </row>
    <row r="70" spans="1:3" ht="15.75">
      <c r="A70" s="39" t="s">
        <v>61</v>
      </c>
      <c r="B70" s="39"/>
      <c r="C70" s="39"/>
    </row>
    <row r="71" spans="1:3" ht="15.75">
      <c r="A71" s="39"/>
      <c r="B71" s="39"/>
      <c r="C71" s="39"/>
    </row>
    <row r="72" spans="1:3" ht="15.75">
      <c r="A72" s="39" t="s">
        <v>69</v>
      </c>
      <c r="B72" s="40"/>
      <c r="C72" s="39"/>
    </row>
    <row r="73" spans="1:3" ht="15.75">
      <c r="A73" s="39"/>
      <c r="B73" s="41"/>
      <c r="C73" s="39"/>
    </row>
  </sheetData>
  <sheetProtection/>
  <mergeCells count="10">
    <mergeCell ref="B12:C12"/>
    <mergeCell ref="A64:B64"/>
    <mergeCell ref="A65:B65"/>
    <mergeCell ref="A67:B67"/>
    <mergeCell ref="A68:B68"/>
    <mergeCell ref="A7:C7"/>
    <mergeCell ref="B8:C8"/>
    <mergeCell ref="A9:C9"/>
    <mergeCell ref="A10:C10"/>
    <mergeCell ref="B11:C11"/>
  </mergeCells>
  <printOptions/>
  <pageMargins left="0.7" right="0.7" top="0.75" bottom="0.75" header="0.3" footer="0.3"/>
  <pageSetup fitToHeight="1" fitToWidth="1" horizontalDpi="600" verticalDpi="600" orientation="portrait" paperSize="9" scale="65" r:id="rId1"/>
  <headerFooter>
    <oddFooter>&amp;C&amp;"Times New Roman,Regular"LManotp7_070218_MK1002; Grozījumi Ministru kabineta 2013.gada 24.septembra noteikumos Nr.1002 „Sociālās integrācijas valsts aģentūras sniegto maksas pakalpojumu cenrādis”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3"/>
  <sheetViews>
    <sheetView view="pageLayout" workbookViewId="0" topLeftCell="A34">
      <selection activeCell="C29" sqref="C29"/>
    </sheetView>
  </sheetViews>
  <sheetFormatPr defaultColWidth="9.140625" defaultRowHeight="12.75"/>
  <cols>
    <col min="1" max="1" width="13.140625" style="12" customWidth="1"/>
    <col min="2" max="2" width="93.57421875" style="12" customWidth="1"/>
    <col min="3" max="3" width="33.00390625" style="12" bestFit="1" customWidth="1"/>
  </cols>
  <sheetData>
    <row r="1" spans="2:3" ht="15.75">
      <c r="B1" s="20"/>
      <c r="C1" s="20" t="s">
        <v>54</v>
      </c>
    </row>
    <row r="2" spans="2:3" ht="15.75">
      <c r="B2" s="20"/>
      <c r="C2" s="20" t="s">
        <v>55</v>
      </c>
    </row>
    <row r="3" spans="2:3" ht="15.75">
      <c r="B3" s="20"/>
      <c r="C3" s="23" t="s">
        <v>99</v>
      </c>
    </row>
    <row r="4" spans="2:3" ht="15.75">
      <c r="B4" s="19"/>
      <c r="C4" s="20"/>
    </row>
    <row r="5" ht="15.75">
      <c r="C5" s="20">
        <f>'8.1.1.'!C2</f>
        <v>0</v>
      </c>
    </row>
    <row r="6" ht="15.75">
      <c r="C6" s="19"/>
    </row>
    <row r="7" spans="1:3" ht="15.75">
      <c r="A7" s="103" t="s">
        <v>9</v>
      </c>
      <c r="B7" s="103"/>
      <c r="C7" s="103"/>
    </row>
    <row r="8" spans="2:3" ht="15.75">
      <c r="B8" s="104"/>
      <c r="C8" s="104"/>
    </row>
    <row r="9" spans="1:3" ht="15.75">
      <c r="A9" s="87" t="s">
        <v>1</v>
      </c>
      <c r="B9" s="87"/>
      <c r="C9" s="87"/>
    </row>
    <row r="10" spans="1:3" ht="15.75">
      <c r="A10" s="87" t="s">
        <v>0</v>
      </c>
      <c r="B10" s="87"/>
      <c r="C10" s="87"/>
    </row>
    <row r="11" spans="1:3" ht="15.75">
      <c r="A11" s="14"/>
      <c r="B11" s="87" t="s">
        <v>43</v>
      </c>
      <c r="C11" s="87"/>
    </row>
    <row r="12" spans="1:3" ht="15.75">
      <c r="A12" s="14"/>
      <c r="B12" s="87" t="s">
        <v>135</v>
      </c>
      <c r="C12" s="87"/>
    </row>
    <row r="13" spans="1:3" ht="15.75">
      <c r="A13" s="14" t="s">
        <v>2</v>
      </c>
      <c r="B13" s="14" t="str">
        <f>'8.1.1.'!B11</f>
        <v>2019.gadā un turpmāk</v>
      </c>
      <c r="C13" s="14"/>
    </row>
    <row r="14" spans="2:3" ht="15.75" hidden="1">
      <c r="B14" s="24"/>
      <c r="C14" s="24"/>
    </row>
    <row r="15" spans="1:3" ht="47.25">
      <c r="A15" s="58" t="s">
        <v>3</v>
      </c>
      <c r="B15" s="58" t="s">
        <v>4</v>
      </c>
      <c r="C15" s="58" t="s">
        <v>96</v>
      </c>
    </row>
    <row r="16" spans="1:3" ht="15.75">
      <c r="A16" s="26">
        <v>1</v>
      </c>
      <c r="B16" s="27">
        <v>2</v>
      </c>
      <c r="C16" s="26">
        <v>3</v>
      </c>
    </row>
    <row r="17" spans="1:3" ht="15.75">
      <c r="A17" s="28"/>
      <c r="B17" s="42" t="s">
        <v>5</v>
      </c>
      <c r="C17" s="42"/>
    </row>
    <row r="18" spans="1:3" ht="15.75">
      <c r="A18" s="29">
        <v>1100</v>
      </c>
      <c r="B18" s="29" t="s">
        <v>56</v>
      </c>
      <c r="C18" s="30">
        <v>3.28</v>
      </c>
    </row>
    <row r="19" spans="1:3" ht="15.75" customHeight="1">
      <c r="A19" s="29">
        <v>1200</v>
      </c>
      <c r="B19" s="31" t="s">
        <v>57</v>
      </c>
      <c r="C19" s="30">
        <v>0.79</v>
      </c>
    </row>
    <row r="20" spans="1:3" ht="15.75" customHeight="1">
      <c r="A20" s="29">
        <v>2222</v>
      </c>
      <c r="B20" s="31" t="s">
        <v>26</v>
      </c>
      <c r="C20" s="30">
        <v>0.22</v>
      </c>
    </row>
    <row r="21" spans="1:3" ht="15.75" customHeight="1">
      <c r="A21" s="29">
        <v>2223</v>
      </c>
      <c r="B21" s="31" t="s">
        <v>27</v>
      </c>
      <c r="C21" s="30">
        <v>0.13</v>
      </c>
    </row>
    <row r="22" spans="1:3" ht="15.75" customHeight="1">
      <c r="A22" s="29">
        <v>2231</v>
      </c>
      <c r="B22" s="31" t="s">
        <v>44</v>
      </c>
      <c r="C22" s="30">
        <v>0.06</v>
      </c>
    </row>
    <row r="23" spans="1:3" ht="15.75" customHeight="1">
      <c r="A23" s="29">
        <v>2243</v>
      </c>
      <c r="B23" s="31" t="s">
        <v>31</v>
      </c>
      <c r="C23" s="30">
        <v>0.05</v>
      </c>
    </row>
    <row r="24" spans="1:3" ht="15.75">
      <c r="A24" s="29">
        <v>2244</v>
      </c>
      <c r="B24" s="31" t="s">
        <v>13</v>
      </c>
      <c r="C24" s="30">
        <v>0.94</v>
      </c>
    </row>
    <row r="25" spans="1:3" ht="15.75">
      <c r="A25" s="29">
        <v>2251</v>
      </c>
      <c r="B25" s="31" t="s">
        <v>10</v>
      </c>
      <c r="C25" s="30">
        <v>0.17</v>
      </c>
    </row>
    <row r="26" spans="1:3" ht="15.75">
      <c r="A26" s="29">
        <v>2279</v>
      </c>
      <c r="B26" s="31" t="s">
        <v>16</v>
      </c>
      <c r="C26" s="30">
        <v>0.01</v>
      </c>
    </row>
    <row r="27" spans="1:3" ht="15.75">
      <c r="A27" s="29">
        <v>2321</v>
      </c>
      <c r="B27" s="31" t="s">
        <v>19</v>
      </c>
      <c r="C27" s="30">
        <v>0.37</v>
      </c>
    </row>
    <row r="28" spans="1:3" ht="15.75">
      <c r="A28" s="29">
        <v>2362</v>
      </c>
      <c r="B28" s="31" t="s">
        <v>45</v>
      </c>
      <c r="C28" s="30">
        <v>0.02</v>
      </c>
    </row>
    <row r="29" spans="1:3" ht="15.75">
      <c r="A29" s="29">
        <v>2363</v>
      </c>
      <c r="B29" s="31" t="s">
        <v>38</v>
      </c>
      <c r="C29" s="30">
        <v>7</v>
      </c>
    </row>
    <row r="30" spans="1:3" ht="15.75" hidden="1">
      <c r="A30" s="29">
        <v>2370</v>
      </c>
      <c r="B30" s="31" t="s">
        <v>46</v>
      </c>
      <c r="C30" s="30">
        <v>0</v>
      </c>
    </row>
    <row r="31" spans="1:3" ht="15.75">
      <c r="A31" s="29">
        <v>5232</v>
      </c>
      <c r="B31" s="31" t="s">
        <v>47</v>
      </c>
      <c r="C31" s="30">
        <v>0.15</v>
      </c>
    </row>
    <row r="32" spans="1:3" ht="15.75">
      <c r="A32" s="29"/>
      <c r="B32" s="43" t="s">
        <v>6</v>
      </c>
      <c r="C32" s="32">
        <f>SUM(C18:C31)</f>
        <v>13.19</v>
      </c>
    </row>
    <row r="33" spans="1:3" ht="15.75">
      <c r="A33" s="33"/>
      <c r="B33" s="29" t="s">
        <v>7</v>
      </c>
      <c r="C33" s="29"/>
    </row>
    <row r="34" spans="1:3" ht="15.75">
      <c r="A34" s="29">
        <v>1100</v>
      </c>
      <c r="B34" s="29" t="s">
        <v>56</v>
      </c>
      <c r="C34" s="30">
        <v>5.91</v>
      </c>
    </row>
    <row r="35" spans="1:3" ht="15.75" customHeight="1">
      <c r="A35" s="29">
        <v>1200</v>
      </c>
      <c r="B35" s="31" t="s">
        <v>57</v>
      </c>
      <c r="C35" s="30">
        <v>1.42</v>
      </c>
    </row>
    <row r="36" spans="1:3" ht="15.75" customHeight="1">
      <c r="A36" s="29">
        <v>2219</v>
      </c>
      <c r="B36" s="29" t="s">
        <v>30</v>
      </c>
      <c r="C36" s="30">
        <v>0.18</v>
      </c>
    </row>
    <row r="37" spans="1:3" ht="15.75" customHeight="1">
      <c r="A37" s="29">
        <v>2234</v>
      </c>
      <c r="B37" s="31" t="s">
        <v>32</v>
      </c>
      <c r="C37" s="30">
        <v>0.01</v>
      </c>
    </row>
    <row r="38" spans="1:3" ht="15.75" customHeight="1">
      <c r="A38" s="29">
        <v>2239</v>
      </c>
      <c r="B38" s="31" t="s">
        <v>33</v>
      </c>
      <c r="C38" s="30">
        <v>0.07</v>
      </c>
    </row>
    <row r="39" spans="1:3" ht="15.75" customHeight="1">
      <c r="A39" s="29">
        <v>2241</v>
      </c>
      <c r="B39" s="31" t="s">
        <v>34</v>
      </c>
      <c r="C39" s="30">
        <v>0.01</v>
      </c>
    </row>
    <row r="40" spans="1:3" ht="15.75" customHeight="1">
      <c r="A40" s="29">
        <v>2242</v>
      </c>
      <c r="B40" s="31" t="s">
        <v>11</v>
      </c>
      <c r="C40" s="30">
        <v>0.06</v>
      </c>
    </row>
    <row r="41" spans="1:3" ht="15.75" customHeight="1">
      <c r="A41" s="29">
        <v>2243</v>
      </c>
      <c r="B41" s="31" t="s">
        <v>12</v>
      </c>
      <c r="C41" s="30">
        <v>0.06</v>
      </c>
    </row>
    <row r="42" spans="1:3" ht="15.75">
      <c r="A42" s="29">
        <v>2244</v>
      </c>
      <c r="B42" s="31" t="s">
        <v>13</v>
      </c>
      <c r="C42" s="30">
        <v>0.01</v>
      </c>
    </row>
    <row r="43" spans="1:3" ht="15.75">
      <c r="A43" s="29">
        <v>2247</v>
      </c>
      <c r="B43" s="42" t="s">
        <v>14</v>
      </c>
      <c r="C43" s="30">
        <v>0.02</v>
      </c>
    </row>
    <row r="44" spans="1:3" ht="15.75">
      <c r="A44" s="29">
        <v>2251</v>
      </c>
      <c r="B44" s="31" t="s">
        <v>10</v>
      </c>
      <c r="C44" s="30">
        <v>0.13</v>
      </c>
    </row>
    <row r="45" spans="1:3" ht="15.75" hidden="1">
      <c r="A45" s="29">
        <v>2259</v>
      </c>
      <c r="B45" s="31" t="s">
        <v>35</v>
      </c>
      <c r="C45" s="30">
        <v>0</v>
      </c>
    </row>
    <row r="46" spans="1:3" ht="15.75">
      <c r="A46" s="29">
        <v>2262</v>
      </c>
      <c r="B46" s="31" t="s">
        <v>15</v>
      </c>
      <c r="C46" s="30">
        <v>0.14</v>
      </c>
    </row>
    <row r="47" spans="1:3" ht="15.75" hidden="1">
      <c r="A47" s="29">
        <v>2264</v>
      </c>
      <c r="B47" s="31" t="s">
        <v>40</v>
      </c>
      <c r="C47" s="30">
        <v>0</v>
      </c>
    </row>
    <row r="48" spans="1:3" ht="15.75">
      <c r="A48" s="29">
        <v>2279</v>
      </c>
      <c r="B48" s="31" t="s">
        <v>16</v>
      </c>
      <c r="C48" s="30">
        <v>0.02</v>
      </c>
    </row>
    <row r="49" spans="1:3" ht="15.75">
      <c r="A49" s="29">
        <v>2311</v>
      </c>
      <c r="B49" s="31" t="s">
        <v>17</v>
      </c>
      <c r="C49" s="30">
        <v>0.06</v>
      </c>
    </row>
    <row r="50" spans="1:3" ht="15.75">
      <c r="A50" s="29">
        <v>2312</v>
      </c>
      <c r="B50" s="31" t="s">
        <v>18</v>
      </c>
      <c r="C50" s="30">
        <v>0.02</v>
      </c>
    </row>
    <row r="51" spans="1:3" ht="15.75">
      <c r="A51" s="29">
        <v>2322</v>
      </c>
      <c r="B51" s="31" t="s">
        <v>20</v>
      </c>
      <c r="C51" s="30">
        <v>0.35</v>
      </c>
    </row>
    <row r="52" spans="1:3" ht="15.75">
      <c r="A52" s="29">
        <v>2350</v>
      </c>
      <c r="B52" s="31" t="s">
        <v>21</v>
      </c>
      <c r="C52" s="30">
        <v>0.35</v>
      </c>
    </row>
    <row r="53" spans="1:3" ht="15.75">
      <c r="A53" s="29">
        <v>2361</v>
      </c>
      <c r="B53" s="31" t="s">
        <v>22</v>
      </c>
      <c r="C53" s="30">
        <v>1.14</v>
      </c>
    </row>
    <row r="54" spans="1:3" ht="15.75">
      <c r="A54" s="29">
        <v>2400</v>
      </c>
      <c r="B54" s="31" t="s">
        <v>28</v>
      </c>
      <c r="C54" s="30">
        <v>0.02</v>
      </c>
    </row>
    <row r="55" spans="1:3" ht="15.75">
      <c r="A55" s="29">
        <v>2512</v>
      </c>
      <c r="B55" s="31" t="s">
        <v>39</v>
      </c>
      <c r="C55" s="30">
        <v>5</v>
      </c>
    </row>
    <row r="56" spans="1:3" ht="15.75">
      <c r="A56" s="29">
        <v>2515</v>
      </c>
      <c r="B56" s="31" t="s">
        <v>23</v>
      </c>
      <c r="C56" s="30">
        <v>0.03</v>
      </c>
    </row>
    <row r="57" spans="1:3" ht="15.75" hidden="1">
      <c r="A57" s="29">
        <v>2519</v>
      </c>
      <c r="B57" s="31" t="s">
        <v>25</v>
      </c>
      <c r="C57" s="30">
        <v>0</v>
      </c>
    </row>
    <row r="58" spans="1:3" ht="15.75">
      <c r="A58" s="29">
        <v>5232</v>
      </c>
      <c r="B58" s="31" t="s">
        <v>24</v>
      </c>
      <c r="C58" s="30">
        <v>0.95</v>
      </c>
    </row>
    <row r="59" spans="1:3" ht="15.75">
      <c r="A59" s="29">
        <v>5240</v>
      </c>
      <c r="B59" s="31" t="s">
        <v>36</v>
      </c>
      <c r="C59" s="30">
        <v>0.17</v>
      </c>
    </row>
    <row r="60" spans="1:3" ht="15.75">
      <c r="A60" s="29">
        <v>5250</v>
      </c>
      <c r="B60" s="31" t="s">
        <v>37</v>
      </c>
      <c r="C60" s="30">
        <v>0.68</v>
      </c>
    </row>
    <row r="61" spans="1:3" ht="15.75">
      <c r="A61" s="33"/>
      <c r="B61" s="44" t="s">
        <v>8</v>
      </c>
      <c r="C61" s="32">
        <f>SUM(C34:C60)</f>
        <v>16.809999999999995</v>
      </c>
    </row>
    <row r="62" spans="1:3" ht="15.75">
      <c r="A62" s="33"/>
      <c r="B62" s="44" t="s">
        <v>29</v>
      </c>
      <c r="C62" s="32">
        <f>C61+C32</f>
        <v>29.999999999999993</v>
      </c>
    </row>
    <row r="63" spans="1:3" ht="15.75">
      <c r="A63" s="20"/>
      <c r="B63" s="22"/>
      <c r="C63" s="22"/>
    </row>
    <row r="64" spans="1:3" s="75" customFormat="1" ht="15" customHeight="1">
      <c r="A64" s="110" t="s">
        <v>59</v>
      </c>
      <c r="B64" s="111"/>
      <c r="C64" s="79">
        <v>100</v>
      </c>
    </row>
    <row r="65" spans="1:3" s="75" customFormat="1" ht="15" customHeight="1">
      <c r="A65" s="110" t="s">
        <v>97</v>
      </c>
      <c r="B65" s="111"/>
      <c r="C65" s="76">
        <f>C62/C64</f>
        <v>0.29999999999999993</v>
      </c>
    </row>
    <row r="66" spans="1:3" ht="15.75">
      <c r="A66" s="22"/>
      <c r="B66" s="21"/>
      <c r="C66" s="21"/>
    </row>
    <row r="67" spans="1:3" ht="15" customHeight="1">
      <c r="A67" s="108" t="s">
        <v>60</v>
      </c>
      <c r="B67" s="109"/>
      <c r="C67" s="37"/>
    </row>
    <row r="68" spans="1:3" ht="15" customHeight="1">
      <c r="A68" s="108" t="s">
        <v>95</v>
      </c>
      <c r="B68" s="109"/>
      <c r="C68" s="37"/>
    </row>
    <row r="69" spans="1:2" ht="15.75">
      <c r="A69" s="38"/>
      <c r="B69" s="21"/>
    </row>
    <row r="70" spans="1:3" ht="15.75">
      <c r="A70" s="39" t="s">
        <v>61</v>
      </c>
      <c r="B70" s="39"/>
      <c r="C70" s="39"/>
    </row>
    <row r="71" spans="1:3" ht="15.75">
      <c r="A71" s="39"/>
      <c r="B71" s="39"/>
      <c r="C71" s="39"/>
    </row>
    <row r="72" spans="1:3" ht="15.75">
      <c r="A72" s="39" t="s">
        <v>69</v>
      </c>
      <c r="B72" s="40"/>
      <c r="C72" s="39"/>
    </row>
    <row r="73" spans="1:3" ht="15.75">
      <c r="A73" s="39"/>
      <c r="B73" s="41"/>
      <c r="C73" s="39"/>
    </row>
  </sheetData>
  <sheetProtection/>
  <mergeCells count="10">
    <mergeCell ref="B12:C12"/>
    <mergeCell ref="A64:B64"/>
    <mergeCell ref="A65:B65"/>
    <mergeCell ref="A67:B67"/>
    <mergeCell ref="A68:B68"/>
    <mergeCell ref="A7:C7"/>
    <mergeCell ref="B8:C8"/>
    <mergeCell ref="A9:C9"/>
    <mergeCell ref="A10:C10"/>
    <mergeCell ref="B11:C11"/>
  </mergeCells>
  <printOptions/>
  <pageMargins left="0.7" right="0.7" top="0.75" bottom="0.75" header="0.3" footer="0.3"/>
  <pageSetup fitToHeight="1" fitToWidth="1" horizontalDpi="600" verticalDpi="600" orientation="portrait" paperSize="9" scale="63" r:id="rId1"/>
  <headerFooter>
    <oddFooter>&amp;C&amp;"Times New Roman,Regular"LManop7_070218_MK1002; Grozījumi Ministru kabineta 2013.gada 24.septembra noteikumos Nr.1002 „Sociālās integrācijas valsts aģentūras sniegto maksas pakalpojumu cenrādis”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Layout" workbookViewId="0" topLeftCell="A1">
      <selection activeCell="B8" sqref="B8:D8"/>
    </sheetView>
  </sheetViews>
  <sheetFormatPr defaultColWidth="9.140625" defaultRowHeight="12.75"/>
  <cols>
    <col min="1" max="1" width="11.421875" style="12" customWidth="1"/>
    <col min="2" max="2" width="94.140625" style="12" customWidth="1"/>
    <col min="3" max="3" width="20.421875" style="12" hidden="1" customWidth="1"/>
    <col min="4" max="4" width="31.57421875" style="12" customWidth="1"/>
    <col min="5" max="16384" width="9.140625" style="6" customWidth="1"/>
  </cols>
  <sheetData>
    <row r="1" spans="1:4" s="7" customFormat="1" ht="15.75">
      <c r="A1" s="12"/>
      <c r="B1" s="19"/>
      <c r="C1" s="19"/>
      <c r="D1" s="20"/>
    </row>
    <row r="2" spans="1:4" s="7" customFormat="1" ht="15.75">
      <c r="A2" s="12"/>
      <c r="B2" s="19"/>
      <c r="C2" s="19"/>
      <c r="D2" s="20"/>
    </row>
    <row r="3" spans="1:4" s="7" customFormat="1" ht="15.75">
      <c r="A3" s="12"/>
      <c r="B3" s="19"/>
      <c r="C3" s="19"/>
      <c r="D3" s="19"/>
    </row>
    <row r="4" spans="1:4" s="7" customFormat="1" ht="15.75">
      <c r="A4" s="103" t="s">
        <v>9</v>
      </c>
      <c r="B4" s="103"/>
      <c r="C4" s="103"/>
      <c r="D4" s="103"/>
    </row>
    <row r="5" spans="1:4" s="7" customFormat="1" ht="15.75">
      <c r="A5" s="12"/>
      <c r="B5" s="104"/>
      <c r="C5" s="104"/>
      <c r="D5" s="104"/>
    </row>
    <row r="6" spans="1:4" s="7" customFormat="1" ht="15.75" customHeight="1">
      <c r="A6" s="87" t="s">
        <v>1</v>
      </c>
      <c r="B6" s="87"/>
      <c r="C6" s="87"/>
      <c r="D6" s="87"/>
    </row>
    <row r="7" spans="1:4" s="7" customFormat="1" ht="15.75" customHeight="1">
      <c r="A7" s="87" t="s">
        <v>0</v>
      </c>
      <c r="B7" s="87"/>
      <c r="C7" s="87"/>
      <c r="D7" s="87"/>
    </row>
    <row r="8" spans="1:4" s="7" customFormat="1" ht="15.75" customHeight="1">
      <c r="A8" s="14"/>
      <c r="B8" s="87" t="s">
        <v>43</v>
      </c>
      <c r="C8" s="87"/>
      <c r="D8" s="87"/>
    </row>
    <row r="9" spans="1:4" s="7" customFormat="1" ht="15.75" customHeight="1">
      <c r="A9" s="14"/>
      <c r="B9" s="87" t="s">
        <v>41</v>
      </c>
      <c r="C9" s="87"/>
      <c r="D9" s="87"/>
    </row>
    <row r="10" spans="1:4" s="7" customFormat="1" ht="15.75">
      <c r="A10" s="14"/>
      <c r="B10" s="87" t="s">
        <v>48</v>
      </c>
      <c r="C10" s="87"/>
      <c r="D10" s="87"/>
    </row>
    <row r="11" spans="1:4" s="7" customFormat="1" ht="15.75">
      <c r="A11" s="14" t="s">
        <v>2</v>
      </c>
      <c r="B11" s="14" t="s">
        <v>186</v>
      </c>
      <c r="C11" s="14"/>
      <c r="D11" s="14"/>
    </row>
    <row r="12" spans="1:4" s="7" customFormat="1" ht="15.75" hidden="1">
      <c r="A12" s="12"/>
      <c r="B12" s="24"/>
      <c r="C12" s="24"/>
      <c r="D12" s="24"/>
    </row>
    <row r="13" spans="1:4" s="7" customFormat="1" ht="67.5" customHeight="1">
      <c r="A13" s="58" t="s">
        <v>3</v>
      </c>
      <c r="B13" s="58" t="s">
        <v>4</v>
      </c>
      <c r="C13" s="58"/>
      <c r="D13" s="58" t="s">
        <v>94</v>
      </c>
    </row>
    <row r="14" spans="1:4" s="7" customFormat="1" ht="15.75">
      <c r="A14" s="26">
        <v>1</v>
      </c>
      <c r="B14" s="27">
        <v>2</v>
      </c>
      <c r="C14" s="27"/>
      <c r="D14" s="27">
        <v>3</v>
      </c>
    </row>
    <row r="15" spans="1:4" s="7" customFormat="1" ht="15.75">
      <c r="A15" s="28"/>
      <c r="B15" s="42" t="s">
        <v>5</v>
      </c>
      <c r="C15" s="42"/>
      <c r="D15" s="42"/>
    </row>
    <row r="16" spans="1:4" s="7" customFormat="1" ht="15.75">
      <c r="A16" s="29">
        <v>1100</v>
      </c>
      <c r="B16" s="29" t="s">
        <v>138</v>
      </c>
      <c r="C16" s="30">
        <v>425.55</v>
      </c>
      <c r="D16" s="30">
        <v>141.85</v>
      </c>
    </row>
    <row r="17" spans="1:4" s="7" customFormat="1" ht="15.75" customHeight="1">
      <c r="A17" s="29">
        <v>1200</v>
      </c>
      <c r="B17" s="31" t="s">
        <v>139</v>
      </c>
      <c r="C17" s="30">
        <v>102.51</v>
      </c>
      <c r="D17" s="30">
        <v>34.17</v>
      </c>
    </row>
    <row r="18" spans="1:4" s="7" customFormat="1" ht="15.75">
      <c r="A18" s="29">
        <v>2222</v>
      </c>
      <c r="B18" s="31" t="s">
        <v>26</v>
      </c>
      <c r="C18" s="30">
        <v>28.24</v>
      </c>
      <c r="D18" s="30">
        <v>9.41</v>
      </c>
    </row>
    <row r="19" spans="1:4" ht="15.75" customHeight="1">
      <c r="A19" s="29">
        <v>2223</v>
      </c>
      <c r="B19" s="31" t="s">
        <v>27</v>
      </c>
      <c r="C19" s="30">
        <v>16.3</v>
      </c>
      <c r="D19" s="30">
        <v>5.43</v>
      </c>
    </row>
    <row r="20" spans="1:4" ht="15.75">
      <c r="A20" s="29">
        <v>2231</v>
      </c>
      <c r="B20" s="31" t="s">
        <v>140</v>
      </c>
      <c r="C20" s="30">
        <v>7.91</v>
      </c>
      <c r="D20" s="30">
        <v>2.64</v>
      </c>
    </row>
    <row r="21" spans="1:4" ht="15.75">
      <c r="A21" s="29">
        <v>2243</v>
      </c>
      <c r="B21" s="31" t="s">
        <v>145</v>
      </c>
      <c r="C21" s="30">
        <v>6.74</v>
      </c>
      <c r="D21" s="30">
        <v>2.25</v>
      </c>
    </row>
    <row r="22" spans="1:4" ht="15.75">
      <c r="A22" s="29">
        <v>2244</v>
      </c>
      <c r="B22" s="31" t="s">
        <v>13</v>
      </c>
      <c r="C22" s="30">
        <v>3.71</v>
      </c>
      <c r="D22" s="30">
        <v>1.24</v>
      </c>
    </row>
    <row r="23" spans="1:4" ht="15.75">
      <c r="A23" s="29">
        <v>2251</v>
      </c>
      <c r="B23" s="31" t="s">
        <v>146</v>
      </c>
      <c r="C23" s="30">
        <v>21.53</v>
      </c>
      <c r="D23" s="30">
        <v>7.18</v>
      </c>
    </row>
    <row r="24" spans="1:4" ht="15.75">
      <c r="A24" s="29">
        <v>2279</v>
      </c>
      <c r="B24" s="31" t="s">
        <v>16</v>
      </c>
      <c r="C24" s="30">
        <v>1.78</v>
      </c>
      <c r="D24" s="30">
        <v>0.59</v>
      </c>
    </row>
    <row r="25" spans="1:4" ht="15.75">
      <c r="A25" s="29">
        <v>2321</v>
      </c>
      <c r="B25" s="31" t="s">
        <v>19</v>
      </c>
      <c r="C25" s="30">
        <v>46.92</v>
      </c>
      <c r="D25" s="30">
        <v>15.64</v>
      </c>
    </row>
    <row r="26" spans="1:4" ht="15.75">
      <c r="A26" s="29">
        <v>2362</v>
      </c>
      <c r="B26" s="31" t="s">
        <v>147</v>
      </c>
      <c r="C26" s="30">
        <v>2.67</v>
      </c>
      <c r="D26" s="30">
        <v>0.89</v>
      </c>
    </row>
    <row r="27" spans="1:4" ht="15.75">
      <c r="A27" s="29">
        <v>2363</v>
      </c>
      <c r="B27" s="31" t="s">
        <v>148</v>
      </c>
      <c r="C27" s="30">
        <v>1079.96</v>
      </c>
      <c r="D27" s="30">
        <v>380</v>
      </c>
    </row>
    <row r="28" spans="1:4" ht="15.75" hidden="1">
      <c r="A28" s="29">
        <v>2370</v>
      </c>
      <c r="B28" s="31" t="s">
        <v>46</v>
      </c>
      <c r="C28" s="30">
        <v>0</v>
      </c>
      <c r="D28" s="30">
        <f>C28/3</f>
        <v>0</v>
      </c>
    </row>
    <row r="29" spans="1:4" ht="17.25" customHeight="1">
      <c r="A29" s="29">
        <v>5232</v>
      </c>
      <c r="B29" s="31" t="s">
        <v>24</v>
      </c>
      <c r="C29" s="30">
        <v>3.88</v>
      </c>
      <c r="D29" s="30">
        <v>1.29</v>
      </c>
    </row>
    <row r="30" spans="1:4" ht="15.75">
      <c r="A30" s="29"/>
      <c r="B30" s="43" t="s">
        <v>6</v>
      </c>
      <c r="C30" s="32">
        <f>SUM(C16:C29)</f>
        <v>1747.7</v>
      </c>
      <c r="D30" s="32">
        <f>SUM(D16:D29)</f>
        <v>602.5799999999999</v>
      </c>
    </row>
    <row r="31" spans="1:4" ht="15.75">
      <c r="A31" s="33"/>
      <c r="B31" s="29" t="s">
        <v>7</v>
      </c>
      <c r="C31" s="30"/>
      <c r="D31" s="30"/>
    </row>
    <row r="32" spans="1:4" ht="16.5" customHeight="1">
      <c r="A32" s="29">
        <v>1100</v>
      </c>
      <c r="B32" s="29" t="s">
        <v>138</v>
      </c>
      <c r="C32" s="30">
        <v>225.72</v>
      </c>
      <c r="D32" s="30">
        <v>75.24</v>
      </c>
    </row>
    <row r="33" spans="1:4" ht="16.5" customHeight="1">
      <c r="A33" s="29">
        <v>1200</v>
      </c>
      <c r="B33" s="31" t="s">
        <v>139</v>
      </c>
      <c r="C33" s="30">
        <v>54.38</v>
      </c>
      <c r="D33" s="30">
        <v>18.13</v>
      </c>
    </row>
    <row r="34" spans="1:4" ht="15.75">
      <c r="A34" s="29">
        <v>2219</v>
      </c>
      <c r="B34" s="29" t="s">
        <v>149</v>
      </c>
      <c r="C34" s="30">
        <v>6.88</v>
      </c>
      <c r="D34" s="30">
        <v>2.29</v>
      </c>
    </row>
    <row r="35" spans="1:4" ht="15.75">
      <c r="A35" s="29">
        <v>2234</v>
      </c>
      <c r="B35" s="31" t="s">
        <v>150</v>
      </c>
      <c r="C35" s="30">
        <v>0.52</v>
      </c>
      <c r="D35" s="30">
        <v>0.17</v>
      </c>
    </row>
    <row r="36" spans="1:4" ht="15.75" customHeight="1">
      <c r="A36" s="29">
        <v>2239</v>
      </c>
      <c r="B36" s="31" t="s">
        <v>151</v>
      </c>
      <c r="C36" s="30">
        <v>2.77</v>
      </c>
      <c r="D36" s="30">
        <v>0.92</v>
      </c>
    </row>
    <row r="37" spans="1:4" ht="15.75">
      <c r="A37" s="29">
        <v>2241</v>
      </c>
      <c r="B37" s="31" t="s">
        <v>152</v>
      </c>
      <c r="C37" s="30">
        <v>0.58</v>
      </c>
      <c r="D37" s="30">
        <v>0.19</v>
      </c>
    </row>
    <row r="38" spans="1:4" ht="15.75">
      <c r="A38" s="29">
        <v>2242</v>
      </c>
      <c r="B38" s="31" t="s">
        <v>11</v>
      </c>
      <c r="C38" s="30">
        <v>2.25</v>
      </c>
      <c r="D38" s="30">
        <v>0.75</v>
      </c>
    </row>
    <row r="39" spans="1:4" ht="15.75">
      <c r="A39" s="29">
        <v>2243</v>
      </c>
      <c r="B39" s="31" t="s">
        <v>12</v>
      </c>
      <c r="C39" s="30">
        <v>2.21</v>
      </c>
      <c r="D39" s="30">
        <v>0.74</v>
      </c>
    </row>
    <row r="40" spans="1:4" ht="15.75">
      <c r="A40" s="29">
        <v>2244</v>
      </c>
      <c r="B40" s="31" t="s">
        <v>13</v>
      </c>
      <c r="C40" s="30">
        <v>0.45</v>
      </c>
      <c r="D40" s="30">
        <v>9.43</v>
      </c>
    </row>
    <row r="41" spans="1:4" ht="15.75">
      <c r="A41" s="29">
        <v>2247</v>
      </c>
      <c r="B41" s="42" t="s">
        <v>153</v>
      </c>
      <c r="C41" s="30">
        <v>0.64</v>
      </c>
      <c r="D41" s="30">
        <v>0.21</v>
      </c>
    </row>
    <row r="42" spans="1:4" ht="15.75">
      <c r="A42" s="29">
        <v>2251</v>
      </c>
      <c r="B42" s="31" t="s">
        <v>146</v>
      </c>
      <c r="C42" s="30">
        <v>5.1</v>
      </c>
      <c r="D42" s="30">
        <v>1.7</v>
      </c>
    </row>
    <row r="43" spans="1:4" ht="15.75">
      <c r="A43" s="29">
        <v>2259</v>
      </c>
      <c r="B43" s="31" t="s">
        <v>154</v>
      </c>
      <c r="C43" s="30">
        <v>0.04</v>
      </c>
      <c r="D43" s="30">
        <v>0.01</v>
      </c>
    </row>
    <row r="44" spans="1:4" ht="15.75">
      <c r="A44" s="29">
        <v>2262</v>
      </c>
      <c r="B44" s="31" t="s">
        <v>15</v>
      </c>
      <c r="C44" s="30">
        <v>5.37</v>
      </c>
      <c r="D44" s="30">
        <v>1.79</v>
      </c>
    </row>
    <row r="45" spans="1:4" ht="15.75">
      <c r="A45" s="29">
        <v>2264</v>
      </c>
      <c r="B45" s="31" t="s">
        <v>155</v>
      </c>
      <c r="C45" s="30">
        <v>0.04</v>
      </c>
      <c r="D45" s="30">
        <v>0.01</v>
      </c>
    </row>
    <row r="46" spans="1:4" ht="15.75">
      <c r="A46" s="29">
        <v>2279</v>
      </c>
      <c r="B46" s="31" t="s">
        <v>16</v>
      </c>
      <c r="C46" s="30">
        <v>0.58</v>
      </c>
      <c r="D46" s="30">
        <v>0.19</v>
      </c>
    </row>
    <row r="47" spans="1:4" ht="15.75">
      <c r="A47" s="29">
        <v>2311</v>
      </c>
      <c r="B47" s="31" t="s">
        <v>17</v>
      </c>
      <c r="C47" s="30">
        <v>1.16</v>
      </c>
      <c r="D47" s="30">
        <v>0.39</v>
      </c>
    </row>
    <row r="48" spans="1:4" ht="15.75">
      <c r="A48" s="29">
        <v>2312</v>
      </c>
      <c r="B48" s="31" t="s">
        <v>18</v>
      </c>
      <c r="C48" s="30">
        <v>0.66</v>
      </c>
      <c r="D48" s="30">
        <v>0.22</v>
      </c>
    </row>
    <row r="49" spans="1:4" ht="16.5" customHeight="1">
      <c r="A49" s="29">
        <v>2322</v>
      </c>
      <c r="B49" s="31" t="s">
        <v>20</v>
      </c>
      <c r="C49" s="30">
        <v>8.26</v>
      </c>
      <c r="D49" s="30">
        <v>2.75</v>
      </c>
    </row>
    <row r="50" spans="1:4" ht="15.75">
      <c r="A50" s="29">
        <v>2350</v>
      </c>
      <c r="B50" s="31" t="s">
        <v>21</v>
      </c>
      <c r="C50" s="30">
        <v>4.61</v>
      </c>
      <c r="D50" s="30">
        <v>1.54</v>
      </c>
    </row>
    <row r="51" spans="1:4" ht="15.75">
      <c r="A51" s="29">
        <v>2361</v>
      </c>
      <c r="B51" s="31" t="s">
        <v>22</v>
      </c>
      <c r="C51" s="30">
        <v>4.19</v>
      </c>
      <c r="D51" s="30">
        <v>1.4</v>
      </c>
    </row>
    <row r="52" spans="1:4" ht="15.75">
      <c r="A52" s="29">
        <v>2400</v>
      </c>
      <c r="B52" s="31" t="s">
        <v>28</v>
      </c>
      <c r="C52" s="30">
        <v>0.76</v>
      </c>
      <c r="D52" s="30">
        <v>0.25</v>
      </c>
    </row>
    <row r="53" spans="1:4" ht="15.75">
      <c r="A53" s="29">
        <v>2512</v>
      </c>
      <c r="B53" s="31" t="s">
        <v>39</v>
      </c>
      <c r="C53" s="30">
        <v>450</v>
      </c>
      <c r="D53" s="30">
        <v>160</v>
      </c>
    </row>
    <row r="54" spans="1:4" ht="15.75">
      <c r="A54" s="29">
        <v>2515</v>
      </c>
      <c r="B54" s="31" t="s">
        <v>156</v>
      </c>
      <c r="C54" s="30">
        <v>0.93</v>
      </c>
      <c r="D54" s="30">
        <v>0.31</v>
      </c>
    </row>
    <row r="55" spans="1:4" ht="15.75">
      <c r="A55" s="29">
        <v>2519</v>
      </c>
      <c r="B55" s="31" t="s">
        <v>25</v>
      </c>
      <c r="C55" s="30">
        <v>0.04</v>
      </c>
      <c r="D55" s="30">
        <v>0.01</v>
      </c>
    </row>
    <row r="56" spans="1:4" ht="15.75">
      <c r="A56" s="29">
        <v>5232</v>
      </c>
      <c r="B56" s="31" t="s">
        <v>24</v>
      </c>
      <c r="C56" s="30">
        <v>22.11</v>
      </c>
      <c r="D56" s="30">
        <v>7.37</v>
      </c>
    </row>
    <row r="57" spans="1:4" ht="15.75">
      <c r="A57" s="29">
        <v>5240</v>
      </c>
      <c r="B57" s="31" t="s">
        <v>157</v>
      </c>
      <c r="C57" s="30">
        <v>6.63</v>
      </c>
      <c r="D57" s="30">
        <v>2.21</v>
      </c>
    </row>
    <row r="58" spans="1:4" ht="15.75">
      <c r="A58" s="29">
        <v>5250</v>
      </c>
      <c r="B58" s="31" t="s">
        <v>158</v>
      </c>
      <c r="C58" s="30">
        <v>25.42</v>
      </c>
      <c r="D58" s="30">
        <v>9.2</v>
      </c>
    </row>
    <row r="59" spans="1:4" ht="15.75" customHeight="1">
      <c r="A59" s="33"/>
      <c r="B59" s="44" t="s">
        <v>8</v>
      </c>
      <c r="C59" s="32">
        <f>SUM(C32:C58)</f>
        <v>832.3</v>
      </c>
      <c r="D59" s="32">
        <f>SUM(D32:D58)</f>
        <v>297.41999999999996</v>
      </c>
    </row>
    <row r="60" spans="1:4" ht="15.75">
      <c r="A60" s="33"/>
      <c r="B60" s="44" t="s">
        <v>29</v>
      </c>
      <c r="C60" s="32">
        <f>C59+C30</f>
        <v>2580</v>
      </c>
      <c r="D60" s="32">
        <f>D59+D30</f>
        <v>899.9999999999999</v>
      </c>
    </row>
    <row r="61" spans="1:4" ht="15.75" customHeight="1">
      <c r="A61" s="45"/>
      <c r="C61" s="46"/>
      <c r="D61" s="71"/>
    </row>
    <row r="62" spans="1:4" ht="15.75" customHeight="1">
      <c r="A62" s="102" t="s">
        <v>59</v>
      </c>
      <c r="B62" s="102"/>
      <c r="C62" s="48">
        <v>3000</v>
      </c>
      <c r="D62" s="72">
        <v>1000</v>
      </c>
    </row>
    <row r="63" spans="1:4" ht="15.75">
      <c r="A63" s="102" t="s">
        <v>97</v>
      </c>
      <c r="B63" s="102"/>
      <c r="C63" s="32">
        <f>C60/C62</f>
        <v>0.86</v>
      </c>
      <c r="D63" s="73">
        <f>D60/D62</f>
        <v>0.8999999999999999</v>
      </c>
    </row>
    <row r="64" spans="1:4" ht="15.75" customHeight="1">
      <c r="A64" s="102"/>
      <c r="B64" s="102"/>
      <c r="C64" s="59"/>
      <c r="D64" s="49"/>
    </row>
    <row r="65" spans="1:4" s="3" customFormat="1" ht="15.75">
      <c r="A65" s="102" t="s">
        <v>60</v>
      </c>
      <c r="B65" s="102"/>
      <c r="C65" s="59"/>
      <c r="D65" s="52"/>
    </row>
    <row r="66" spans="1:4" s="3" customFormat="1" ht="15.75">
      <c r="A66" s="102" t="s">
        <v>95</v>
      </c>
      <c r="B66" s="102"/>
      <c r="C66" s="59"/>
      <c r="D66" s="52"/>
    </row>
    <row r="67" spans="1:3" ht="13.5" customHeight="1">
      <c r="A67" s="38"/>
      <c r="B67" s="21"/>
      <c r="C67" s="21"/>
    </row>
    <row r="68" spans="1:4" s="3" customFormat="1" ht="17.25" customHeight="1">
      <c r="A68" s="39" t="s">
        <v>61</v>
      </c>
      <c r="B68" s="39"/>
      <c r="C68" s="39"/>
      <c r="D68" s="39"/>
    </row>
    <row r="69" spans="1:4" s="3" customFormat="1" ht="12.75" customHeight="1">
      <c r="A69" s="39"/>
      <c r="B69" s="39"/>
      <c r="C69" s="39"/>
      <c r="D69" s="39"/>
    </row>
    <row r="70" spans="1:4" s="3" customFormat="1" ht="15" customHeight="1">
      <c r="A70" s="39"/>
      <c r="B70" s="40"/>
      <c r="C70" s="40"/>
      <c r="D70" s="40"/>
    </row>
    <row r="71" spans="1:4" s="3" customFormat="1" ht="14.25" customHeight="1">
      <c r="A71" s="39"/>
      <c r="B71" s="41"/>
      <c r="C71" s="41"/>
      <c r="D71" s="39"/>
    </row>
  </sheetData>
  <sheetProtection/>
  <mergeCells count="12">
    <mergeCell ref="A63:B63"/>
    <mergeCell ref="A65:B65"/>
    <mergeCell ref="A66:B66"/>
    <mergeCell ref="A4:D4"/>
    <mergeCell ref="B5:D5"/>
    <mergeCell ref="A6:D6"/>
    <mergeCell ref="A7:D7"/>
    <mergeCell ref="B8:D8"/>
    <mergeCell ref="A62:B62"/>
    <mergeCell ref="B9:D9"/>
    <mergeCell ref="B10:D10"/>
    <mergeCell ref="A64:B64"/>
  </mergeCells>
  <printOptions/>
  <pageMargins left="0.9448818897637796" right="0.5511811023622047" top="0.7086614173228347" bottom="0.9533333333333334" header="0.5118110236220472" footer="0.5118110236220472"/>
  <pageSetup firstPageNumber="3" useFirstPageNumber="1" fitToHeight="0" fitToWidth="1" horizontalDpi="600" verticalDpi="600" orientation="portrait" paperSize="9" scale="64" r:id="rId1"/>
  <headerFooter alignWithMargins="0">
    <oddFooter>&amp;C&amp;"Times New Roman,Regular"LManotp7_100519_1002maksas;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83"/>
  <sheetViews>
    <sheetView view="pageLayout" workbookViewId="0" topLeftCell="A7">
      <selection activeCell="C31" sqref="C31"/>
    </sheetView>
  </sheetViews>
  <sheetFormatPr defaultColWidth="9.140625" defaultRowHeight="12.75"/>
  <cols>
    <col min="1" max="1" width="11.8515625" style="12" customWidth="1"/>
    <col min="2" max="2" width="93.00390625" style="12" customWidth="1"/>
    <col min="3" max="3" width="31.421875" style="12" customWidth="1"/>
  </cols>
  <sheetData>
    <row r="1" spans="2:3" ht="15.75">
      <c r="B1" s="20"/>
      <c r="C1" s="20" t="s">
        <v>54</v>
      </c>
    </row>
    <row r="2" spans="2:3" ht="15.75">
      <c r="B2" s="20"/>
      <c r="C2" s="20" t="s">
        <v>55</v>
      </c>
    </row>
    <row r="3" spans="2:3" ht="15.75">
      <c r="B3" s="20"/>
      <c r="C3" s="23" t="s">
        <v>99</v>
      </c>
    </row>
    <row r="4" spans="2:3" ht="15.75">
      <c r="B4" s="20"/>
      <c r="C4" s="20"/>
    </row>
    <row r="5" spans="2:3" ht="15.75">
      <c r="B5" s="62"/>
      <c r="C5" s="20">
        <f>'8.1.1.'!C2</f>
        <v>0</v>
      </c>
    </row>
    <row r="7" spans="1:3" ht="15.75">
      <c r="A7" s="103" t="s">
        <v>9</v>
      </c>
      <c r="B7" s="103"/>
      <c r="C7" s="103"/>
    </row>
    <row r="8" spans="2:3" ht="15.75">
      <c r="B8" s="104"/>
      <c r="C8" s="104"/>
    </row>
    <row r="9" spans="1:3" ht="15.75">
      <c r="A9" s="87" t="s">
        <v>1</v>
      </c>
      <c r="B9" s="87"/>
      <c r="C9" s="87"/>
    </row>
    <row r="10" spans="1:3" ht="15.75">
      <c r="A10" s="87" t="s">
        <v>0</v>
      </c>
      <c r="B10" s="87"/>
      <c r="C10" s="87"/>
    </row>
    <row r="11" spans="1:3" ht="15.75">
      <c r="A11" s="14"/>
      <c r="B11" s="87" t="s">
        <v>43</v>
      </c>
      <c r="C11" s="87"/>
    </row>
    <row r="12" spans="1:3" ht="15.75">
      <c r="A12" s="14"/>
      <c r="B12" s="87" t="s">
        <v>136</v>
      </c>
      <c r="C12" s="87"/>
    </row>
    <row r="13" spans="1:3" ht="15.75">
      <c r="A13" s="14" t="s">
        <v>2</v>
      </c>
      <c r="B13" s="14" t="str">
        <f>'8.1.1.'!B11</f>
        <v>2019.gadā un turpmāk</v>
      </c>
      <c r="C13" s="14"/>
    </row>
    <row r="14" spans="2:3" ht="15.75" hidden="1">
      <c r="B14" s="24"/>
      <c r="C14" s="24"/>
    </row>
    <row r="15" spans="1:3" ht="61.5" customHeight="1">
      <c r="A15" s="58" t="s">
        <v>3</v>
      </c>
      <c r="B15" s="58" t="s">
        <v>4</v>
      </c>
      <c r="C15" s="58" t="s">
        <v>96</v>
      </c>
    </row>
    <row r="16" spans="1:3" ht="15.75">
      <c r="A16" s="26">
        <v>1</v>
      </c>
      <c r="B16" s="27">
        <v>2</v>
      </c>
      <c r="C16" s="26">
        <v>3</v>
      </c>
    </row>
    <row r="17" spans="1:3" ht="15.75">
      <c r="A17" s="28"/>
      <c r="B17" s="42" t="s">
        <v>5</v>
      </c>
      <c r="C17" s="65"/>
    </row>
    <row r="18" spans="1:3" ht="15.75">
      <c r="A18" s="29">
        <v>1100</v>
      </c>
      <c r="B18" s="29" t="s">
        <v>56</v>
      </c>
      <c r="C18" s="30">
        <v>9</v>
      </c>
    </row>
    <row r="19" spans="1:3" ht="15.75" customHeight="1">
      <c r="A19" s="29">
        <v>1200</v>
      </c>
      <c r="B19" s="31" t="s">
        <v>57</v>
      </c>
      <c r="C19" s="30">
        <v>2.17</v>
      </c>
    </row>
    <row r="20" spans="1:3" ht="15.75" customHeight="1">
      <c r="A20" s="29">
        <v>2222</v>
      </c>
      <c r="B20" s="31" t="s">
        <v>26</v>
      </c>
      <c r="C20" s="30">
        <v>0.61</v>
      </c>
    </row>
    <row r="21" spans="1:3" ht="15.75" customHeight="1">
      <c r="A21" s="29">
        <v>2223</v>
      </c>
      <c r="B21" s="31" t="s">
        <v>27</v>
      </c>
      <c r="C21" s="30">
        <v>0.36</v>
      </c>
    </row>
    <row r="22" spans="1:3" ht="15.75" customHeight="1">
      <c r="A22" s="29">
        <v>2231</v>
      </c>
      <c r="B22" s="31" t="s">
        <v>44</v>
      </c>
      <c r="C22" s="30">
        <v>1.01</v>
      </c>
    </row>
    <row r="23" spans="1:3" ht="15.75" customHeight="1">
      <c r="A23" s="29">
        <v>2243</v>
      </c>
      <c r="B23" s="31" t="s">
        <v>31</v>
      </c>
      <c r="C23" s="30">
        <v>0.14</v>
      </c>
    </row>
    <row r="24" spans="1:3" ht="15.75">
      <c r="A24" s="29">
        <v>2244</v>
      </c>
      <c r="B24" s="31" t="s">
        <v>13</v>
      </c>
      <c r="C24" s="30">
        <v>0.1</v>
      </c>
    </row>
    <row r="25" spans="1:3" ht="15.75">
      <c r="A25" s="29">
        <v>2251</v>
      </c>
      <c r="B25" s="31" t="s">
        <v>10</v>
      </c>
      <c r="C25" s="30">
        <v>0.56</v>
      </c>
    </row>
    <row r="26" spans="1:3" ht="15.75">
      <c r="A26" s="29">
        <v>2279</v>
      </c>
      <c r="B26" s="31" t="s">
        <v>16</v>
      </c>
      <c r="C26" s="30">
        <v>0.04</v>
      </c>
    </row>
    <row r="27" spans="1:3" ht="15.75">
      <c r="A27" s="29">
        <v>2321</v>
      </c>
      <c r="B27" s="31" t="s">
        <v>19</v>
      </c>
      <c r="C27" s="30">
        <v>0.17</v>
      </c>
    </row>
    <row r="28" spans="1:3" ht="15.75">
      <c r="A28" s="29">
        <v>2362</v>
      </c>
      <c r="B28" s="31" t="s">
        <v>45</v>
      </c>
      <c r="C28" s="30">
        <v>0.06</v>
      </c>
    </row>
    <row r="29" spans="1:3" ht="15.75">
      <c r="A29" s="29">
        <v>2363</v>
      </c>
      <c r="B29" s="31" t="s">
        <v>38</v>
      </c>
      <c r="C29" s="30">
        <v>24.6</v>
      </c>
    </row>
    <row r="30" spans="1:3" ht="15.75" hidden="1">
      <c r="A30" s="29">
        <v>2370</v>
      </c>
      <c r="B30" s="31" t="s">
        <v>46</v>
      </c>
      <c r="C30" s="30">
        <v>0</v>
      </c>
    </row>
    <row r="31" spans="1:3" ht="15.75">
      <c r="A31" s="29">
        <v>5232</v>
      </c>
      <c r="B31" s="31" t="s">
        <v>47</v>
      </c>
      <c r="C31" s="30">
        <v>0.08</v>
      </c>
    </row>
    <row r="32" spans="1:3" ht="15.75">
      <c r="A32" s="29"/>
      <c r="B32" s="43" t="s">
        <v>6</v>
      </c>
      <c r="C32" s="32">
        <f>SUM(C18:C31)</f>
        <v>38.9</v>
      </c>
    </row>
    <row r="33" spans="1:3" ht="15.75">
      <c r="A33" s="33"/>
      <c r="B33" s="29" t="s">
        <v>7</v>
      </c>
      <c r="C33" s="29"/>
    </row>
    <row r="34" spans="1:3" ht="15.75">
      <c r="A34" s="29">
        <v>1100</v>
      </c>
      <c r="B34" s="29" t="s">
        <v>56</v>
      </c>
      <c r="C34" s="30">
        <v>3.77</v>
      </c>
    </row>
    <row r="35" spans="1:3" ht="15.75" customHeight="1">
      <c r="A35" s="29">
        <v>1200</v>
      </c>
      <c r="B35" s="31" t="s">
        <v>57</v>
      </c>
      <c r="C35" s="30">
        <v>0.91</v>
      </c>
    </row>
    <row r="36" spans="1:3" ht="15.75" customHeight="1">
      <c r="A36" s="29">
        <v>2219</v>
      </c>
      <c r="B36" s="29" t="s">
        <v>30</v>
      </c>
      <c r="C36" s="30">
        <v>0.14</v>
      </c>
    </row>
    <row r="37" spans="1:3" ht="15.75" customHeight="1">
      <c r="A37" s="29">
        <v>2234</v>
      </c>
      <c r="B37" s="31" t="s">
        <v>32</v>
      </c>
      <c r="C37" s="30">
        <v>0.01</v>
      </c>
    </row>
    <row r="38" spans="1:3" ht="15.75" customHeight="1">
      <c r="A38" s="29">
        <v>2239</v>
      </c>
      <c r="B38" s="31" t="s">
        <v>33</v>
      </c>
      <c r="C38" s="30">
        <v>0.06</v>
      </c>
    </row>
    <row r="39" spans="1:3" ht="15.75">
      <c r="A39" s="29">
        <v>2241</v>
      </c>
      <c r="B39" s="31" t="s">
        <v>34</v>
      </c>
      <c r="C39" s="30">
        <v>0.01</v>
      </c>
    </row>
    <row r="40" spans="1:3" ht="15.75">
      <c r="A40" s="29">
        <v>2242</v>
      </c>
      <c r="B40" s="31" t="s">
        <v>11</v>
      </c>
      <c r="C40" s="30">
        <v>0.04</v>
      </c>
    </row>
    <row r="41" spans="1:3" ht="15.75" customHeight="1">
      <c r="A41" s="29">
        <v>2243</v>
      </c>
      <c r="B41" s="31" t="s">
        <v>12</v>
      </c>
      <c r="C41" s="30">
        <v>0.04</v>
      </c>
    </row>
    <row r="42" spans="1:3" ht="15.75">
      <c r="A42" s="29">
        <v>2244</v>
      </c>
      <c r="B42" s="31" t="s">
        <v>13</v>
      </c>
      <c r="C42" s="30">
        <v>0.14</v>
      </c>
    </row>
    <row r="43" spans="1:3" ht="15.75">
      <c r="A43" s="29">
        <v>2247</v>
      </c>
      <c r="B43" s="42" t="s">
        <v>14</v>
      </c>
      <c r="C43" s="30">
        <v>0.01</v>
      </c>
    </row>
    <row r="44" spans="1:3" ht="15.75">
      <c r="A44" s="29">
        <v>2251</v>
      </c>
      <c r="B44" s="31" t="s">
        <v>10</v>
      </c>
      <c r="C44" s="30">
        <v>0.11</v>
      </c>
    </row>
    <row r="45" spans="1:3" ht="15.75">
      <c r="A45" s="29">
        <v>2259</v>
      </c>
      <c r="B45" s="31" t="s">
        <v>35</v>
      </c>
      <c r="C45" s="30">
        <v>0.01</v>
      </c>
    </row>
    <row r="46" spans="1:3" ht="15.75">
      <c r="A46" s="29">
        <v>2262</v>
      </c>
      <c r="B46" s="31" t="s">
        <v>15</v>
      </c>
      <c r="C46" s="30">
        <v>0.11</v>
      </c>
    </row>
    <row r="47" spans="1:3" ht="15.75">
      <c r="A47" s="29">
        <v>2264</v>
      </c>
      <c r="B47" s="31" t="s">
        <v>40</v>
      </c>
      <c r="C47" s="30">
        <v>0.01</v>
      </c>
    </row>
    <row r="48" spans="1:3" ht="15.75">
      <c r="A48" s="29">
        <v>2279</v>
      </c>
      <c r="B48" s="31" t="s">
        <v>16</v>
      </c>
      <c r="C48" s="30">
        <v>0.04</v>
      </c>
    </row>
    <row r="49" spans="1:3" ht="15.75">
      <c r="A49" s="29">
        <v>2311</v>
      </c>
      <c r="B49" s="31" t="s">
        <v>17</v>
      </c>
      <c r="C49" s="30">
        <v>0.09</v>
      </c>
    </row>
    <row r="50" spans="1:3" ht="15.75">
      <c r="A50" s="29">
        <v>2312</v>
      </c>
      <c r="B50" s="31" t="s">
        <v>18</v>
      </c>
      <c r="C50" s="30">
        <v>0.01</v>
      </c>
    </row>
    <row r="51" spans="1:3" ht="15.75">
      <c r="A51" s="29">
        <v>2322</v>
      </c>
      <c r="B51" s="31" t="s">
        <v>20</v>
      </c>
      <c r="C51" s="30">
        <v>0.3</v>
      </c>
    </row>
    <row r="52" spans="1:3" ht="15.75">
      <c r="A52" s="29">
        <v>2350</v>
      </c>
      <c r="B52" s="31" t="s">
        <v>21</v>
      </c>
      <c r="C52" s="30">
        <v>0.28</v>
      </c>
    </row>
    <row r="53" spans="1:3" ht="15.75">
      <c r="A53" s="29">
        <v>2361</v>
      </c>
      <c r="B53" s="31" t="s">
        <v>22</v>
      </c>
      <c r="C53" s="30">
        <v>0.09</v>
      </c>
    </row>
    <row r="54" spans="1:3" ht="15.75">
      <c r="A54" s="29">
        <v>2400</v>
      </c>
      <c r="B54" s="31" t="s">
        <v>28</v>
      </c>
      <c r="C54" s="30">
        <v>0.01</v>
      </c>
    </row>
    <row r="55" spans="1:3" ht="15.75">
      <c r="A55" s="29">
        <v>2512</v>
      </c>
      <c r="B55" s="31" t="s">
        <v>39</v>
      </c>
      <c r="C55" s="30">
        <v>9.6</v>
      </c>
    </row>
    <row r="56" spans="1:3" ht="15.75">
      <c r="A56" s="29">
        <v>2515</v>
      </c>
      <c r="B56" s="31" t="s">
        <v>23</v>
      </c>
      <c r="C56" s="30">
        <v>0.01</v>
      </c>
    </row>
    <row r="57" spans="1:3" ht="15.75">
      <c r="A57" s="29">
        <v>2519</v>
      </c>
      <c r="B57" s="31" t="s">
        <v>25</v>
      </c>
      <c r="C57" s="30">
        <v>0.01</v>
      </c>
    </row>
    <row r="58" spans="1:3" ht="15.75">
      <c r="A58" s="29">
        <v>5232</v>
      </c>
      <c r="B58" s="31" t="s">
        <v>24</v>
      </c>
      <c r="C58" s="30">
        <v>0.45</v>
      </c>
    </row>
    <row r="59" spans="1:3" ht="15.75">
      <c r="A59" s="29">
        <v>5240</v>
      </c>
      <c r="B59" s="31" t="s">
        <v>36</v>
      </c>
      <c r="C59" s="30">
        <v>0.28</v>
      </c>
    </row>
    <row r="60" spans="1:3" ht="15.75">
      <c r="A60" s="29">
        <v>5250</v>
      </c>
      <c r="B60" s="31" t="s">
        <v>37</v>
      </c>
      <c r="C60" s="30">
        <v>0.36</v>
      </c>
    </row>
    <row r="61" spans="1:3" ht="15.75">
      <c r="A61" s="33"/>
      <c r="B61" s="44" t="s">
        <v>8</v>
      </c>
      <c r="C61" s="32">
        <f>SUM(C34:C60)</f>
        <v>16.9</v>
      </c>
    </row>
    <row r="62" spans="1:3" ht="15.75">
      <c r="A62" s="33"/>
      <c r="B62" s="44" t="s">
        <v>29</v>
      </c>
      <c r="C62" s="32">
        <f>C61+C32</f>
        <v>55.8</v>
      </c>
    </row>
    <row r="63" spans="1:3" ht="15.75">
      <c r="A63" s="20"/>
      <c r="B63" s="22"/>
      <c r="C63" s="46"/>
    </row>
    <row r="64" spans="1:3" s="75" customFormat="1" ht="15" customHeight="1">
      <c r="A64" s="110" t="s">
        <v>59</v>
      </c>
      <c r="B64" s="111"/>
      <c r="C64" s="79">
        <v>60</v>
      </c>
    </row>
    <row r="65" spans="1:3" s="75" customFormat="1" ht="15" customHeight="1">
      <c r="A65" s="110" t="s">
        <v>97</v>
      </c>
      <c r="B65" s="111"/>
      <c r="C65" s="76">
        <f>C62/C64</f>
        <v>0.9299999999999999</v>
      </c>
    </row>
    <row r="66" spans="1:3" ht="15.75">
      <c r="A66" s="22"/>
      <c r="B66" s="21"/>
      <c r="C66" s="21"/>
    </row>
    <row r="67" spans="1:3" ht="15" customHeight="1">
      <c r="A67" s="108" t="s">
        <v>60</v>
      </c>
      <c r="B67" s="109"/>
      <c r="C67" s="37"/>
    </row>
    <row r="68" spans="1:3" ht="15" customHeight="1">
      <c r="A68" s="108" t="s">
        <v>95</v>
      </c>
      <c r="B68" s="109"/>
      <c r="C68" s="37"/>
    </row>
    <row r="69" spans="1:2" ht="15.75">
      <c r="A69" s="38"/>
      <c r="B69" s="21"/>
    </row>
    <row r="70" spans="1:3" ht="15.75">
      <c r="A70" s="39" t="s">
        <v>61</v>
      </c>
      <c r="B70" s="39"/>
      <c r="C70" s="39"/>
    </row>
    <row r="71" spans="1:3" ht="15.75">
      <c r="A71" s="39"/>
      <c r="B71" s="39"/>
      <c r="C71" s="39"/>
    </row>
    <row r="72" spans="1:3" ht="15.75">
      <c r="A72" s="39" t="s">
        <v>69</v>
      </c>
      <c r="B72" s="40"/>
      <c r="C72" s="39"/>
    </row>
    <row r="73" spans="1:3" ht="15.75">
      <c r="A73" s="39"/>
      <c r="B73" s="41"/>
      <c r="C73" s="39"/>
    </row>
    <row r="76" spans="1:3" ht="15.75">
      <c r="A76" s="113"/>
      <c r="B76" s="113"/>
      <c r="C76" s="67"/>
    </row>
    <row r="77" spans="1:3" ht="15.75">
      <c r="A77" s="66"/>
      <c r="B77" s="66"/>
      <c r="C77" s="68"/>
    </row>
    <row r="78" spans="1:3" ht="15.75">
      <c r="A78" s="66"/>
      <c r="B78" s="66"/>
      <c r="C78" s="68"/>
    </row>
    <row r="79" spans="1:3" ht="15.75">
      <c r="A79" s="113"/>
      <c r="B79" s="113"/>
      <c r="C79" s="68"/>
    </row>
    <row r="80" spans="1:3" ht="15.75">
      <c r="A80" s="66"/>
      <c r="B80" s="66"/>
      <c r="C80" s="68"/>
    </row>
    <row r="81" spans="1:3" ht="15.75">
      <c r="A81" s="114"/>
      <c r="B81" s="114"/>
      <c r="C81" s="68"/>
    </row>
    <row r="82" spans="1:3" ht="15.75">
      <c r="A82" s="115"/>
      <c r="B82" s="113"/>
      <c r="C82" s="68"/>
    </row>
    <row r="83" spans="1:3" ht="15.75">
      <c r="A83" s="113"/>
      <c r="B83" s="113"/>
      <c r="C83" s="68"/>
    </row>
  </sheetData>
  <sheetProtection/>
  <mergeCells count="15">
    <mergeCell ref="A7:C7"/>
    <mergeCell ref="B8:C8"/>
    <mergeCell ref="A9:C9"/>
    <mergeCell ref="A10:C10"/>
    <mergeCell ref="B11:C11"/>
    <mergeCell ref="B12:C12"/>
    <mergeCell ref="A79:B79"/>
    <mergeCell ref="A81:B81"/>
    <mergeCell ref="A82:B82"/>
    <mergeCell ref="A83:B83"/>
    <mergeCell ref="A64:B64"/>
    <mergeCell ref="A65:B65"/>
    <mergeCell ref="A67:B67"/>
    <mergeCell ref="A68:B68"/>
    <mergeCell ref="A76:B76"/>
  </mergeCells>
  <printOptions/>
  <pageMargins left="0.7086614173228347" right="0.7086614173228347" top="0.7480314960629921" bottom="0.5511811023622047" header="0.31496062992125984" footer="0.31496062992125984"/>
  <pageSetup fitToHeight="0" fitToWidth="1" horizontalDpi="600" verticalDpi="600" orientation="portrait" paperSize="9" scale="65" r:id="rId1"/>
  <headerFooter>
    <oddFooter>&amp;C&amp;"Times New Roman,Regular"&amp;11&amp;K01+000LManotp7_120118; Grozījumi MK 24.09.2013. noteikumos Nr.1002 "Sociālās integrācijas valsts aģentūras sniegto maksas pakalpojumu cenrādis"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Layout" workbookViewId="0" topLeftCell="A1">
      <selection activeCell="A7" sqref="A7:D7"/>
    </sheetView>
  </sheetViews>
  <sheetFormatPr defaultColWidth="9.140625" defaultRowHeight="12.75"/>
  <cols>
    <col min="1" max="1" width="13.28125" style="6" customWidth="1"/>
    <col min="2" max="2" width="99.7109375" style="6" customWidth="1"/>
    <col min="3" max="3" width="27.140625" style="6" hidden="1" customWidth="1"/>
    <col min="4" max="4" width="32.140625" style="6" customWidth="1"/>
    <col min="5" max="16384" width="9.140625" style="6" customWidth="1"/>
  </cols>
  <sheetData>
    <row r="1" spans="1:4" s="7" customFormat="1" ht="15.75">
      <c r="A1" s="6"/>
      <c r="B1" s="2"/>
      <c r="C1" s="2"/>
      <c r="D1" s="20"/>
    </row>
    <row r="2" spans="1:4" s="7" customFormat="1" ht="15.75">
      <c r="A2" s="6"/>
      <c r="B2" s="1"/>
      <c r="C2" s="1"/>
      <c r="D2" s="20"/>
    </row>
    <row r="3" spans="1:4" s="7" customFormat="1" ht="15">
      <c r="A3" s="6"/>
      <c r="B3" s="1"/>
      <c r="C3" s="1"/>
      <c r="D3" s="1"/>
    </row>
    <row r="4" spans="1:4" s="7" customFormat="1" ht="18.75">
      <c r="A4" s="99" t="s">
        <v>9</v>
      </c>
      <c r="B4" s="99"/>
      <c r="C4" s="99"/>
      <c r="D4" s="99"/>
    </row>
    <row r="5" spans="1:4" s="7" customFormat="1" ht="15">
      <c r="A5" s="6"/>
      <c r="B5" s="105"/>
      <c r="C5" s="105"/>
      <c r="D5" s="105"/>
    </row>
    <row r="6" spans="1:4" s="7" customFormat="1" ht="15.75" customHeight="1">
      <c r="A6" s="87" t="s">
        <v>1</v>
      </c>
      <c r="B6" s="87"/>
      <c r="C6" s="87"/>
      <c r="D6" s="87"/>
    </row>
    <row r="7" spans="1:4" s="7" customFormat="1" ht="15.75" customHeight="1">
      <c r="A7" s="87" t="s">
        <v>0</v>
      </c>
      <c r="B7" s="87"/>
      <c r="C7" s="87"/>
      <c r="D7" s="87"/>
    </row>
    <row r="8" spans="1:4" s="7" customFormat="1" ht="15.75" customHeight="1">
      <c r="A8" s="14"/>
      <c r="B8" s="87" t="s">
        <v>43</v>
      </c>
      <c r="C8" s="87"/>
      <c r="D8" s="87"/>
    </row>
    <row r="9" spans="1:4" s="7" customFormat="1" ht="15.75">
      <c r="A9" s="14"/>
      <c r="B9" s="87" t="s">
        <v>41</v>
      </c>
      <c r="C9" s="87"/>
      <c r="D9" s="87"/>
    </row>
    <row r="10" spans="1:4" s="7" customFormat="1" ht="15.75">
      <c r="A10" s="14"/>
      <c r="B10" s="87" t="s">
        <v>49</v>
      </c>
      <c r="C10" s="87"/>
      <c r="D10" s="87"/>
    </row>
    <row r="11" spans="1:4" s="7" customFormat="1" ht="15.75">
      <c r="A11" s="14" t="s">
        <v>2</v>
      </c>
      <c r="B11" s="14" t="s">
        <v>186</v>
      </c>
      <c r="C11" s="14"/>
      <c r="D11" s="14"/>
    </row>
    <row r="12" spans="1:4" s="7" customFormat="1" ht="15.75" hidden="1">
      <c r="A12" s="12"/>
      <c r="B12" s="24"/>
      <c r="C12" s="24"/>
      <c r="D12" s="24"/>
    </row>
    <row r="13" spans="1:4" s="7" customFormat="1" ht="67.5" customHeight="1">
      <c r="A13" s="58" t="s">
        <v>3</v>
      </c>
      <c r="B13" s="58" t="s">
        <v>4</v>
      </c>
      <c r="C13" s="58"/>
      <c r="D13" s="58" t="s">
        <v>96</v>
      </c>
    </row>
    <row r="14" spans="1:4" s="7" customFormat="1" ht="15.75">
      <c r="A14" s="26">
        <v>1</v>
      </c>
      <c r="B14" s="27">
        <v>2</v>
      </c>
      <c r="C14" s="27"/>
      <c r="D14" s="27">
        <v>3</v>
      </c>
    </row>
    <row r="15" spans="1:4" s="7" customFormat="1" ht="15.75">
      <c r="A15" s="28"/>
      <c r="B15" s="42" t="s">
        <v>5</v>
      </c>
      <c r="C15" s="42"/>
      <c r="D15" s="42"/>
    </row>
    <row r="16" spans="1:4" s="7" customFormat="1" ht="15.75">
      <c r="A16" s="29">
        <v>1100</v>
      </c>
      <c r="B16" s="29" t="s">
        <v>56</v>
      </c>
      <c r="C16" s="30">
        <v>588.46</v>
      </c>
      <c r="D16" s="30">
        <f>C16/75</f>
        <v>7.846133333333333</v>
      </c>
    </row>
    <row r="17" spans="1:4" s="7" customFormat="1" ht="15.75">
      <c r="A17" s="29">
        <v>1200</v>
      </c>
      <c r="B17" s="31" t="s">
        <v>57</v>
      </c>
      <c r="C17" s="30">
        <v>141.76</v>
      </c>
      <c r="D17" s="30">
        <f aca="true" t="shared" si="0" ref="D17:D29">C17/75</f>
        <v>1.8901333333333332</v>
      </c>
    </row>
    <row r="18" spans="1:4" s="7" customFormat="1" ht="15.75">
      <c r="A18" s="29">
        <v>2222</v>
      </c>
      <c r="B18" s="31" t="s">
        <v>26</v>
      </c>
      <c r="C18" s="30">
        <v>44.29</v>
      </c>
      <c r="D18" s="30">
        <f t="shared" si="0"/>
        <v>0.5905333333333334</v>
      </c>
    </row>
    <row r="19" spans="1:4" ht="15.75" customHeight="1">
      <c r="A19" s="29">
        <v>2223</v>
      </c>
      <c r="B19" s="31" t="s">
        <v>27</v>
      </c>
      <c r="C19" s="30">
        <v>25.55</v>
      </c>
      <c r="D19" s="30">
        <f t="shared" si="0"/>
        <v>0.3406666666666667</v>
      </c>
    </row>
    <row r="20" spans="1:4" ht="15.75">
      <c r="A20" s="29">
        <v>2231</v>
      </c>
      <c r="B20" s="31" t="s">
        <v>44</v>
      </c>
      <c r="C20" s="30">
        <v>12.41</v>
      </c>
      <c r="D20" s="30">
        <f t="shared" si="0"/>
        <v>0.16546666666666668</v>
      </c>
    </row>
    <row r="21" spans="1:4" ht="15.75">
      <c r="A21" s="29">
        <v>2243</v>
      </c>
      <c r="B21" s="31" t="s">
        <v>31</v>
      </c>
      <c r="C21" s="30">
        <v>10.54</v>
      </c>
      <c r="D21" s="30">
        <f t="shared" si="0"/>
        <v>0.14053333333333332</v>
      </c>
    </row>
    <row r="22" spans="1:4" ht="15.75">
      <c r="A22" s="29">
        <v>2244</v>
      </c>
      <c r="B22" s="31" t="s">
        <v>13</v>
      </c>
      <c r="C22" s="30">
        <v>5.79</v>
      </c>
      <c r="D22" s="30">
        <v>0.08</v>
      </c>
    </row>
    <row r="23" spans="1:4" ht="15.75">
      <c r="A23" s="29">
        <v>2251</v>
      </c>
      <c r="B23" s="31" t="s">
        <v>10</v>
      </c>
      <c r="C23" s="30">
        <v>33.78</v>
      </c>
      <c r="D23" s="30">
        <v>0.35</v>
      </c>
    </row>
    <row r="24" spans="1:4" ht="15.75">
      <c r="A24" s="29">
        <v>2279</v>
      </c>
      <c r="B24" s="31" t="s">
        <v>16</v>
      </c>
      <c r="C24" s="30">
        <v>2.78</v>
      </c>
      <c r="D24" s="30">
        <f t="shared" si="0"/>
        <v>0.037066666666666664</v>
      </c>
    </row>
    <row r="25" spans="1:4" ht="14.25" customHeight="1">
      <c r="A25" s="29">
        <v>2321</v>
      </c>
      <c r="B25" s="31" t="s">
        <v>19</v>
      </c>
      <c r="C25" s="30">
        <v>73.56</v>
      </c>
      <c r="D25" s="30">
        <f t="shared" si="0"/>
        <v>0.9808</v>
      </c>
    </row>
    <row r="26" spans="1:4" ht="15.75">
      <c r="A26" s="29">
        <v>2362</v>
      </c>
      <c r="B26" s="31" t="s">
        <v>45</v>
      </c>
      <c r="C26" s="30">
        <v>4.18</v>
      </c>
      <c r="D26" s="30">
        <f t="shared" si="0"/>
        <v>0.05573333333333333</v>
      </c>
    </row>
    <row r="27" spans="1:4" ht="15.75">
      <c r="A27" s="29">
        <v>2363</v>
      </c>
      <c r="B27" s="31" t="s">
        <v>38</v>
      </c>
      <c r="C27" s="30">
        <v>1696.33</v>
      </c>
      <c r="D27" s="30">
        <v>23.8</v>
      </c>
    </row>
    <row r="28" spans="1:4" ht="15.75" hidden="1">
      <c r="A28" s="29">
        <v>2370</v>
      </c>
      <c r="B28" s="31" t="s">
        <v>46</v>
      </c>
      <c r="C28" s="30">
        <v>0</v>
      </c>
      <c r="D28" s="30">
        <f t="shared" si="0"/>
        <v>0</v>
      </c>
    </row>
    <row r="29" spans="1:4" ht="16.5" customHeight="1">
      <c r="A29" s="29">
        <v>5232</v>
      </c>
      <c r="B29" s="31" t="s">
        <v>47</v>
      </c>
      <c r="C29" s="30">
        <v>6.04</v>
      </c>
      <c r="D29" s="30">
        <f t="shared" si="0"/>
        <v>0.08053333333333333</v>
      </c>
    </row>
    <row r="30" spans="1:4" ht="15.75">
      <c r="A30" s="29"/>
      <c r="B30" s="43" t="s">
        <v>6</v>
      </c>
      <c r="C30" s="32">
        <f>SUM(C16:C29)</f>
        <v>2645.47</v>
      </c>
      <c r="D30" s="32">
        <f>SUM(D16:D29)</f>
        <v>36.357600000000005</v>
      </c>
    </row>
    <row r="31" spans="1:4" ht="15.75">
      <c r="A31" s="33"/>
      <c r="B31" s="29" t="s">
        <v>7</v>
      </c>
      <c r="C31" s="29"/>
      <c r="D31" s="29"/>
    </row>
    <row r="32" spans="1:4" ht="15.75">
      <c r="A32" s="29">
        <v>1100</v>
      </c>
      <c r="B32" s="29" t="s">
        <v>56</v>
      </c>
      <c r="C32" s="30">
        <v>379.21</v>
      </c>
      <c r="D32" s="30">
        <f aca="true" t="shared" si="1" ref="D32:D57">C32/75</f>
        <v>5.056133333333333</v>
      </c>
    </row>
    <row r="33" spans="1:4" ht="14.25" customHeight="1">
      <c r="A33" s="29">
        <v>1200</v>
      </c>
      <c r="B33" s="31" t="s">
        <v>57</v>
      </c>
      <c r="C33" s="30">
        <v>91.35</v>
      </c>
      <c r="D33" s="30">
        <f t="shared" si="1"/>
        <v>1.218</v>
      </c>
    </row>
    <row r="34" spans="1:4" ht="15.75">
      <c r="A34" s="29">
        <v>2219</v>
      </c>
      <c r="B34" s="29" t="s">
        <v>30</v>
      </c>
      <c r="C34" s="30">
        <v>10.8</v>
      </c>
      <c r="D34" s="30">
        <f t="shared" si="1"/>
        <v>0.14400000000000002</v>
      </c>
    </row>
    <row r="35" spans="1:4" ht="15.75">
      <c r="A35" s="29">
        <v>2234</v>
      </c>
      <c r="B35" s="31" t="s">
        <v>32</v>
      </c>
      <c r="C35" s="30">
        <v>0.8</v>
      </c>
      <c r="D35" s="30">
        <f t="shared" si="1"/>
        <v>0.010666666666666668</v>
      </c>
    </row>
    <row r="36" spans="1:4" ht="15.75">
      <c r="A36" s="29">
        <v>2239</v>
      </c>
      <c r="B36" s="31" t="s">
        <v>33</v>
      </c>
      <c r="C36" s="30">
        <v>4.34</v>
      </c>
      <c r="D36" s="30">
        <f t="shared" si="1"/>
        <v>0.057866666666666663</v>
      </c>
    </row>
    <row r="37" spans="1:4" ht="15.75">
      <c r="A37" s="29">
        <v>2241</v>
      </c>
      <c r="B37" s="31" t="s">
        <v>34</v>
      </c>
      <c r="C37" s="30">
        <v>0.91</v>
      </c>
      <c r="D37" s="30">
        <f t="shared" si="1"/>
        <v>0.012133333333333335</v>
      </c>
    </row>
    <row r="38" spans="1:4" ht="15.75">
      <c r="A38" s="29">
        <v>2242</v>
      </c>
      <c r="B38" s="31" t="s">
        <v>11</v>
      </c>
      <c r="C38" s="30">
        <v>3.54</v>
      </c>
      <c r="D38" s="30">
        <f t="shared" si="1"/>
        <v>0.0472</v>
      </c>
    </row>
    <row r="39" spans="1:4" ht="15.75">
      <c r="A39" s="29">
        <v>2243</v>
      </c>
      <c r="B39" s="31" t="s">
        <v>12</v>
      </c>
      <c r="C39" s="30">
        <v>3.47</v>
      </c>
      <c r="D39" s="30">
        <f t="shared" si="1"/>
        <v>0.04626666666666667</v>
      </c>
    </row>
    <row r="40" spans="1:4" ht="15.75">
      <c r="A40" s="29">
        <v>2244</v>
      </c>
      <c r="B40" s="31" t="s">
        <v>13</v>
      </c>
      <c r="C40" s="30">
        <v>0.79</v>
      </c>
      <c r="D40" s="30">
        <v>0.71</v>
      </c>
    </row>
    <row r="41" spans="1:4" ht="15.75">
      <c r="A41" s="29">
        <v>2247</v>
      </c>
      <c r="B41" s="42" t="s">
        <v>14</v>
      </c>
      <c r="C41" s="30">
        <v>1.03</v>
      </c>
      <c r="D41" s="30">
        <f t="shared" si="1"/>
        <v>0.013733333333333334</v>
      </c>
    </row>
    <row r="42" spans="1:4" ht="15.75">
      <c r="A42" s="29">
        <v>2251</v>
      </c>
      <c r="B42" s="31" t="s">
        <v>10</v>
      </c>
      <c r="C42" s="30">
        <v>8.03</v>
      </c>
      <c r="D42" s="30">
        <f t="shared" si="1"/>
        <v>0.10706666666666666</v>
      </c>
    </row>
    <row r="43" spans="1:4" ht="15.75" hidden="1">
      <c r="A43" s="29">
        <v>2259</v>
      </c>
      <c r="B43" s="31" t="s">
        <v>35</v>
      </c>
      <c r="C43" s="30">
        <v>0.07</v>
      </c>
      <c r="D43" s="30">
        <f t="shared" si="1"/>
        <v>0.0009333333333333334</v>
      </c>
    </row>
    <row r="44" spans="1:4" ht="15.75">
      <c r="A44" s="29">
        <v>2262</v>
      </c>
      <c r="B44" s="31" t="s">
        <v>15</v>
      </c>
      <c r="C44" s="30">
        <v>8.44</v>
      </c>
      <c r="D44" s="30">
        <f t="shared" si="1"/>
        <v>0.11253333333333333</v>
      </c>
    </row>
    <row r="45" spans="1:4" ht="15.75" hidden="1">
      <c r="A45" s="29">
        <v>2264</v>
      </c>
      <c r="B45" s="31" t="s">
        <v>40</v>
      </c>
      <c r="C45" s="30">
        <v>0.07</v>
      </c>
      <c r="D45" s="30">
        <f t="shared" si="1"/>
        <v>0.0009333333333333334</v>
      </c>
    </row>
    <row r="46" spans="1:4" ht="15.75">
      <c r="A46" s="29">
        <v>2279</v>
      </c>
      <c r="B46" s="31" t="s">
        <v>16</v>
      </c>
      <c r="C46" s="30">
        <v>1</v>
      </c>
      <c r="D46" s="30">
        <f t="shared" si="1"/>
        <v>0.013333333333333334</v>
      </c>
    </row>
    <row r="47" spans="1:4" ht="15.75">
      <c r="A47" s="29">
        <v>2311</v>
      </c>
      <c r="B47" s="31" t="s">
        <v>17</v>
      </c>
      <c r="C47" s="30">
        <v>4.95</v>
      </c>
      <c r="D47" s="30">
        <f t="shared" si="1"/>
        <v>0.066</v>
      </c>
    </row>
    <row r="48" spans="1:4" ht="15.75">
      <c r="A48" s="29">
        <v>2312</v>
      </c>
      <c r="B48" s="31" t="s">
        <v>18</v>
      </c>
      <c r="C48" s="30">
        <v>1.05</v>
      </c>
      <c r="D48" s="30">
        <f t="shared" si="1"/>
        <v>0.014</v>
      </c>
    </row>
    <row r="49" spans="1:4" ht="16.5" customHeight="1">
      <c r="A49" s="29">
        <v>2322</v>
      </c>
      <c r="B49" s="31" t="s">
        <v>20</v>
      </c>
      <c r="C49" s="30">
        <v>16.14</v>
      </c>
      <c r="D49" s="30">
        <v>0.16</v>
      </c>
    </row>
    <row r="50" spans="1:4" ht="15.75">
      <c r="A50" s="29">
        <v>2350</v>
      </c>
      <c r="B50" s="31" t="s">
        <v>21</v>
      </c>
      <c r="C50" s="30">
        <v>21.54</v>
      </c>
      <c r="D50" s="30">
        <v>0.28</v>
      </c>
    </row>
    <row r="51" spans="1:4" ht="15.75">
      <c r="A51" s="29">
        <v>2361</v>
      </c>
      <c r="B51" s="31" t="s">
        <v>22</v>
      </c>
      <c r="C51" s="30">
        <v>6.6</v>
      </c>
      <c r="D51" s="30">
        <f t="shared" si="1"/>
        <v>0.088</v>
      </c>
    </row>
    <row r="52" spans="1:4" ht="15.75">
      <c r="A52" s="29">
        <v>2400</v>
      </c>
      <c r="B52" s="31" t="s">
        <v>28</v>
      </c>
      <c r="C52" s="30">
        <v>1.21</v>
      </c>
      <c r="D52" s="30">
        <f t="shared" si="1"/>
        <v>0.016133333333333333</v>
      </c>
    </row>
    <row r="53" spans="1:4" ht="15" customHeight="1">
      <c r="A53" s="29">
        <v>2512</v>
      </c>
      <c r="B53" s="31" t="s">
        <v>39</v>
      </c>
      <c r="C53" s="30">
        <v>705</v>
      </c>
      <c r="D53" s="30">
        <v>9.8</v>
      </c>
    </row>
    <row r="54" spans="1:4" ht="15.75">
      <c r="A54" s="29">
        <v>2515</v>
      </c>
      <c r="B54" s="31" t="s">
        <v>23</v>
      </c>
      <c r="C54" s="30">
        <v>1.48</v>
      </c>
      <c r="D54" s="30">
        <f t="shared" si="1"/>
        <v>0.019733333333333332</v>
      </c>
    </row>
    <row r="55" spans="1:4" ht="15.75" hidden="1">
      <c r="A55" s="29">
        <v>2519</v>
      </c>
      <c r="B55" s="31" t="s">
        <v>25</v>
      </c>
      <c r="C55" s="30">
        <v>0.07</v>
      </c>
      <c r="D55" s="30">
        <f t="shared" si="1"/>
        <v>0.0009333333333333334</v>
      </c>
    </row>
    <row r="56" spans="1:4" ht="15.75">
      <c r="A56" s="29">
        <v>5232</v>
      </c>
      <c r="B56" s="31" t="s">
        <v>24</v>
      </c>
      <c r="C56" s="30">
        <v>63.48</v>
      </c>
      <c r="D56" s="30">
        <f t="shared" si="1"/>
        <v>0.8463999999999999</v>
      </c>
    </row>
    <row r="57" spans="1:4" ht="15.75">
      <c r="A57" s="29">
        <v>5240</v>
      </c>
      <c r="B57" s="31" t="s">
        <v>36</v>
      </c>
      <c r="C57" s="30">
        <v>10.42</v>
      </c>
      <c r="D57" s="30">
        <f t="shared" si="1"/>
        <v>0.13893333333333333</v>
      </c>
    </row>
    <row r="58" spans="1:4" ht="15.75">
      <c r="A58" s="29">
        <v>5250</v>
      </c>
      <c r="B58" s="31" t="s">
        <v>37</v>
      </c>
      <c r="C58" s="30">
        <v>43.74</v>
      </c>
      <c r="D58" s="30">
        <v>0.66</v>
      </c>
    </row>
    <row r="59" spans="1:4" ht="15.75" customHeight="1">
      <c r="A59" s="33"/>
      <c r="B59" s="44" t="s">
        <v>8</v>
      </c>
      <c r="C59" s="32">
        <f>SUM(C32:C58)</f>
        <v>1389.5300000000002</v>
      </c>
      <c r="D59" s="32">
        <f>SUM(D32:D58)</f>
        <v>19.640933333333333</v>
      </c>
    </row>
    <row r="60" spans="1:4" ht="15.75">
      <c r="A60" s="33"/>
      <c r="B60" s="44" t="s">
        <v>29</v>
      </c>
      <c r="C60" s="32">
        <f>C59+C30</f>
        <v>4035</v>
      </c>
      <c r="D60" s="32">
        <f>D59+D30</f>
        <v>55.99853333333334</v>
      </c>
    </row>
    <row r="61" spans="1:4" ht="15.75" customHeight="1">
      <c r="A61" s="45"/>
      <c r="C61" s="46"/>
      <c r="D61" s="46"/>
    </row>
    <row r="62" spans="1:4" ht="15.75" customHeight="1">
      <c r="A62" s="102" t="s">
        <v>59</v>
      </c>
      <c r="B62" s="102"/>
      <c r="C62" s="54">
        <v>1500</v>
      </c>
      <c r="D62" s="72">
        <v>20</v>
      </c>
    </row>
    <row r="63" spans="1:4" ht="15.75">
      <c r="A63" s="102" t="s">
        <v>97</v>
      </c>
      <c r="B63" s="102"/>
      <c r="C63" s="55">
        <f>C60/C62</f>
        <v>2.69</v>
      </c>
      <c r="D63" s="73">
        <f>D60/D62</f>
        <v>2.799926666666667</v>
      </c>
    </row>
    <row r="64" spans="1:4" ht="15.75" customHeight="1">
      <c r="A64" s="46"/>
      <c r="B64" s="49"/>
      <c r="C64" s="49"/>
      <c r="D64" s="74"/>
    </row>
    <row r="65" spans="1:4" s="3" customFormat="1" ht="19.5" customHeight="1">
      <c r="A65" s="97" t="s">
        <v>60</v>
      </c>
      <c r="B65" s="102"/>
      <c r="C65" s="59"/>
      <c r="D65" s="51"/>
    </row>
    <row r="66" spans="1:4" s="3" customFormat="1" ht="15.75">
      <c r="A66" s="102" t="s">
        <v>95</v>
      </c>
      <c r="B66" s="102"/>
      <c r="C66" s="59"/>
      <c r="D66" s="51"/>
    </row>
    <row r="67" spans="1:4" ht="13.5" customHeight="1">
      <c r="A67" s="38"/>
      <c r="B67" s="21"/>
      <c r="C67" s="21"/>
      <c r="D67" s="21"/>
    </row>
    <row r="68" spans="1:4" s="3" customFormat="1" ht="17.25" customHeight="1">
      <c r="A68" s="39" t="s">
        <v>61</v>
      </c>
      <c r="B68" s="39"/>
      <c r="C68" s="39"/>
      <c r="D68" s="39"/>
    </row>
    <row r="69" spans="1:4" s="3" customFormat="1" ht="12.75" customHeight="1">
      <c r="A69" s="39"/>
      <c r="B69" s="39"/>
      <c r="C69" s="39"/>
      <c r="D69" s="39"/>
    </row>
    <row r="70" spans="1:4" s="3" customFormat="1" ht="15" customHeight="1">
      <c r="A70" s="39"/>
      <c r="B70" s="40"/>
      <c r="C70" s="40"/>
      <c r="D70" s="40"/>
    </row>
    <row r="71" spans="1:4" s="3" customFormat="1" ht="14.25" customHeight="1">
      <c r="A71" s="39"/>
      <c r="B71" s="41"/>
      <c r="C71" s="41"/>
      <c r="D71" s="41"/>
    </row>
  </sheetData>
  <sheetProtection/>
  <mergeCells count="11">
    <mergeCell ref="B9:D9"/>
    <mergeCell ref="B10:D10"/>
    <mergeCell ref="A63:B63"/>
    <mergeCell ref="A62:B62"/>
    <mergeCell ref="A65:B65"/>
    <mergeCell ref="A66:B66"/>
    <mergeCell ref="A4:D4"/>
    <mergeCell ref="B5:D5"/>
    <mergeCell ref="A6:D6"/>
    <mergeCell ref="A7:D7"/>
    <mergeCell ref="B8:D8"/>
  </mergeCells>
  <printOptions/>
  <pageMargins left="0.9448818897637796" right="0.5511811023622047" top="0.7086614173228347" bottom="0.984251968503937" header="0.5118110236220472" footer="0.5118110236220472"/>
  <pageSetup firstPageNumber="4" useFirstPageNumber="1" fitToHeight="0" fitToWidth="1" horizontalDpi="600" verticalDpi="600" orientation="portrait" paperSize="9" scale="60" r:id="rId1"/>
  <headerFooter alignWithMargins="0">
    <oddFooter>&amp;C&amp;"Times New Roman,Regular"LManotp7_100519_1002maksas;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view="pageLayout" workbookViewId="0" topLeftCell="A1">
      <selection activeCell="B10" sqref="B10:D10"/>
    </sheetView>
  </sheetViews>
  <sheetFormatPr defaultColWidth="9.140625" defaultRowHeight="12.75"/>
  <cols>
    <col min="1" max="1" width="13.28125" style="6" customWidth="1"/>
    <col min="2" max="2" width="98.00390625" style="6" customWidth="1"/>
    <col min="3" max="3" width="11.00390625" style="6" hidden="1" customWidth="1"/>
    <col min="4" max="4" width="31.8515625" style="6" customWidth="1"/>
  </cols>
  <sheetData>
    <row r="1" spans="2:4" ht="15.75">
      <c r="B1" s="2"/>
      <c r="C1" s="2"/>
      <c r="D1" s="23"/>
    </row>
    <row r="2" spans="2:4" ht="15.75">
      <c r="B2" s="2"/>
      <c r="C2" s="2"/>
      <c r="D2" s="20"/>
    </row>
    <row r="3" spans="2:4" ht="15.75">
      <c r="B3" s="1"/>
      <c r="C3" s="1"/>
      <c r="D3" s="20"/>
    </row>
    <row r="4" spans="2:4" ht="15">
      <c r="B4" s="1"/>
      <c r="C4" s="1"/>
      <c r="D4" s="4"/>
    </row>
    <row r="5" spans="1:4" ht="18.75">
      <c r="A5" s="99" t="s">
        <v>9</v>
      </c>
      <c r="B5" s="99"/>
      <c r="C5" s="99"/>
      <c r="D5" s="99"/>
    </row>
    <row r="6" spans="2:4" ht="15">
      <c r="B6" s="105"/>
      <c r="C6" s="105"/>
      <c r="D6" s="105"/>
    </row>
    <row r="7" spans="1:4" ht="15.75">
      <c r="A7" s="87" t="s">
        <v>1</v>
      </c>
      <c r="B7" s="87"/>
      <c r="C7" s="87"/>
      <c r="D7" s="87"/>
    </row>
    <row r="8" spans="1:4" ht="15.75">
      <c r="A8" s="87" t="s">
        <v>0</v>
      </c>
      <c r="B8" s="87"/>
      <c r="C8" s="87"/>
      <c r="D8" s="87"/>
    </row>
    <row r="9" spans="1:4" ht="15.75">
      <c r="A9" s="14"/>
      <c r="B9" s="87" t="s">
        <v>43</v>
      </c>
      <c r="C9" s="87"/>
      <c r="D9" s="87"/>
    </row>
    <row r="10" spans="1:4" ht="15.75">
      <c r="A10" s="14"/>
      <c r="B10" s="87" t="s">
        <v>41</v>
      </c>
      <c r="C10" s="87"/>
      <c r="D10" s="87"/>
    </row>
    <row r="11" spans="1:4" ht="15.75">
      <c r="A11" s="14"/>
      <c r="B11" s="14" t="s">
        <v>49</v>
      </c>
      <c r="C11" s="14"/>
      <c r="D11" s="14"/>
    </row>
    <row r="12" spans="1:4" ht="15.75">
      <c r="A12" s="14"/>
      <c r="B12" s="87" t="s">
        <v>100</v>
      </c>
      <c r="C12" s="87"/>
      <c r="D12" s="87"/>
    </row>
    <row r="13" spans="1:4" ht="15.75">
      <c r="A13" s="14" t="s">
        <v>2</v>
      </c>
      <c r="B13" s="14" t="str">
        <f>'8.1.1.'!B11</f>
        <v>2019.gadā un turpmāk</v>
      </c>
      <c r="C13" s="14"/>
      <c r="D13" s="14"/>
    </row>
    <row r="14" spans="1:4" ht="15.75" hidden="1">
      <c r="A14" s="12"/>
      <c r="B14" s="24"/>
      <c r="C14" s="24"/>
      <c r="D14" s="24"/>
    </row>
    <row r="15" spans="1:4" ht="47.25">
      <c r="A15" s="58" t="s">
        <v>3</v>
      </c>
      <c r="B15" s="58" t="s">
        <v>4</v>
      </c>
      <c r="C15" s="58"/>
      <c r="D15" s="58" t="s">
        <v>94</v>
      </c>
    </row>
    <row r="16" spans="1:4" ht="15.75">
      <c r="A16" s="26">
        <v>1</v>
      </c>
      <c r="B16" s="27">
        <v>2</v>
      </c>
      <c r="C16" s="27"/>
      <c r="D16" s="26">
        <v>3</v>
      </c>
    </row>
    <row r="17" spans="1:4" ht="15.75">
      <c r="A17" s="28"/>
      <c r="B17" s="42" t="s">
        <v>5</v>
      </c>
      <c r="C17" s="42"/>
      <c r="D17" s="42"/>
    </row>
    <row r="18" spans="1:4" ht="15.75">
      <c r="A18" s="29">
        <v>1100</v>
      </c>
      <c r="B18" s="29" t="s">
        <v>138</v>
      </c>
      <c r="C18" s="30">
        <v>318.17</v>
      </c>
      <c r="D18" s="30">
        <f>C18/2</f>
        <v>159.085</v>
      </c>
    </row>
    <row r="19" spans="1:4" ht="15.75" customHeight="1">
      <c r="A19" s="29">
        <v>1200</v>
      </c>
      <c r="B19" s="31" t="s">
        <v>139</v>
      </c>
      <c r="C19" s="30">
        <v>76.65</v>
      </c>
      <c r="D19" s="30">
        <f aca="true" t="shared" si="0" ref="D19:D30">C19/2</f>
        <v>38.325</v>
      </c>
    </row>
    <row r="20" spans="1:4" ht="15.75">
      <c r="A20" s="29">
        <v>2222</v>
      </c>
      <c r="B20" s="31" t="s">
        <v>26</v>
      </c>
      <c r="C20" s="30">
        <v>23.98</v>
      </c>
      <c r="D20" s="30">
        <f t="shared" si="0"/>
        <v>11.99</v>
      </c>
    </row>
    <row r="21" spans="1:4" ht="15.75">
      <c r="A21" s="29">
        <v>2223</v>
      </c>
      <c r="B21" s="31" t="s">
        <v>27</v>
      </c>
      <c r="C21" s="30">
        <v>13.83</v>
      </c>
      <c r="D21" s="30">
        <f t="shared" si="0"/>
        <v>6.915</v>
      </c>
    </row>
    <row r="22" spans="1:4" ht="20.25" customHeight="1">
      <c r="A22" s="29">
        <v>2231</v>
      </c>
      <c r="B22" s="31" t="s">
        <v>140</v>
      </c>
      <c r="C22" s="30">
        <v>6.72</v>
      </c>
      <c r="D22" s="30">
        <f t="shared" si="0"/>
        <v>3.36</v>
      </c>
    </row>
    <row r="23" spans="1:4" ht="15.75">
      <c r="A23" s="29">
        <v>2243</v>
      </c>
      <c r="B23" s="31" t="s">
        <v>145</v>
      </c>
      <c r="C23" s="30">
        <v>5.71</v>
      </c>
      <c r="D23" s="30">
        <f t="shared" si="0"/>
        <v>2.855</v>
      </c>
    </row>
    <row r="24" spans="1:4" ht="15.75">
      <c r="A24" s="29">
        <v>2244</v>
      </c>
      <c r="B24" s="31" t="s">
        <v>13</v>
      </c>
      <c r="C24" s="30">
        <v>3.14</v>
      </c>
      <c r="D24" s="30">
        <v>2.8</v>
      </c>
    </row>
    <row r="25" spans="1:4" ht="15.75">
      <c r="A25" s="29">
        <v>2251</v>
      </c>
      <c r="B25" s="31" t="s">
        <v>146</v>
      </c>
      <c r="C25" s="30">
        <v>18.28</v>
      </c>
      <c r="D25" s="30">
        <f t="shared" si="0"/>
        <v>9.14</v>
      </c>
    </row>
    <row r="26" spans="1:4" ht="15.75">
      <c r="A26" s="29">
        <v>2279</v>
      </c>
      <c r="B26" s="31" t="s">
        <v>16</v>
      </c>
      <c r="C26" s="30">
        <v>1.51</v>
      </c>
      <c r="D26" s="30">
        <f t="shared" si="0"/>
        <v>0.755</v>
      </c>
    </row>
    <row r="27" spans="1:4" ht="15.75">
      <c r="A27" s="29">
        <v>2321</v>
      </c>
      <c r="B27" s="31" t="s">
        <v>19</v>
      </c>
      <c r="C27" s="30">
        <v>39.82</v>
      </c>
      <c r="D27" s="30">
        <f t="shared" si="0"/>
        <v>19.91</v>
      </c>
    </row>
    <row r="28" spans="1:4" ht="15.75">
      <c r="A28" s="29">
        <v>2362</v>
      </c>
      <c r="B28" s="31" t="s">
        <v>147</v>
      </c>
      <c r="C28" s="30">
        <v>2.26</v>
      </c>
      <c r="D28" s="30">
        <f t="shared" si="0"/>
        <v>1.13</v>
      </c>
    </row>
    <row r="29" spans="1:4" ht="15.75">
      <c r="A29" s="29">
        <v>2363</v>
      </c>
      <c r="B29" s="31" t="s">
        <v>148</v>
      </c>
      <c r="C29" s="30">
        <v>915.76</v>
      </c>
      <c r="D29" s="30">
        <v>472.5</v>
      </c>
    </row>
    <row r="30" spans="1:4" ht="15.75" hidden="1">
      <c r="A30" s="29">
        <v>2370</v>
      </c>
      <c r="B30" s="31" t="s">
        <v>46</v>
      </c>
      <c r="C30" s="30">
        <v>0</v>
      </c>
      <c r="D30" s="30">
        <f t="shared" si="0"/>
        <v>0</v>
      </c>
    </row>
    <row r="31" spans="1:4" ht="15.75">
      <c r="A31" s="29">
        <v>5232</v>
      </c>
      <c r="B31" s="31" t="s">
        <v>24</v>
      </c>
      <c r="C31" s="30">
        <v>3.31</v>
      </c>
      <c r="D31" s="30">
        <f>C31/2</f>
        <v>1.655</v>
      </c>
    </row>
    <row r="32" spans="1:4" ht="15.75">
      <c r="A32" s="29"/>
      <c r="B32" s="43" t="s">
        <v>6</v>
      </c>
      <c r="C32" s="32">
        <f>SUM(C18:C31)</f>
        <v>1429.1399999999999</v>
      </c>
      <c r="D32" s="32">
        <f>SUM(D18:D31)</f>
        <v>730.4200000000001</v>
      </c>
    </row>
    <row r="33" spans="1:4" ht="15.75">
      <c r="A33" s="33"/>
      <c r="B33" s="29" t="s">
        <v>7</v>
      </c>
      <c r="C33" s="29"/>
      <c r="D33" s="29"/>
    </row>
    <row r="34" spans="1:4" ht="15.75">
      <c r="A34" s="29">
        <v>1100</v>
      </c>
      <c r="B34" s="29" t="s">
        <v>138</v>
      </c>
      <c r="C34" s="30">
        <v>205.28</v>
      </c>
      <c r="D34" s="30">
        <f aca="true" t="shared" si="1" ref="D34:D60">C34/2</f>
        <v>102.64</v>
      </c>
    </row>
    <row r="35" spans="1:4" ht="15.75" customHeight="1">
      <c r="A35" s="29">
        <v>1200</v>
      </c>
      <c r="B35" s="31" t="s">
        <v>139</v>
      </c>
      <c r="C35" s="30">
        <v>49.45</v>
      </c>
      <c r="D35" s="30">
        <f t="shared" si="1"/>
        <v>24.725</v>
      </c>
    </row>
    <row r="36" spans="1:4" ht="15.75" customHeight="1">
      <c r="A36" s="29">
        <v>2219</v>
      </c>
      <c r="B36" s="29" t="s">
        <v>149</v>
      </c>
      <c r="C36" s="30">
        <v>5.85</v>
      </c>
      <c r="D36" s="30">
        <f t="shared" si="1"/>
        <v>2.925</v>
      </c>
    </row>
    <row r="37" spans="1:4" ht="15.75" customHeight="1">
      <c r="A37" s="29">
        <v>2234</v>
      </c>
      <c r="B37" s="31" t="s">
        <v>150</v>
      </c>
      <c r="C37" s="30">
        <v>0.43</v>
      </c>
      <c r="D37" s="30">
        <f t="shared" si="1"/>
        <v>0.215</v>
      </c>
    </row>
    <row r="38" spans="1:4" ht="15.75" customHeight="1">
      <c r="A38" s="29">
        <v>2239</v>
      </c>
      <c r="B38" s="31" t="s">
        <v>151</v>
      </c>
      <c r="C38" s="30">
        <v>2.35</v>
      </c>
      <c r="D38" s="30">
        <f t="shared" si="1"/>
        <v>1.175</v>
      </c>
    </row>
    <row r="39" spans="1:4" ht="15.75">
      <c r="A39" s="29">
        <v>2241</v>
      </c>
      <c r="B39" s="31" t="s">
        <v>152</v>
      </c>
      <c r="C39" s="30">
        <v>0.49</v>
      </c>
      <c r="D39" s="30">
        <f t="shared" si="1"/>
        <v>0.245</v>
      </c>
    </row>
    <row r="40" spans="1:4" ht="15.75">
      <c r="A40" s="29">
        <v>2242</v>
      </c>
      <c r="B40" s="31" t="s">
        <v>11</v>
      </c>
      <c r="C40" s="30">
        <v>1.92</v>
      </c>
      <c r="D40" s="30">
        <f t="shared" si="1"/>
        <v>0.96</v>
      </c>
    </row>
    <row r="41" spans="1:4" ht="15.75">
      <c r="A41" s="29">
        <v>2243</v>
      </c>
      <c r="B41" s="31" t="s">
        <v>12</v>
      </c>
      <c r="C41" s="30">
        <v>1.88</v>
      </c>
      <c r="D41" s="30">
        <f t="shared" si="1"/>
        <v>0.94</v>
      </c>
    </row>
    <row r="42" spans="1:4" ht="15.75">
      <c r="A42" s="29">
        <v>2244</v>
      </c>
      <c r="B42" s="31" t="s">
        <v>13</v>
      </c>
      <c r="C42" s="30">
        <v>0.43</v>
      </c>
      <c r="D42" s="30">
        <v>15.22</v>
      </c>
    </row>
    <row r="43" spans="1:4" ht="15.75">
      <c r="A43" s="29">
        <v>2247</v>
      </c>
      <c r="B43" s="42" t="s">
        <v>153</v>
      </c>
      <c r="C43" s="30">
        <v>0.56</v>
      </c>
      <c r="D43" s="30">
        <f t="shared" si="1"/>
        <v>0.28</v>
      </c>
    </row>
    <row r="44" spans="1:4" ht="15.75">
      <c r="A44" s="29">
        <v>2251</v>
      </c>
      <c r="B44" s="31" t="s">
        <v>146</v>
      </c>
      <c r="C44" s="30">
        <v>4.35</v>
      </c>
      <c r="D44" s="30">
        <f t="shared" si="1"/>
        <v>2.175</v>
      </c>
    </row>
    <row r="45" spans="1:4" ht="15.75">
      <c r="A45" s="29">
        <v>2259</v>
      </c>
      <c r="B45" s="31" t="s">
        <v>154</v>
      </c>
      <c r="C45" s="30">
        <v>0.04</v>
      </c>
      <c r="D45" s="30">
        <f t="shared" si="1"/>
        <v>0.02</v>
      </c>
    </row>
    <row r="46" spans="1:4" ht="15.75">
      <c r="A46" s="29">
        <v>2262</v>
      </c>
      <c r="B46" s="31" t="s">
        <v>15</v>
      </c>
      <c r="C46" s="30">
        <v>4.57</v>
      </c>
      <c r="D46" s="30">
        <f t="shared" si="1"/>
        <v>2.285</v>
      </c>
    </row>
    <row r="47" spans="1:4" ht="15.75">
      <c r="A47" s="29">
        <v>2264</v>
      </c>
      <c r="B47" s="31" t="s">
        <v>155</v>
      </c>
      <c r="C47" s="30">
        <v>0.04</v>
      </c>
      <c r="D47" s="30">
        <f t="shared" si="1"/>
        <v>0.02</v>
      </c>
    </row>
    <row r="48" spans="1:4" ht="15.75">
      <c r="A48" s="29">
        <v>2279</v>
      </c>
      <c r="B48" s="31" t="s">
        <v>16</v>
      </c>
      <c r="C48" s="30">
        <v>0.54</v>
      </c>
      <c r="D48" s="30">
        <f t="shared" si="1"/>
        <v>0.27</v>
      </c>
    </row>
    <row r="49" spans="1:4" ht="15.75">
      <c r="A49" s="29">
        <v>2311</v>
      </c>
      <c r="B49" s="31" t="s">
        <v>17</v>
      </c>
      <c r="C49" s="30">
        <v>2.68</v>
      </c>
      <c r="D49" s="30">
        <f t="shared" si="1"/>
        <v>1.34</v>
      </c>
    </row>
    <row r="50" spans="1:4" ht="15.75">
      <c r="A50" s="29">
        <v>2312</v>
      </c>
      <c r="B50" s="31" t="s">
        <v>18</v>
      </c>
      <c r="C50" s="30">
        <v>0.57</v>
      </c>
      <c r="D50" s="30">
        <f t="shared" si="1"/>
        <v>0.285</v>
      </c>
    </row>
    <row r="51" spans="1:4" ht="15.75">
      <c r="A51" s="29">
        <v>2322</v>
      </c>
      <c r="B51" s="31" t="s">
        <v>20</v>
      </c>
      <c r="C51" s="30">
        <v>8.69</v>
      </c>
      <c r="D51" s="30">
        <f t="shared" si="1"/>
        <v>4.345</v>
      </c>
    </row>
    <row r="52" spans="1:4" ht="15.75">
      <c r="A52" s="29">
        <v>2350</v>
      </c>
      <c r="B52" s="31" t="s">
        <v>21</v>
      </c>
      <c r="C52" s="30">
        <v>11.66</v>
      </c>
      <c r="D52" s="30">
        <f t="shared" si="1"/>
        <v>5.83</v>
      </c>
    </row>
    <row r="53" spans="1:4" ht="15.75">
      <c r="A53" s="29">
        <v>2361</v>
      </c>
      <c r="B53" s="31" t="s">
        <v>22</v>
      </c>
      <c r="C53" s="30">
        <v>3.57</v>
      </c>
      <c r="D53" s="30">
        <f t="shared" si="1"/>
        <v>1.785</v>
      </c>
    </row>
    <row r="54" spans="1:4" ht="15.75">
      <c r="A54" s="29">
        <v>2400</v>
      </c>
      <c r="B54" s="31" t="s">
        <v>28</v>
      </c>
      <c r="C54" s="30">
        <v>0.65</v>
      </c>
      <c r="D54" s="30">
        <f t="shared" si="1"/>
        <v>0.325</v>
      </c>
    </row>
    <row r="55" spans="1:4" ht="15.75">
      <c r="A55" s="29">
        <v>2512</v>
      </c>
      <c r="B55" s="31" t="s">
        <v>39</v>
      </c>
      <c r="C55" s="30">
        <v>375</v>
      </c>
      <c r="D55" s="30">
        <v>195</v>
      </c>
    </row>
    <row r="56" spans="1:4" ht="15.75">
      <c r="A56" s="29">
        <v>2515</v>
      </c>
      <c r="B56" s="31" t="s">
        <v>156</v>
      </c>
      <c r="C56" s="30">
        <v>0.8</v>
      </c>
      <c r="D56" s="30">
        <f t="shared" si="1"/>
        <v>0.4</v>
      </c>
    </row>
    <row r="57" spans="1:4" ht="15.75">
      <c r="A57" s="29">
        <v>2519</v>
      </c>
      <c r="B57" s="31" t="s">
        <v>25</v>
      </c>
      <c r="C57" s="30">
        <v>0.04</v>
      </c>
      <c r="D57" s="30">
        <f t="shared" si="1"/>
        <v>0.02</v>
      </c>
    </row>
    <row r="58" spans="1:4" ht="15.75">
      <c r="A58" s="29">
        <v>5232</v>
      </c>
      <c r="B58" s="31" t="s">
        <v>24</v>
      </c>
      <c r="C58" s="30">
        <v>35.8</v>
      </c>
      <c r="D58" s="30">
        <v>17.04</v>
      </c>
    </row>
    <row r="59" spans="1:4" ht="15.75">
      <c r="A59" s="29">
        <v>5240</v>
      </c>
      <c r="B59" s="31" t="s">
        <v>157</v>
      </c>
      <c r="C59" s="30">
        <v>5.64</v>
      </c>
      <c r="D59" s="30">
        <f t="shared" si="1"/>
        <v>2.82</v>
      </c>
    </row>
    <row r="60" spans="1:4" ht="15.75">
      <c r="A60" s="29">
        <v>5250</v>
      </c>
      <c r="B60" s="31" t="s">
        <v>158</v>
      </c>
      <c r="C60" s="30">
        <v>22.58</v>
      </c>
      <c r="D60" s="30">
        <f t="shared" si="1"/>
        <v>11.29</v>
      </c>
    </row>
    <row r="61" spans="1:4" ht="15.75">
      <c r="A61" s="33"/>
      <c r="B61" s="44" t="s">
        <v>8</v>
      </c>
      <c r="C61" s="32">
        <f>SUM(C34:C60)</f>
        <v>745.8600000000001</v>
      </c>
      <c r="D61" s="32">
        <f>SUM(D34:D60)</f>
        <v>394.5750000000001</v>
      </c>
    </row>
    <row r="62" spans="1:4" ht="15.75">
      <c r="A62" s="33"/>
      <c r="B62" s="44" t="s">
        <v>29</v>
      </c>
      <c r="C62" s="32">
        <f>C61+C32</f>
        <v>2175</v>
      </c>
      <c r="D62" s="32">
        <f>D61+D32</f>
        <v>1124.9950000000001</v>
      </c>
    </row>
    <row r="63" spans="1:4" s="75" customFormat="1" ht="15.75">
      <c r="A63" s="70"/>
      <c r="B63" s="71"/>
      <c r="C63" s="71"/>
      <c r="D63" s="71"/>
    </row>
    <row r="64" spans="1:4" s="75" customFormat="1" ht="15.75">
      <c r="A64" s="106" t="s">
        <v>59</v>
      </c>
      <c r="B64" s="106"/>
      <c r="C64" s="72">
        <v>1500</v>
      </c>
      <c r="D64" s="72">
        <v>750</v>
      </c>
    </row>
    <row r="65" spans="1:4" s="75" customFormat="1" ht="15.75">
      <c r="A65" s="106" t="s">
        <v>97</v>
      </c>
      <c r="B65" s="106"/>
      <c r="C65" s="73">
        <f>C62/C64</f>
        <v>1.45</v>
      </c>
      <c r="D65" s="73">
        <f>D62/D64</f>
        <v>1.4999933333333335</v>
      </c>
    </row>
    <row r="66" spans="1:4" s="75" customFormat="1" ht="15.75">
      <c r="A66" s="71"/>
      <c r="B66" s="74"/>
      <c r="C66" s="74"/>
      <c r="D66" s="74"/>
    </row>
    <row r="67" spans="1:4" ht="15.75">
      <c r="A67" s="97" t="s">
        <v>60</v>
      </c>
      <c r="B67" s="98"/>
      <c r="C67" s="47"/>
      <c r="D67" s="52"/>
    </row>
    <row r="68" spans="1:4" ht="15.75">
      <c r="A68" s="102" t="s">
        <v>95</v>
      </c>
      <c r="B68" s="102"/>
      <c r="C68" s="59"/>
      <c r="D68" s="52"/>
    </row>
    <row r="69" spans="1:4" ht="15.75">
      <c r="A69" s="38"/>
      <c r="B69" s="21"/>
      <c r="C69" s="21"/>
      <c r="D69" s="12"/>
    </row>
    <row r="70" spans="1:4" ht="15.75">
      <c r="A70" s="39" t="s">
        <v>61</v>
      </c>
      <c r="B70" s="39"/>
      <c r="C70" s="39"/>
      <c r="D70" s="39"/>
    </row>
    <row r="71" spans="1:4" ht="15.75">
      <c r="A71" s="39"/>
      <c r="B71" s="39"/>
      <c r="C71" s="39"/>
      <c r="D71" s="39"/>
    </row>
    <row r="72" spans="1:4" ht="15.75">
      <c r="A72" s="39"/>
      <c r="B72" s="40"/>
      <c r="C72" s="40"/>
      <c r="D72" s="39"/>
    </row>
    <row r="73" spans="1:4" ht="15.75">
      <c r="A73" s="39"/>
      <c r="B73" s="41"/>
      <c r="C73" s="41"/>
      <c r="D73" s="39"/>
    </row>
  </sheetData>
  <sheetProtection/>
  <mergeCells count="11">
    <mergeCell ref="B12:D12"/>
    <mergeCell ref="A64:B64"/>
    <mergeCell ref="A65:B65"/>
    <mergeCell ref="A67:B67"/>
    <mergeCell ref="A68:B68"/>
    <mergeCell ref="A5:D5"/>
    <mergeCell ref="B6:D6"/>
    <mergeCell ref="A7:D7"/>
    <mergeCell ref="A8:D8"/>
    <mergeCell ref="B9:D9"/>
    <mergeCell ref="B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  <headerFooter>
    <oddFooter>&amp;C&amp;"Times New Roman,Regular"LManotp7_100519_1002maksas;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Layout" workbookViewId="0" topLeftCell="A1">
      <selection activeCell="B8" sqref="B8:D8"/>
    </sheetView>
  </sheetViews>
  <sheetFormatPr defaultColWidth="9.140625" defaultRowHeight="12.75"/>
  <cols>
    <col min="1" max="1" width="13.57421875" style="6" customWidth="1"/>
    <col min="2" max="2" width="95.7109375" style="6" customWidth="1"/>
    <col min="3" max="3" width="12.421875" style="6" hidden="1" customWidth="1"/>
    <col min="4" max="4" width="32.28125" style="6" customWidth="1"/>
  </cols>
  <sheetData>
    <row r="1" spans="2:4" ht="15.75">
      <c r="B1" s="2"/>
      <c r="C1" s="2"/>
      <c r="D1" s="20"/>
    </row>
    <row r="2" spans="2:4" ht="15.75">
      <c r="B2" s="1"/>
      <c r="C2" s="1"/>
      <c r="D2" s="20"/>
    </row>
    <row r="3" spans="2:4" ht="15">
      <c r="B3" s="1"/>
      <c r="C3" s="1"/>
      <c r="D3" s="4"/>
    </row>
    <row r="4" spans="1:4" ht="18.75">
      <c r="A4" s="99" t="s">
        <v>9</v>
      </c>
      <c r="B4" s="99"/>
      <c r="C4" s="99"/>
      <c r="D4" s="99"/>
    </row>
    <row r="5" spans="2:4" ht="15.75" customHeight="1">
      <c r="B5" s="105"/>
      <c r="C5" s="105"/>
      <c r="D5" s="105"/>
    </row>
    <row r="6" spans="1:4" ht="15.75" customHeight="1">
      <c r="A6" s="87" t="s">
        <v>1</v>
      </c>
      <c r="B6" s="87"/>
      <c r="C6" s="87"/>
      <c r="D6" s="87"/>
    </row>
    <row r="7" spans="1:4" ht="15.75" customHeight="1">
      <c r="A7" s="87" t="s">
        <v>0</v>
      </c>
      <c r="B7" s="87"/>
      <c r="C7" s="87"/>
      <c r="D7" s="87"/>
    </row>
    <row r="8" spans="1:4" ht="15.75" customHeight="1">
      <c r="A8" s="14"/>
      <c r="B8" s="87" t="s">
        <v>43</v>
      </c>
      <c r="C8" s="87"/>
      <c r="D8" s="87"/>
    </row>
    <row r="9" spans="1:4" ht="15.75" customHeight="1">
      <c r="A9" s="14"/>
      <c r="B9" s="87" t="s">
        <v>41</v>
      </c>
      <c r="C9" s="87"/>
      <c r="D9" s="87"/>
    </row>
    <row r="10" spans="1:4" ht="15.75" customHeight="1">
      <c r="A10" s="14"/>
      <c r="B10" s="14" t="s">
        <v>49</v>
      </c>
      <c r="C10" s="14"/>
      <c r="D10" s="14"/>
    </row>
    <row r="11" spans="1:4" ht="15.75">
      <c r="A11" s="14"/>
      <c r="B11" s="87" t="s">
        <v>102</v>
      </c>
      <c r="C11" s="87"/>
      <c r="D11" s="87"/>
    </row>
    <row r="12" spans="1:4" ht="15.75">
      <c r="A12" s="14" t="s">
        <v>2</v>
      </c>
      <c r="B12" s="14" t="str">
        <f>'8.1.1.'!B11</f>
        <v>2019.gadā un turpmāk</v>
      </c>
      <c r="C12" s="14"/>
      <c r="D12" s="14"/>
    </row>
    <row r="13" spans="1:4" ht="15.75" hidden="1">
      <c r="A13" s="12"/>
      <c r="B13" s="24"/>
      <c r="C13" s="24"/>
      <c r="D13" s="24"/>
    </row>
    <row r="14" spans="1:4" ht="69.75" customHeight="1">
      <c r="A14" s="58" t="s">
        <v>3</v>
      </c>
      <c r="B14" s="58" t="s">
        <v>4</v>
      </c>
      <c r="C14" s="58"/>
      <c r="D14" s="58" t="s">
        <v>94</v>
      </c>
    </row>
    <row r="15" spans="1:4" ht="15.75">
      <c r="A15" s="26">
        <v>1</v>
      </c>
      <c r="B15" s="27">
        <v>2</v>
      </c>
      <c r="C15" s="27"/>
      <c r="D15" s="26">
        <v>3</v>
      </c>
    </row>
    <row r="16" spans="1:4" ht="15.75">
      <c r="A16" s="28"/>
      <c r="B16" s="42" t="s">
        <v>5</v>
      </c>
      <c r="C16" s="42"/>
      <c r="D16" s="42"/>
    </row>
    <row r="17" spans="1:4" ht="15.75">
      <c r="A17" s="29">
        <v>1100</v>
      </c>
      <c r="B17" s="29" t="s">
        <v>138</v>
      </c>
      <c r="C17" s="30">
        <v>89.85</v>
      </c>
      <c r="D17" s="30">
        <v>8.99</v>
      </c>
    </row>
    <row r="18" spans="1:4" ht="15.75" customHeight="1">
      <c r="A18" s="29">
        <v>1200</v>
      </c>
      <c r="B18" s="31" t="s">
        <v>139</v>
      </c>
      <c r="C18" s="30">
        <v>21.65</v>
      </c>
      <c r="D18" s="30">
        <v>2.17</v>
      </c>
    </row>
    <row r="19" spans="1:4" ht="15.75">
      <c r="A19" s="29">
        <v>2222</v>
      </c>
      <c r="B19" s="31" t="s">
        <v>26</v>
      </c>
      <c r="C19" s="30">
        <v>6.77</v>
      </c>
      <c r="D19" s="30">
        <v>0.68</v>
      </c>
    </row>
    <row r="20" spans="1:4" ht="15.75">
      <c r="A20" s="29">
        <v>2223</v>
      </c>
      <c r="B20" s="31" t="s">
        <v>27</v>
      </c>
      <c r="C20" s="30">
        <v>3.91</v>
      </c>
      <c r="D20" s="30">
        <v>0.39</v>
      </c>
    </row>
    <row r="21" spans="1:4" ht="18.75" customHeight="1">
      <c r="A21" s="29">
        <v>2231</v>
      </c>
      <c r="B21" s="31" t="s">
        <v>140</v>
      </c>
      <c r="C21" s="30">
        <v>1.9</v>
      </c>
      <c r="D21" s="30">
        <v>0.19</v>
      </c>
    </row>
    <row r="22" spans="1:4" ht="15.75">
      <c r="A22" s="29">
        <v>2243</v>
      </c>
      <c r="B22" s="31" t="s">
        <v>145</v>
      </c>
      <c r="C22" s="30">
        <v>1.61</v>
      </c>
      <c r="D22" s="30">
        <v>0.16</v>
      </c>
    </row>
    <row r="23" spans="1:4" ht="15.75">
      <c r="A23" s="29">
        <v>2244</v>
      </c>
      <c r="B23" s="31" t="s">
        <v>13</v>
      </c>
      <c r="C23" s="30">
        <v>0.88</v>
      </c>
      <c r="D23" s="30">
        <v>0.27</v>
      </c>
    </row>
    <row r="24" spans="1:4" ht="15.75">
      <c r="A24" s="29">
        <v>2251</v>
      </c>
      <c r="B24" s="31" t="s">
        <v>146</v>
      </c>
      <c r="C24" s="30">
        <v>5.17</v>
      </c>
      <c r="D24" s="30">
        <v>0.52</v>
      </c>
    </row>
    <row r="25" spans="1:4" ht="15.75">
      <c r="A25" s="29">
        <v>2279</v>
      </c>
      <c r="B25" s="31" t="s">
        <v>16</v>
      </c>
      <c r="C25" s="30">
        <v>0.42</v>
      </c>
      <c r="D25" s="30">
        <v>0.04</v>
      </c>
    </row>
    <row r="26" spans="1:4" ht="15.75">
      <c r="A26" s="29">
        <v>2321</v>
      </c>
      <c r="B26" s="31" t="s">
        <v>19</v>
      </c>
      <c r="C26" s="30">
        <v>11.25</v>
      </c>
      <c r="D26" s="30">
        <v>1.13</v>
      </c>
    </row>
    <row r="27" spans="1:4" ht="15.75">
      <c r="A27" s="29">
        <v>2362</v>
      </c>
      <c r="B27" s="31" t="s">
        <v>147</v>
      </c>
      <c r="C27" s="30">
        <v>0.64</v>
      </c>
      <c r="D27" s="30">
        <v>0.06</v>
      </c>
    </row>
    <row r="28" spans="1:4" ht="15.75">
      <c r="A28" s="29">
        <v>2363</v>
      </c>
      <c r="B28" s="31" t="s">
        <v>148</v>
      </c>
      <c r="C28" s="30">
        <v>263.32</v>
      </c>
      <c r="D28" s="30">
        <v>30</v>
      </c>
    </row>
    <row r="29" spans="1:4" ht="15.75" hidden="1">
      <c r="A29" s="29">
        <v>2370</v>
      </c>
      <c r="B29" s="31" t="s">
        <v>159</v>
      </c>
      <c r="C29" s="30">
        <v>0</v>
      </c>
      <c r="D29" s="30">
        <f>C29/10</f>
        <v>0</v>
      </c>
    </row>
    <row r="30" spans="1:4" ht="15.75">
      <c r="A30" s="29">
        <v>5232</v>
      </c>
      <c r="B30" s="31" t="s">
        <v>24</v>
      </c>
      <c r="C30" s="30">
        <v>0.86</v>
      </c>
      <c r="D30" s="30">
        <v>0.09</v>
      </c>
    </row>
    <row r="31" spans="1:4" ht="15.75">
      <c r="A31" s="29"/>
      <c r="B31" s="43" t="s">
        <v>6</v>
      </c>
      <c r="C31" s="32">
        <f>SUM(C17:C30)</f>
        <v>408.22999999999996</v>
      </c>
      <c r="D31" s="32">
        <f>SUM(D17:D30)</f>
        <v>44.690000000000005</v>
      </c>
    </row>
    <row r="32" spans="1:4" ht="15.75">
      <c r="A32" s="33"/>
      <c r="B32" s="29" t="s">
        <v>7</v>
      </c>
      <c r="C32" s="29"/>
      <c r="D32" s="29"/>
    </row>
    <row r="33" spans="1:4" ht="15.75">
      <c r="A33" s="29">
        <v>1100</v>
      </c>
      <c r="B33" s="29" t="s">
        <v>138</v>
      </c>
      <c r="C33" s="30">
        <v>57.97</v>
      </c>
      <c r="D33" s="30">
        <v>5.22</v>
      </c>
    </row>
    <row r="34" spans="1:4" ht="15.75" customHeight="1">
      <c r="A34" s="29">
        <v>1200</v>
      </c>
      <c r="B34" s="31" t="s">
        <v>139</v>
      </c>
      <c r="C34" s="30">
        <v>13.97</v>
      </c>
      <c r="D34" s="30">
        <v>1.23</v>
      </c>
    </row>
    <row r="35" spans="1:4" ht="15.75" customHeight="1">
      <c r="A35" s="29">
        <v>2219</v>
      </c>
      <c r="B35" s="29" t="s">
        <v>149</v>
      </c>
      <c r="C35" s="30">
        <v>1.65</v>
      </c>
      <c r="D35" s="30">
        <f aca="true" t="shared" si="0" ref="D35:D58">C35/10</f>
        <v>0.16499999999999998</v>
      </c>
    </row>
    <row r="36" spans="1:4" ht="15.75" customHeight="1">
      <c r="A36" s="29">
        <v>2234</v>
      </c>
      <c r="B36" s="31" t="s">
        <v>150</v>
      </c>
      <c r="C36" s="30">
        <v>0.12</v>
      </c>
      <c r="D36" s="30">
        <f t="shared" si="0"/>
        <v>0.012</v>
      </c>
    </row>
    <row r="37" spans="1:4" ht="15.75" customHeight="1">
      <c r="A37" s="29">
        <v>2239</v>
      </c>
      <c r="B37" s="31" t="s">
        <v>151</v>
      </c>
      <c r="C37" s="30">
        <v>0.66</v>
      </c>
      <c r="D37" s="30">
        <f t="shared" si="0"/>
        <v>0.066</v>
      </c>
    </row>
    <row r="38" spans="1:4" ht="15.75">
      <c r="A38" s="29">
        <v>2241</v>
      </c>
      <c r="B38" s="31" t="s">
        <v>152</v>
      </c>
      <c r="C38" s="30">
        <v>0.14</v>
      </c>
      <c r="D38" s="30">
        <f t="shared" si="0"/>
        <v>0.014000000000000002</v>
      </c>
    </row>
    <row r="39" spans="1:4" ht="15.75">
      <c r="A39" s="29">
        <v>2242</v>
      </c>
      <c r="B39" s="31" t="s">
        <v>11</v>
      </c>
      <c r="C39" s="30">
        <v>0.54</v>
      </c>
      <c r="D39" s="30">
        <f t="shared" si="0"/>
        <v>0.054000000000000006</v>
      </c>
    </row>
    <row r="40" spans="1:4" ht="15.75">
      <c r="A40" s="29">
        <v>2243</v>
      </c>
      <c r="B40" s="31" t="s">
        <v>12</v>
      </c>
      <c r="C40" s="30">
        <v>0.53</v>
      </c>
      <c r="D40" s="30">
        <f t="shared" si="0"/>
        <v>0.053000000000000005</v>
      </c>
    </row>
    <row r="41" spans="1:4" ht="15.75">
      <c r="A41" s="29">
        <v>2244</v>
      </c>
      <c r="B41" s="31" t="s">
        <v>13</v>
      </c>
      <c r="C41" s="30">
        <v>0.12</v>
      </c>
      <c r="D41" s="30">
        <v>1.49</v>
      </c>
    </row>
    <row r="42" spans="1:4" ht="15.75">
      <c r="A42" s="29">
        <v>2247</v>
      </c>
      <c r="B42" s="42" t="s">
        <v>153</v>
      </c>
      <c r="C42" s="30">
        <v>0.16</v>
      </c>
      <c r="D42" s="30">
        <f t="shared" si="0"/>
        <v>0.016</v>
      </c>
    </row>
    <row r="43" spans="1:4" ht="15.75">
      <c r="A43" s="29">
        <v>2251</v>
      </c>
      <c r="B43" s="31" t="s">
        <v>146</v>
      </c>
      <c r="C43" s="30">
        <v>1.23</v>
      </c>
      <c r="D43" s="30">
        <f t="shared" si="0"/>
        <v>0.123</v>
      </c>
    </row>
    <row r="44" spans="1:4" ht="15.75" hidden="1">
      <c r="A44" s="29">
        <v>2259</v>
      </c>
      <c r="B44" s="31" t="s">
        <v>154</v>
      </c>
      <c r="C44" s="30">
        <v>0.01</v>
      </c>
      <c r="D44" s="30">
        <f t="shared" si="0"/>
        <v>0.001</v>
      </c>
    </row>
    <row r="45" spans="1:4" ht="15.75">
      <c r="A45" s="29">
        <v>2262</v>
      </c>
      <c r="B45" s="31" t="s">
        <v>15</v>
      </c>
      <c r="C45" s="30">
        <v>1.29</v>
      </c>
      <c r="D45" s="30">
        <f t="shared" si="0"/>
        <v>0.129</v>
      </c>
    </row>
    <row r="46" spans="1:4" ht="15.75">
      <c r="A46" s="29">
        <v>2264</v>
      </c>
      <c r="B46" s="31" t="s">
        <v>155</v>
      </c>
      <c r="C46" s="30">
        <v>0.01</v>
      </c>
      <c r="D46" s="30">
        <f t="shared" si="0"/>
        <v>0.001</v>
      </c>
    </row>
    <row r="47" spans="1:4" ht="15.75">
      <c r="A47" s="29">
        <v>2279</v>
      </c>
      <c r="B47" s="31" t="s">
        <v>16</v>
      </c>
      <c r="C47" s="30">
        <v>0.15</v>
      </c>
      <c r="D47" s="30">
        <f t="shared" si="0"/>
        <v>0.015</v>
      </c>
    </row>
    <row r="48" spans="1:4" ht="15.75">
      <c r="A48" s="29">
        <v>2311</v>
      </c>
      <c r="B48" s="31" t="s">
        <v>17</v>
      </c>
      <c r="C48" s="30">
        <v>0.76</v>
      </c>
      <c r="D48" s="30">
        <f t="shared" si="0"/>
        <v>0.076</v>
      </c>
    </row>
    <row r="49" spans="1:4" ht="15.75">
      <c r="A49" s="29">
        <v>2312</v>
      </c>
      <c r="B49" s="31" t="s">
        <v>18</v>
      </c>
      <c r="C49" s="30">
        <v>0.16</v>
      </c>
      <c r="D49" s="30">
        <f t="shared" si="0"/>
        <v>0.016</v>
      </c>
    </row>
    <row r="50" spans="1:4" ht="15.75">
      <c r="A50" s="29">
        <v>2322</v>
      </c>
      <c r="B50" s="31" t="s">
        <v>20</v>
      </c>
      <c r="C50" s="30">
        <v>2.78</v>
      </c>
      <c r="D50" s="30">
        <f t="shared" si="0"/>
        <v>0.27799999999999997</v>
      </c>
    </row>
    <row r="51" spans="1:4" ht="15.75">
      <c r="A51" s="29">
        <v>2350</v>
      </c>
      <c r="B51" s="31" t="s">
        <v>21</v>
      </c>
      <c r="C51" s="30">
        <v>3.29</v>
      </c>
      <c r="D51" s="30">
        <f t="shared" si="0"/>
        <v>0.329</v>
      </c>
    </row>
    <row r="52" spans="1:4" ht="15.75">
      <c r="A52" s="29">
        <v>2361</v>
      </c>
      <c r="B52" s="31" t="s">
        <v>22</v>
      </c>
      <c r="C52" s="30">
        <v>1.01</v>
      </c>
      <c r="D52" s="30">
        <f t="shared" si="0"/>
        <v>0.101</v>
      </c>
    </row>
    <row r="53" spans="1:4" ht="15.75">
      <c r="A53" s="29">
        <v>2400</v>
      </c>
      <c r="B53" s="31" t="s">
        <v>28</v>
      </c>
      <c r="C53" s="30">
        <v>0.19</v>
      </c>
      <c r="D53" s="30">
        <f t="shared" si="0"/>
        <v>0.019</v>
      </c>
    </row>
    <row r="54" spans="1:4" ht="15.75">
      <c r="A54" s="29">
        <v>2512</v>
      </c>
      <c r="B54" s="31" t="s">
        <v>39</v>
      </c>
      <c r="C54" s="30">
        <v>105</v>
      </c>
      <c r="D54" s="30">
        <v>12</v>
      </c>
    </row>
    <row r="55" spans="1:4" ht="15.75">
      <c r="A55" s="29">
        <v>2515</v>
      </c>
      <c r="B55" s="31" t="s">
        <v>156</v>
      </c>
      <c r="C55" s="30">
        <v>0.23</v>
      </c>
      <c r="D55" s="30">
        <f t="shared" si="0"/>
        <v>0.023</v>
      </c>
    </row>
    <row r="56" spans="1:4" ht="15.75" hidden="1">
      <c r="A56" s="29">
        <v>2519</v>
      </c>
      <c r="B56" s="31" t="s">
        <v>25</v>
      </c>
      <c r="C56" s="30">
        <v>0.01</v>
      </c>
      <c r="D56" s="30">
        <f t="shared" si="0"/>
        <v>0.001</v>
      </c>
    </row>
    <row r="57" spans="1:4" ht="15.75">
      <c r="A57" s="29">
        <v>5232</v>
      </c>
      <c r="B57" s="31" t="s">
        <v>24</v>
      </c>
      <c r="C57" s="30">
        <v>6.82</v>
      </c>
      <c r="D57" s="30">
        <f t="shared" si="0"/>
        <v>0.682</v>
      </c>
    </row>
    <row r="58" spans="1:4" ht="15.75">
      <c r="A58" s="29">
        <v>5240</v>
      </c>
      <c r="B58" s="31" t="s">
        <v>157</v>
      </c>
      <c r="C58" s="30">
        <v>1.59</v>
      </c>
      <c r="D58" s="30">
        <f t="shared" si="0"/>
        <v>0.159</v>
      </c>
    </row>
    <row r="59" spans="1:4" ht="15.75">
      <c r="A59" s="29">
        <v>5250</v>
      </c>
      <c r="B59" s="31" t="s">
        <v>158</v>
      </c>
      <c r="C59" s="30">
        <v>6.38</v>
      </c>
      <c r="D59" s="30">
        <v>0.54</v>
      </c>
    </row>
    <row r="60" spans="1:4" ht="15.75">
      <c r="A60" s="33"/>
      <c r="B60" s="44" t="s">
        <v>8</v>
      </c>
      <c r="C60" s="32">
        <f>SUM(C33:C59)</f>
        <v>206.77000000000004</v>
      </c>
      <c r="D60" s="32">
        <f>SUM(D33:D59)</f>
        <v>22.813</v>
      </c>
    </row>
    <row r="61" spans="1:4" ht="15.75">
      <c r="A61" s="33"/>
      <c r="B61" s="44" t="s">
        <v>29</v>
      </c>
      <c r="C61" s="32">
        <f>C60+C31</f>
        <v>615</v>
      </c>
      <c r="D61" s="32">
        <f>D60+D31</f>
        <v>67.503</v>
      </c>
    </row>
    <row r="62" spans="1:4" ht="15.75">
      <c r="A62" s="70"/>
      <c r="B62" s="71"/>
      <c r="C62" s="71"/>
      <c r="D62" s="71"/>
    </row>
    <row r="63" spans="1:4" ht="15.75">
      <c r="A63" s="106" t="s">
        <v>59</v>
      </c>
      <c r="B63" s="106"/>
      <c r="C63" s="72">
        <v>1500</v>
      </c>
      <c r="D63" s="72">
        <v>150</v>
      </c>
    </row>
    <row r="64" spans="1:4" ht="15.75">
      <c r="A64" s="106" t="s">
        <v>97</v>
      </c>
      <c r="B64" s="106"/>
      <c r="C64" s="73">
        <f>C61/C63</f>
        <v>0.41</v>
      </c>
      <c r="D64" s="73">
        <f>D61/D63</f>
        <v>0.45002</v>
      </c>
    </row>
    <row r="65" spans="1:4" ht="15.75">
      <c r="A65" s="46"/>
      <c r="B65" s="49"/>
      <c r="C65" s="49"/>
      <c r="D65" s="49"/>
    </row>
    <row r="66" spans="1:4" ht="15.75">
      <c r="A66" s="97" t="s">
        <v>60</v>
      </c>
      <c r="B66" s="98"/>
      <c r="C66" s="52"/>
      <c r="D66" s="52"/>
    </row>
    <row r="67" spans="1:4" ht="15.75">
      <c r="A67" s="102" t="s">
        <v>95</v>
      </c>
      <c r="B67" s="102"/>
      <c r="C67" s="59"/>
      <c r="D67" s="52"/>
    </row>
    <row r="68" spans="1:4" ht="15.75">
      <c r="A68" s="39" t="s">
        <v>61</v>
      </c>
      <c r="B68" s="39"/>
      <c r="C68" s="39"/>
      <c r="D68" s="39"/>
    </row>
    <row r="69" spans="1:4" ht="15.75">
      <c r="A69" s="39"/>
      <c r="B69" s="39"/>
      <c r="C69" s="39"/>
      <c r="D69" s="39"/>
    </row>
    <row r="70" spans="1:4" ht="15.75">
      <c r="A70" s="39"/>
      <c r="B70" s="40"/>
      <c r="C70" s="40"/>
      <c r="D70" s="39"/>
    </row>
    <row r="71" spans="1:4" ht="15.75">
      <c r="A71" s="39"/>
      <c r="B71" s="41"/>
      <c r="C71" s="41"/>
      <c r="D71" s="39"/>
    </row>
  </sheetData>
  <sheetProtection/>
  <mergeCells count="11">
    <mergeCell ref="A67:B67"/>
    <mergeCell ref="A7:D7"/>
    <mergeCell ref="B11:D11"/>
    <mergeCell ref="A6:D6"/>
    <mergeCell ref="B8:D8"/>
    <mergeCell ref="B9:D9"/>
    <mergeCell ref="A4:D4"/>
    <mergeCell ref="B5:D5"/>
    <mergeCell ref="A63:B63"/>
    <mergeCell ref="A64:B64"/>
    <mergeCell ref="A66:B6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2" r:id="rId1"/>
  <headerFooter>
    <oddFooter>&amp;C&amp;"Times New Roman,Regular"LManotp7_100519_1002maksas;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view="pageLayout" workbookViewId="0" topLeftCell="A1">
      <selection activeCell="B5" sqref="B5:D5"/>
    </sheetView>
  </sheetViews>
  <sheetFormatPr defaultColWidth="9.140625" defaultRowHeight="12.75"/>
  <cols>
    <col min="1" max="1" width="12.28125" style="6" customWidth="1"/>
    <col min="2" max="2" width="95.28125" style="6" customWidth="1"/>
    <col min="3" max="3" width="19.00390625" style="6" hidden="1" customWidth="1"/>
    <col min="4" max="4" width="31.7109375" style="6" customWidth="1"/>
  </cols>
  <sheetData>
    <row r="1" spans="2:4" ht="15.75">
      <c r="B1" s="2"/>
      <c r="C1" s="2"/>
      <c r="D1" s="20"/>
    </row>
    <row r="2" spans="2:4" ht="15.75">
      <c r="B2" s="1"/>
      <c r="C2" s="1"/>
      <c r="D2" s="20"/>
    </row>
    <row r="3" spans="2:4" ht="15">
      <c r="B3" s="1"/>
      <c r="C3" s="1"/>
      <c r="D3" s="4"/>
    </row>
    <row r="4" spans="1:4" ht="18.75">
      <c r="A4" s="99" t="s">
        <v>9</v>
      </c>
      <c r="B4" s="99"/>
      <c r="C4" s="99"/>
      <c r="D4" s="99"/>
    </row>
    <row r="5" spans="2:4" ht="15">
      <c r="B5" s="105"/>
      <c r="C5" s="105"/>
      <c r="D5" s="105"/>
    </row>
    <row r="6" spans="1:4" ht="15.75">
      <c r="A6" s="87" t="s">
        <v>1</v>
      </c>
      <c r="B6" s="87"/>
      <c r="C6" s="87"/>
      <c r="D6" s="87"/>
    </row>
    <row r="7" spans="1:4" ht="15.75">
      <c r="A7" s="87" t="s">
        <v>0</v>
      </c>
      <c r="B7" s="87"/>
      <c r="C7" s="87"/>
      <c r="D7" s="87"/>
    </row>
    <row r="8" spans="1:4" ht="15.75">
      <c r="A8" s="14"/>
      <c r="B8" s="87" t="s">
        <v>43</v>
      </c>
      <c r="C8" s="87"/>
      <c r="D8" s="87"/>
    </row>
    <row r="9" spans="1:4" ht="15.75">
      <c r="A9" s="14"/>
      <c r="B9" s="87" t="s">
        <v>41</v>
      </c>
      <c r="C9" s="87"/>
      <c r="D9" s="87"/>
    </row>
    <row r="10" spans="1:4" ht="15.75">
      <c r="A10" s="14"/>
      <c r="B10" s="14" t="s">
        <v>49</v>
      </c>
      <c r="C10" s="14"/>
      <c r="D10" s="14"/>
    </row>
    <row r="11" spans="1:4" ht="15.75">
      <c r="A11" s="14"/>
      <c r="B11" s="87" t="s">
        <v>101</v>
      </c>
      <c r="C11" s="87"/>
      <c r="D11" s="87"/>
    </row>
    <row r="12" spans="1:4" ht="15.75">
      <c r="A12" s="14" t="s">
        <v>2</v>
      </c>
      <c r="B12" s="14" t="str">
        <f>'8.1.1.'!B11</f>
        <v>2019.gadā un turpmāk</v>
      </c>
      <c r="C12" s="14"/>
      <c r="D12" s="14"/>
    </row>
    <row r="13" spans="1:4" ht="15.75" hidden="1">
      <c r="A13" s="12"/>
      <c r="B13" s="24"/>
      <c r="C13" s="24"/>
      <c r="D13" s="24"/>
    </row>
    <row r="14" spans="1:4" ht="53.25" customHeight="1">
      <c r="A14" s="58" t="s">
        <v>3</v>
      </c>
      <c r="B14" s="58" t="s">
        <v>4</v>
      </c>
      <c r="C14" s="58"/>
      <c r="D14" s="58" t="s">
        <v>94</v>
      </c>
    </row>
    <row r="15" spans="1:4" ht="15.75">
      <c r="A15" s="26">
        <v>1</v>
      </c>
      <c r="B15" s="27">
        <v>2</v>
      </c>
      <c r="C15" s="27"/>
      <c r="D15" s="26">
        <v>3</v>
      </c>
    </row>
    <row r="16" spans="1:4" ht="15.75">
      <c r="A16" s="28"/>
      <c r="B16" s="42" t="s">
        <v>5</v>
      </c>
      <c r="C16" s="42"/>
      <c r="D16" s="42"/>
    </row>
    <row r="17" spans="1:4" ht="15.75">
      <c r="A17" s="29">
        <v>1100</v>
      </c>
      <c r="B17" s="29" t="s">
        <v>138</v>
      </c>
      <c r="C17" s="30">
        <v>180.43</v>
      </c>
      <c r="D17" s="30">
        <v>90.22</v>
      </c>
    </row>
    <row r="18" spans="1:4" ht="15.75" customHeight="1">
      <c r="A18" s="29">
        <v>1200</v>
      </c>
      <c r="B18" s="31" t="s">
        <v>139</v>
      </c>
      <c r="C18" s="30">
        <v>43.47</v>
      </c>
      <c r="D18" s="30">
        <v>21.74</v>
      </c>
    </row>
    <row r="19" spans="1:4" ht="15.75">
      <c r="A19" s="29">
        <v>2222</v>
      </c>
      <c r="B19" s="31" t="s">
        <v>26</v>
      </c>
      <c r="C19" s="30">
        <v>13.54</v>
      </c>
      <c r="D19" s="30">
        <v>6.77</v>
      </c>
    </row>
    <row r="20" spans="1:4" ht="15.75">
      <c r="A20" s="29">
        <v>2223</v>
      </c>
      <c r="B20" s="31" t="s">
        <v>27</v>
      </c>
      <c r="C20" s="30">
        <v>7.81</v>
      </c>
      <c r="D20" s="30">
        <v>3.91</v>
      </c>
    </row>
    <row r="21" spans="1:4" ht="18" customHeight="1">
      <c r="A21" s="29">
        <v>2231</v>
      </c>
      <c r="B21" s="31" t="s">
        <v>140</v>
      </c>
      <c r="C21" s="30">
        <v>3.79</v>
      </c>
      <c r="D21" s="30">
        <v>1.9</v>
      </c>
    </row>
    <row r="22" spans="1:4" ht="15.75">
      <c r="A22" s="29">
        <v>2243</v>
      </c>
      <c r="B22" s="31" t="s">
        <v>145</v>
      </c>
      <c r="C22" s="30">
        <v>3.22</v>
      </c>
      <c r="D22" s="30">
        <v>1.61</v>
      </c>
    </row>
    <row r="23" spans="1:4" ht="15.75">
      <c r="A23" s="29">
        <v>2244</v>
      </c>
      <c r="B23" s="31" t="s">
        <v>13</v>
      </c>
      <c r="C23" s="30">
        <v>1.77</v>
      </c>
      <c r="D23" s="30">
        <v>0.89</v>
      </c>
    </row>
    <row r="24" spans="1:4" ht="15.75">
      <c r="A24" s="29">
        <v>2251</v>
      </c>
      <c r="B24" s="31" t="s">
        <v>146</v>
      </c>
      <c r="C24" s="30">
        <v>10.33</v>
      </c>
      <c r="D24" s="30">
        <v>5.17</v>
      </c>
    </row>
    <row r="25" spans="1:4" ht="15.75">
      <c r="A25" s="29">
        <v>2279</v>
      </c>
      <c r="B25" s="31" t="s">
        <v>16</v>
      </c>
      <c r="C25" s="30">
        <v>0.85</v>
      </c>
      <c r="D25" s="30">
        <v>0.43</v>
      </c>
    </row>
    <row r="26" spans="1:4" ht="15.75">
      <c r="A26" s="29">
        <v>2321</v>
      </c>
      <c r="B26" s="31" t="s">
        <v>19</v>
      </c>
      <c r="C26" s="30">
        <v>22.49</v>
      </c>
      <c r="D26" s="30">
        <v>11.25</v>
      </c>
    </row>
    <row r="27" spans="1:4" ht="15.75">
      <c r="A27" s="29">
        <v>2362</v>
      </c>
      <c r="B27" s="31" t="s">
        <v>147</v>
      </c>
      <c r="C27" s="30">
        <v>1.28</v>
      </c>
      <c r="D27" s="30">
        <v>0.64</v>
      </c>
    </row>
    <row r="28" spans="1:4" ht="15.75">
      <c r="A28" s="29">
        <v>2363</v>
      </c>
      <c r="B28" s="31" t="s">
        <v>148</v>
      </c>
      <c r="C28" s="30">
        <v>517.25</v>
      </c>
      <c r="D28" s="30">
        <v>270</v>
      </c>
    </row>
    <row r="29" spans="1:4" ht="15.75" hidden="1">
      <c r="A29" s="29">
        <v>2370</v>
      </c>
      <c r="B29" s="31" t="s">
        <v>159</v>
      </c>
      <c r="C29" s="30">
        <v>0</v>
      </c>
      <c r="D29" s="30">
        <f>C29/2</f>
        <v>0</v>
      </c>
    </row>
    <row r="30" spans="1:4" ht="15.75">
      <c r="A30" s="29">
        <v>5232</v>
      </c>
      <c r="B30" s="31" t="s">
        <v>24</v>
      </c>
      <c r="C30" s="30">
        <v>1.87</v>
      </c>
      <c r="D30" s="30">
        <v>0.94</v>
      </c>
    </row>
    <row r="31" spans="1:4" ht="15.75">
      <c r="A31" s="29"/>
      <c r="B31" s="43" t="s">
        <v>6</v>
      </c>
      <c r="C31" s="32">
        <f>SUM(C17:C30)</f>
        <v>808.1</v>
      </c>
      <c r="D31" s="32">
        <f>SUM(D17:D30)</f>
        <v>415.46999999999997</v>
      </c>
    </row>
    <row r="32" spans="1:4" ht="15.75">
      <c r="A32" s="33"/>
      <c r="B32" s="29" t="s">
        <v>7</v>
      </c>
      <c r="C32" s="29"/>
      <c r="D32" s="29"/>
    </row>
    <row r="33" spans="1:4" ht="15.75" customHeight="1">
      <c r="A33" s="29">
        <v>1100</v>
      </c>
      <c r="B33" s="29" t="s">
        <v>138</v>
      </c>
      <c r="C33" s="30">
        <v>115.96</v>
      </c>
      <c r="D33" s="30">
        <f aca="true" t="shared" si="0" ref="D33:D58">C33/2</f>
        <v>57.98</v>
      </c>
    </row>
    <row r="34" spans="1:4" ht="15.75" customHeight="1">
      <c r="A34" s="29">
        <v>1200</v>
      </c>
      <c r="B34" s="31" t="s">
        <v>139</v>
      </c>
      <c r="C34" s="30">
        <v>27.93</v>
      </c>
      <c r="D34" s="30">
        <f t="shared" si="0"/>
        <v>13.965</v>
      </c>
    </row>
    <row r="35" spans="1:4" ht="15.75" customHeight="1">
      <c r="A35" s="29">
        <v>2219</v>
      </c>
      <c r="B35" s="29" t="s">
        <v>149</v>
      </c>
      <c r="C35" s="30">
        <v>3.3</v>
      </c>
      <c r="D35" s="30">
        <f t="shared" si="0"/>
        <v>1.65</v>
      </c>
    </row>
    <row r="36" spans="1:4" ht="15.75" customHeight="1">
      <c r="A36" s="29">
        <v>2234</v>
      </c>
      <c r="B36" s="31" t="s">
        <v>150</v>
      </c>
      <c r="C36" s="30">
        <v>0.25</v>
      </c>
      <c r="D36" s="30">
        <f t="shared" si="0"/>
        <v>0.125</v>
      </c>
    </row>
    <row r="37" spans="1:4" ht="15.75" customHeight="1">
      <c r="A37" s="29">
        <v>2239</v>
      </c>
      <c r="B37" s="31" t="s">
        <v>151</v>
      </c>
      <c r="C37" s="30">
        <v>1.33</v>
      </c>
      <c r="D37" s="30">
        <f t="shared" si="0"/>
        <v>0.665</v>
      </c>
    </row>
    <row r="38" spans="1:4" ht="15.75">
      <c r="A38" s="29">
        <v>2241</v>
      </c>
      <c r="B38" s="31" t="s">
        <v>152</v>
      </c>
      <c r="C38" s="30">
        <v>0.28</v>
      </c>
      <c r="D38" s="30">
        <f t="shared" si="0"/>
        <v>0.14</v>
      </c>
    </row>
    <row r="39" spans="1:4" ht="15.75">
      <c r="A39" s="29">
        <v>2242</v>
      </c>
      <c r="B39" s="31" t="s">
        <v>11</v>
      </c>
      <c r="C39" s="30">
        <v>1.08</v>
      </c>
      <c r="D39" s="30">
        <f t="shared" si="0"/>
        <v>0.54</v>
      </c>
    </row>
    <row r="40" spans="1:4" ht="15.75">
      <c r="A40" s="29">
        <v>2243</v>
      </c>
      <c r="B40" s="31" t="s">
        <v>12</v>
      </c>
      <c r="C40" s="30">
        <v>1.06</v>
      </c>
      <c r="D40" s="30">
        <f t="shared" si="0"/>
        <v>0.53</v>
      </c>
    </row>
    <row r="41" spans="1:4" ht="15.75">
      <c r="A41" s="29">
        <v>2244</v>
      </c>
      <c r="B41" s="31" t="s">
        <v>13</v>
      </c>
      <c r="C41" s="30">
        <v>0.24</v>
      </c>
      <c r="D41" s="30">
        <v>1.82</v>
      </c>
    </row>
    <row r="42" spans="1:4" ht="15.75">
      <c r="A42" s="29">
        <v>2247</v>
      </c>
      <c r="B42" s="42" t="s">
        <v>153</v>
      </c>
      <c r="C42" s="30">
        <v>0.31</v>
      </c>
      <c r="D42" s="30">
        <f t="shared" si="0"/>
        <v>0.155</v>
      </c>
    </row>
    <row r="43" spans="1:4" ht="15.75">
      <c r="A43" s="29">
        <v>2251</v>
      </c>
      <c r="B43" s="31" t="s">
        <v>146</v>
      </c>
      <c r="C43" s="30">
        <v>2.45</v>
      </c>
      <c r="D43" s="30">
        <f t="shared" si="0"/>
        <v>1.225</v>
      </c>
    </row>
    <row r="44" spans="1:4" ht="15.75">
      <c r="A44" s="29">
        <v>2259</v>
      </c>
      <c r="B44" s="31" t="s">
        <v>154</v>
      </c>
      <c r="C44" s="30">
        <v>0.02</v>
      </c>
      <c r="D44" s="30">
        <f t="shared" si="0"/>
        <v>0.01</v>
      </c>
    </row>
    <row r="45" spans="1:4" ht="15.75">
      <c r="A45" s="29">
        <v>2262</v>
      </c>
      <c r="B45" s="31" t="s">
        <v>15</v>
      </c>
      <c r="C45" s="30">
        <v>2.58</v>
      </c>
      <c r="D45" s="30">
        <f t="shared" si="0"/>
        <v>1.29</v>
      </c>
    </row>
    <row r="46" spans="1:4" ht="15.75">
      <c r="A46" s="29">
        <v>2264</v>
      </c>
      <c r="B46" s="31" t="s">
        <v>155</v>
      </c>
      <c r="C46" s="30">
        <v>0.02</v>
      </c>
      <c r="D46" s="30">
        <f t="shared" si="0"/>
        <v>0.01</v>
      </c>
    </row>
    <row r="47" spans="1:4" ht="15.75">
      <c r="A47" s="29">
        <v>2279</v>
      </c>
      <c r="B47" s="31" t="s">
        <v>16</v>
      </c>
      <c r="C47" s="30">
        <v>0.31</v>
      </c>
      <c r="D47" s="30">
        <f t="shared" si="0"/>
        <v>0.155</v>
      </c>
    </row>
    <row r="48" spans="1:4" ht="15.75">
      <c r="A48" s="29">
        <v>2311</v>
      </c>
      <c r="B48" s="31" t="s">
        <v>17</v>
      </c>
      <c r="C48" s="30">
        <v>1.51</v>
      </c>
      <c r="D48" s="30">
        <f t="shared" si="0"/>
        <v>0.755</v>
      </c>
    </row>
    <row r="49" spans="1:4" ht="15.75">
      <c r="A49" s="29">
        <v>2312</v>
      </c>
      <c r="B49" s="31" t="s">
        <v>18</v>
      </c>
      <c r="C49" s="30">
        <v>0.32</v>
      </c>
      <c r="D49" s="30">
        <f t="shared" si="0"/>
        <v>0.16</v>
      </c>
    </row>
    <row r="50" spans="1:4" ht="15.75">
      <c r="A50" s="29">
        <v>2322</v>
      </c>
      <c r="B50" s="31" t="s">
        <v>20</v>
      </c>
      <c r="C50" s="30">
        <v>4.67</v>
      </c>
      <c r="D50" s="30">
        <f t="shared" si="0"/>
        <v>2.335</v>
      </c>
    </row>
    <row r="51" spans="1:4" ht="15.75">
      <c r="A51" s="29">
        <v>2350</v>
      </c>
      <c r="B51" s="31" t="s">
        <v>21</v>
      </c>
      <c r="C51" s="30">
        <v>6.59</v>
      </c>
      <c r="D51" s="30">
        <f t="shared" si="0"/>
        <v>3.295</v>
      </c>
    </row>
    <row r="52" spans="1:4" ht="15.75">
      <c r="A52" s="29">
        <v>2361</v>
      </c>
      <c r="B52" s="31" t="s">
        <v>22</v>
      </c>
      <c r="C52" s="30">
        <v>2.02</v>
      </c>
      <c r="D52" s="30">
        <f t="shared" si="0"/>
        <v>1.01</v>
      </c>
    </row>
    <row r="53" spans="1:4" ht="15.75">
      <c r="A53" s="29">
        <v>2400</v>
      </c>
      <c r="B53" s="31" t="s">
        <v>28</v>
      </c>
      <c r="C53" s="30">
        <v>0.37</v>
      </c>
      <c r="D53" s="30">
        <f t="shared" si="0"/>
        <v>0.185</v>
      </c>
    </row>
    <row r="54" spans="1:4" ht="15.75">
      <c r="A54" s="29">
        <v>2512</v>
      </c>
      <c r="B54" s="31" t="s">
        <v>39</v>
      </c>
      <c r="C54" s="30">
        <v>210</v>
      </c>
      <c r="D54" s="30">
        <v>112.5</v>
      </c>
    </row>
    <row r="55" spans="1:4" ht="15.75">
      <c r="A55" s="29">
        <v>2515</v>
      </c>
      <c r="B55" s="31" t="s">
        <v>156</v>
      </c>
      <c r="C55" s="30">
        <v>0.45</v>
      </c>
      <c r="D55" s="30">
        <f t="shared" si="0"/>
        <v>0.225</v>
      </c>
    </row>
    <row r="56" spans="1:4" ht="15.75">
      <c r="A56" s="29">
        <v>2519</v>
      </c>
      <c r="B56" s="31" t="s">
        <v>25</v>
      </c>
      <c r="C56" s="30">
        <v>0.02</v>
      </c>
      <c r="D56" s="30">
        <f t="shared" si="0"/>
        <v>0.01</v>
      </c>
    </row>
    <row r="57" spans="1:4" ht="15.75">
      <c r="A57" s="29">
        <v>5232</v>
      </c>
      <c r="B57" s="31" t="s">
        <v>24</v>
      </c>
      <c r="C57" s="30">
        <v>20.86</v>
      </c>
      <c r="D57" s="30">
        <f t="shared" si="0"/>
        <v>10.43</v>
      </c>
    </row>
    <row r="58" spans="1:4" ht="15.75">
      <c r="A58" s="29">
        <v>5240</v>
      </c>
      <c r="B58" s="31" t="s">
        <v>157</v>
      </c>
      <c r="C58" s="30">
        <v>3.19</v>
      </c>
      <c r="D58" s="30">
        <f t="shared" si="0"/>
        <v>1.595</v>
      </c>
    </row>
    <row r="59" spans="1:4" ht="15.75">
      <c r="A59" s="29">
        <v>5250</v>
      </c>
      <c r="B59" s="31" t="s">
        <v>158</v>
      </c>
      <c r="C59" s="30">
        <v>14.78</v>
      </c>
      <c r="D59" s="30">
        <v>9.27</v>
      </c>
    </row>
    <row r="60" spans="1:4" ht="15.75">
      <c r="A60" s="33"/>
      <c r="B60" s="44" t="s">
        <v>8</v>
      </c>
      <c r="C60" s="32">
        <f>SUM(C33:C59)</f>
        <v>421.9</v>
      </c>
      <c r="D60" s="32">
        <f>SUM(D33:D59)</f>
        <v>222.03</v>
      </c>
    </row>
    <row r="61" spans="1:4" ht="15.75">
      <c r="A61" s="33"/>
      <c r="B61" s="44" t="s">
        <v>29</v>
      </c>
      <c r="C61" s="32">
        <f>C60+C31</f>
        <v>1230</v>
      </c>
      <c r="D61" s="32">
        <f>D60+D31</f>
        <v>637.5</v>
      </c>
    </row>
    <row r="62" spans="1:4" ht="15.75">
      <c r="A62" s="45"/>
      <c r="B62" s="46"/>
      <c r="C62" s="46"/>
      <c r="D62" s="46"/>
    </row>
    <row r="63" spans="1:4" ht="15.75">
      <c r="A63" s="102" t="s">
        <v>59</v>
      </c>
      <c r="B63" s="102"/>
      <c r="C63" s="48">
        <v>1500</v>
      </c>
      <c r="D63" s="48">
        <v>750</v>
      </c>
    </row>
    <row r="64" spans="1:4" ht="15.75">
      <c r="A64" s="102" t="s">
        <v>97</v>
      </c>
      <c r="B64" s="102"/>
      <c r="C64" s="32">
        <f>C61/C63</f>
        <v>0.82</v>
      </c>
      <c r="D64" s="73">
        <f>D61/D63</f>
        <v>0.85</v>
      </c>
    </row>
    <row r="65" spans="1:4" ht="15.75">
      <c r="A65" s="46"/>
      <c r="B65" s="49"/>
      <c r="C65" s="49"/>
      <c r="D65" s="49"/>
    </row>
    <row r="66" spans="1:4" ht="15.75">
      <c r="A66" s="97" t="s">
        <v>60</v>
      </c>
      <c r="B66" s="98"/>
      <c r="C66" s="47"/>
      <c r="D66" s="52"/>
    </row>
    <row r="67" spans="1:4" ht="15.75">
      <c r="A67" s="102" t="s">
        <v>95</v>
      </c>
      <c r="B67" s="102"/>
      <c r="C67" s="59"/>
      <c r="D67" s="52"/>
    </row>
    <row r="68" spans="1:4" ht="15.75">
      <c r="A68" s="38"/>
      <c r="B68" s="21"/>
      <c r="C68" s="21"/>
      <c r="D68" s="12"/>
    </row>
    <row r="69" spans="1:4" ht="15.75">
      <c r="A69" s="39" t="s">
        <v>61</v>
      </c>
      <c r="B69" s="39"/>
      <c r="C69" s="39"/>
      <c r="D69" s="39"/>
    </row>
    <row r="70" spans="1:4" ht="15.75">
      <c r="A70" s="39"/>
      <c r="B70" s="39"/>
      <c r="C70" s="39"/>
      <c r="D70" s="39"/>
    </row>
    <row r="71" spans="1:4" ht="15.75">
      <c r="A71" s="39"/>
      <c r="B71" s="40"/>
      <c r="C71" s="40"/>
      <c r="D71" s="39"/>
    </row>
    <row r="72" spans="1:4" ht="15.75">
      <c r="A72" s="39"/>
      <c r="B72" s="41"/>
      <c r="C72" s="41"/>
      <c r="D72" s="39"/>
    </row>
  </sheetData>
  <sheetProtection/>
  <mergeCells count="11">
    <mergeCell ref="B11:D11"/>
    <mergeCell ref="A63:B63"/>
    <mergeCell ref="A64:B64"/>
    <mergeCell ref="A66:B66"/>
    <mergeCell ref="A67:B67"/>
    <mergeCell ref="A4:D4"/>
    <mergeCell ref="B5:D5"/>
    <mergeCell ref="A6:D6"/>
    <mergeCell ref="A7:D7"/>
    <mergeCell ref="B8:D8"/>
    <mergeCell ref="B9:D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  <headerFooter>
    <oddFooter>&amp;C&amp;"Times New Roman,Regular"LManotp7_100519_1002maksas;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1"/>
  <sheetViews>
    <sheetView view="pageLayout" workbookViewId="0" topLeftCell="A1">
      <selection activeCell="A1" sqref="A1:IV3"/>
    </sheetView>
  </sheetViews>
  <sheetFormatPr defaultColWidth="9.140625" defaultRowHeight="12.75"/>
  <cols>
    <col min="1" max="1" width="13.00390625" style="6" customWidth="1"/>
    <col min="2" max="2" width="93.7109375" style="6" customWidth="1"/>
    <col min="3" max="3" width="31.7109375" style="6" customWidth="1"/>
    <col min="4" max="16384" width="9.140625" style="6" customWidth="1"/>
  </cols>
  <sheetData>
    <row r="1" spans="1:3" ht="15.75">
      <c r="A1" s="12"/>
      <c r="B1" s="12"/>
      <c r="C1" s="20"/>
    </row>
    <row r="2" spans="1:3" s="7" customFormat="1" ht="15.75">
      <c r="A2" s="12"/>
      <c r="B2" s="19"/>
      <c r="C2" s="20"/>
    </row>
    <row r="3" spans="1:3" ht="15.75">
      <c r="A3" s="12"/>
      <c r="B3" s="12"/>
      <c r="C3" s="12"/>
    </row>
    <row r="4" spans="1:3" ht="15.75" customHeight="1">
      <c r="A4" s="99" t="s">
        <v>9</v>
      </c>
      <c r="B4" s="99"/>
      <c r="C4" s="99"/>
    </row>
    <row r="5" spans="1:3" ht="15.75" customHeight="1">
      <c r="A5" s="12"/>
      <c r="B5" s="23"/>
      <c r="C5" s="12"/>
    </row>
    <row r="6" spans="1:3" ht="15.75" customHeight="1">
      <c r="A6" s="87" t="s">
        <v>1</v>
      </c>
      <c r="B6" s="87"/>
      <c r="C6" s="12"/>
    </row>
    <row r="7" spans="1:3" ht="15.75" customHeight="1">
      <c r="A7" s="87" t="s">
        <v>0</v>
      </c>
      <c r="B7" s="87"/>
      <c r="C7" s="12"/>
    </row>
    <row r="8" spans="1:3" ht="15.75" customHeight="1">
      <c r="A8" s="14"/>
      <c r="B8" s="14" t="s">
        <v>43</v>
      </c>
      <c r="C8" s="12"/>
    </row>
    <row r="9" spans="1:3" ht="18" customHeight="1">
      <c r="A9" s="14"/>
      <c r="B9" s="87" t="s">
        <v>41</v>
      </c>
      <c r="C9" s="87"/>
    </row>
    <row r="10" spans="1:3" ht="13.5" customHeight="1">
      <c r="A10" s="14"/>
      <c r="B10" s="14" t="s">
        <v>50</v>
      </c>
      <c r="C10" s="12"/>
    </row>
    <row r="11" spans="1:3" ht="15.75" customHeight="1">
      <c r="A11" s="14" t="s">
        <v>2</v>
      </c>
      <c r="B11" s="14" t="str">
        <f>'8.1.1.'!B11</f>
        <v>2019.gadā un turpmāk</v>
      </c>
      <c r="C11" s="12"/>
    </row>
    <row r="12" spans="1:3" ht="15.75" hidden="1">
      <c r="A12" s="12"/>
      <c r="B12" s="24"/>
      <c r="C12" s="12"/>
    </row>
    <row r="13" spans="1:3" ht="67.5" customHeight="1">
      <c r="A13" s="58" t="s">
        <v>3</v>
      </c>
      <c r="B13" s="58" t="s">
        <v>4</v>
      </c>
      <c r="C13" s="58" t="s">
        <v>94</v>
      </c>
    </row>
    <row r="14" spans="1:3" ht="15.75">
      <c r="A14" s="26">
        <v>1</v>
      </c>
      <c r="B14" s="27">
        <v>2</v>
      </c>
      <c r="C14" s="26">
        <v>3</v>
      </c>
    </row>
    <row r="15" spans="1:3" ht="15.75">
      <c r="A15" s="28"/>
      <c r="B15" s="42" t="s">
        <v>5</v>
      </c>
      <c r="C15" s="29"/>
    </row>
    <row r="16" spans="1:3" ht="15.75">
      <c r="A16" s="29">
        <v>1100</v>
      </c>
      <c r="B16" s="29" t="s">
        <v>56</v>
      </c>
      <c r="C16" s="30">
        <v>24.84</v>
      </c>
    </row>
    <row r="17" spans="1:3" ht="15.75" customHeight="1">
      <c r="A17" s="29">
        <v>1200</v>
      </c>
      <c r="B17" s="31" t="s">
        <v>57</v>
      </c>
      <c r="C17" s="30">
        <v>5.98</v>
      </c>
    </row>
    <row r="18" spans="1:3" ht="15.75" customHeight="1">
      <c r="A18" s="29">
        <v>2222</v>
      </c>
      <c r="B18" s="31" t="s">
        <v>26</v>
      </c>
      <c r="C18" s="30">
        <v>1.75</v>
      </c>
    </row>
    <row r="19" spans="1:3" ht="15.75" customHeight="1">
      <c r="A19" s="29">
        <v>2223</v>
      </c>
      <c r="B19" s="31" t="s">
        <v>27</v>
      </c>
      <c r="C19" s="30">
        <v>1.01</v>
      </c>
    </row>
    <row r="20" spans="1:3" ht="15.75">
      <c r="A20" s="29">
        <v>2231</v>
      </c>
      <c r="B20" s="31" t="s">
        <v>44</v>
      </c>
      <c r="C20" s="30">
        <v>0.49</v>
      </c>
    </row>
    <row r="21" spans="1:3" ht="15.75">
      <c r="A21" s="29">
        <v>2243</v>
      </c>
      <c r="B21" s="31" t="s">
        <v>31</v>
      </c>
      <c r="C21" s="30">
        <v>0.42</v>
      </c>
    </row>
    <row r="22" spans="1:3" ht="15.75" customHeight="1">
      <c r="A22" s="29">
        <v>2244</v>
      </c>
      <c r="B22" s="31" t="s">
        <v>13</v>
      </c>
      <c r="C22" s="30">
        <v>0.35</v>
      </c>
    </row>
    <row r="23" spans="1:3" ht="15.75" customHeight="1">
      <c r="A23" s="29">
        <v>2251</v>
      </c>
      <c r="B23" s="31" t="s">
        <v>10</v>
      </c>
      <c r="C23" s="30">
        <v>1.34</v>
      </c>
    </row>
    <row r="24" spans="1:3" ht="15.75" customHeight="1">
      <c r="A24" s="29">
        <v>2279</v>
      </c>
      <c r="B24" s="31" t="s">
        <v>16</v>
      </c>
      <c r="C24" s="30">
        <v>0.11</v>
      </c>
    </row>
    <row r="25" spans="1:3" ht="15.75">
      <c r="A25" s="29">
        <v>2321</v>
      </c>
      <c r="B25" s="31" t="s">
        <v>19</v>
      </c>
      <c r="C25" s="30">
        <v>2.9</v>
      </c>
    </row>
    <row r="26" spans="1:3" ht="15.75" customHeight="1">
      <c r="A26" s="29">
        <v>2362</v>
      </c>
      <c r="B26" s="31" t="s">
        <v>45</v>
      </c>
      <c r="C26" s="30">
        <v>0.17</v>
      </c>
    </row>
    <row r="27" spans="1:3" ht="15.75">
      <c r="A27" s="29">
        <v>2363</v>
      </c>
      <c r="B27" s="31" t="s">
        <v>38</v>
      </c>
      <c r="C27" s="30">
        <v>74.8</v>
      </c>
    </row>
    <row r="28" spans="1:3" ht="15.75" hidden="1">
      <c r="A28" s="29">
        <v>2370</v>
      </c>
      <c r="B28" s="31" t="s">
        <v>46</v>
      </c>
      <c r="C28" s="30">
        <v>0</v>
      </c>
    </row>
    <row r="29" spans="1:3" ht="16.5" customHeight="1">
      <c r="A29" s="29">
        <v>5232</v>
      </c>
      <c r="B29" s="31" t="s">
        <v>47</v>
      </c>
      <c r="C29" s="30">
        <v>0.24</v>
      </c>
    </row>
    <row r="30" spans="1:3" ht="15" customHeight="1">
      <c r="A30" s="29"/>
      <c r="B30" s="43" t="s">
        <v>6</v>
      </c>
      <c r="C30" s="32">
        <f>SUM(C16:C29)</f>
        <v>114.39999999999999</v>
      </c>
    </row>
    <row r="31" spans="1:3" ht="15.75">
      <c r="A31" s="33"/>
      <c r="B31" s="29" t="s">
        <v>7</v>
      </c>
      <c r="C31" s="30"/>
    </row>
    <row r="32" spans="1:3" ht="15.75">
      <c r="A32" s="29">
        <v>1100</v>
      </c>
      <c r="B32" s="29" t="s">
        <v>56</v>
      </c>
      <c r="C32" s="30">
        <v>15.09</v>
      </c>
    </row>
    <row r="33" spans="1:3" ht="15.75" customHeight="1">
      <c r="A33" s="29">
        <v>1200</v>
      </c>
      <c r="B33" s="31" t="s">
        <v>57</v>
      </c>
      <c r="C33" s="30">
        <v>3.63</v>
      </c>
    </row>
    <row r="34" spans="1:3" ht="15.75">
      <c r="A34" s="29">
        <v>2219</v>
      </c>
      <c r="B34" s="29" t="s">
        <v>30</v>
      </c>
      <c r="C34" s="30">
        <v>0.44</v>
      </c>
    </row>
    <row r="35" spans="1:3" ht="15.75">
      <c r="A35" s="29">
        <v>2234</v>
      </c>
      <c r="B35" s="31" t="s">
        <v>32</v>
      </c>
      <c r="C35" s="30">
        <v>0.03</v>
      </c>
    </row>
    <row r="36" spans="1:3" ht="15.75" customHeight="1">
      <c r="A36" s="29">
        <v>2239</v>
      </c>
      <c r="B36" s="31" t="s">
        <v>33</v>
      </c>
      <c r="C36" s="30">
        <v>0.18</v>
      </c>
    </row>
    <row r="37" spans="1:3" ht="15.75">
      <c r="A37" s="29">
        <v>2241</v>
      </c>
      <c r="B37" s="31" t="s">
        <v>34</v>
      </c>
      <c r="C37" s="30">
        <v>0.05</v>
      </c>
    </row>
    <row r="38" spans="1:3" ht="15.75">
      <c r="A38" s="29">
        <v>2242</v>
      </c>
      <c r="B38" s="31" t="s">
        <v>11</v>
      </c>
      <c r="C38" s="30">
        <v>0.14</v>
      </c>
    </row>
    <row r="39" spans="1:3" ht="15.75">
      <c r="A39" s="29">
        <v>2243</v>
      </c>
      <c r="B39" s="31" t="s">
        <v>12</v>
      </c>
      <c r="C39" s="30">
        <v>0.14</v>
      </c>
    </row>
    <row r="40" spans="1:3" ht="15.75">
      <c r="A40" s="29">
        <v>2244</v>
      </c>
      <c r="B40" s="31" t="s">
        <v>13</v>
      </c>
      <c r="C40" s="30">
        <v>3.46</v>
      </c>
    </row>
    <row r="41" spans="1:3" ht="15.75">
      <c r="A41" s="29">
        <v>2247</v>
      </c>
      <c r="B41" s="42" t="s">
        <v>14</v>
      </c>
      <c r="C41" s="30">
        <v>0.04</v>
      </c>
    </row>
    <row r="42" spans="1:3" ht="15.75">
      <c r="A42" s="29">
        <v>2251</v>
      </c>
      <c r="B42" s="31" t="s">
        <v>10</v>
      </c>
      <c r="C42" s="30">
        <v>0.33</v>
      </c>
    </row>
    <row r="43" spans="1:3" ht="15.75">
      <c r="A43" s="29">
        <v>2259</v>
      </c>
      <c r="B43" s="31" t="s">
        <v>35</v>
      </c>
      <c r="C43" s="30">
        <v>0.01</v>
      </c>
    </row>
    <row r="44" spans="1:3" ht="15.75">
      <c r="A44" s="29">
        <v>2262</v>
      </c>
      <c r="B44" s="31" t="s">
        <v>15</v>
      </c>
      <c r="C44" s="30">
        <v>0.34</v>
      </c>
    </row>
    <row r="45" spans="1:3" ht="15.75">
      <c r="A45" s="29">
        <v>2264</v>
      </c>
      <c r="B45" s="31" t="s">
        <v>40</v>
      </c>
      <c r="C45" s="30">
        <v>0.01</v>
      </c>
    </row>
    <row r="46" spans="1:3" ht="16.5" customHeight="1">
      <c r="A46" s="29">
        <v>2279</v>
      </c>
      <c r="B46" s="31" t="s">
        <v>16</v>
      </c>
      <c r="C46" s="30">
        <v>0.07</v>
      </c>
    </row>
    <row r="47" spans="1:3" ht="15" customHeight="1">
      <c r="A47" s="29">
        <v>2311</v>
      </c>
      <c r="B47" s="31" t="s">
        <v>17</v>
      </c>
      <c r="C47" s="30">
        <v>0.25</v>
      </c>
    </row>
    <row r="48" spans="1:3" ht="15.75">
      <c r="A48" s="29">
        <v>2312</v>
      </c>
      <c r="B48" s="31" t="s">
        <v>18</v>
      </c>
      <c r="C48" s="30">
        <v>0.04</v>
      </c>
    </row>
    <row r="49" spans="1:3" ht="15.75">
      <c r="A49" s="29">
        <v>2322</v>
      </c>
      <c r="B49" s="31" t="s">
        <v>20</v>
      </c>
      <c r="C49" s="30">
        <v>0.91</v>
      </c>
    </row>
    <row r="50" spans="1:3" ht="15.75" customHeight="1">
      <c r="A50" s="29">
        <v>2350</v>
      </c>
      <c r="B50" s="31" t="s">
        <v>21</v>
      </c>
      <c r="C50" s="30">
        <v>0.87</v>
      </c>
    </row>
    <row r="51" spans="1:3" ht="15.75">
      <c r="A51" s="29">
        <v>2361</v>
      </c>
      <c r="B51" s="31" t="s">
        <v>22</v>
      </c>
      <c r="C51" s="30">
        <v>0.27</v>
      </c>
    </row>
    <row r="52" spans="1:3" ht="15.75">
      <c r="A52" s="29">
        <v>2400</v>
      </c>
      <c r="B52" s="31" t="s">
        <v>28</v>
      </c>
      <c r="C52" s="30">
        <v>0.05</v>
      </c>
    </row>
    <row r="53" spans="1:3" ht="15.75">
      <c r="A53" s="29">
        <v>2512</v>
      </c>
      <c r="B53" s="31" t="s">
        <v>39</v>
      </c>
      <c r="C53" s="30">
        <v>30.8</v>
      </c>
    </row>
    <row r="54" spans="1:3" ht="14.25" customHeight="1">
      <c r="A54" s="29">
        <v>2515</v>
      </c>
      <c r="B54" s="31" t="s">
        <v>23</v>
      </c>
      <c r="C54" s="30">
        <v>0.06</v>
      </c>
    </row>
    <row r="55" spans="1:3" ht="15.75">
      <c r="A55" s="29">
        <v>2519</v>
      </c>
      <c r="B55" s="31" t="s">
        <v>25</v>
      </c>
      <c r="C55" s="30">
        <v>0.01</v>
      </c>
    </row>
    <row r="56" spans="1:3" ht="15.75">
      <c r="A56" s="29">
        <v>5232</v>
      </c>
      <c r="B56" s="31" t="s">
        <v>24</v>
      </c>
      <c r="C56" s="30">
        <v>2.26</v>
      </c>
    </row>
    <row r="57" spans="1:3" ht="15.75">
      <c r="A57" s="29">
        <v>5240</v>
      </c>
      <c r="B57" s="31" t="s">
        <v>36</v>
      </c>
      <c r="C57" s="30">
        <v>0.42</v>
      </c>
    </row>
    <row r="58" spans="1:3" ht="15.75">
      <c r="A58" s="29">
        <v>5250</v>
      </c>
      <c r="B58" s="31" t="s">
        <v>37</v>
      </c>
      <c r="C58" s="30">
        <v>1.7</v>
      </c>
    </row>
    <row r="59" spans="1:3" ht="15.75">
      <c r="A59" s="33"/>
      <c r="B59" s="44" t="s">
        <v>8</v>
      </c>
      <c r="C59" s="32">
        <f>SUM(C32:C58)</f>
        <v>61.60000000000001</v>
      </c>
    </row>
    <row r="60" spans="1:3" ht="15.75">
      <c r="A60" s="33"/>
      <c r="B60" s="44" t="s">
        <v>29</v>
      </c>
      <c r="C60" s="32">
        <f>C59+C30</f>
        <v>176</v>
      </c>
    </row>
    <row r="61" spans="1:3" ht="15.75">
      <c r="A61" s="45"/>
      <c r="B61" s="46"/>
      <c r="C61" s="46"/>
    </row>
    <row r="62" spans="1:3" ht="15.75" customHeight="1">
      <c r="A62" s="107" t="s">
        <v>63</v>
      </c>
      <c r="B62" s="107"/>
      <c r="C62" s="48">
        <v>440</v>
      </c>
    </row>
    <row r="63" spans="1:3" ht="15.75" customHeight="1">
      <c r="A63" s="107" t="s">
        <v>64</v>
      </c>
      <c r="B63" s="107"/>
      <c r="C63" s="73">
        <f>C60/C62</f>
        <v>0.4</v>
      </c>
    </row>
    <row r="64" spans="1:3" ht="15.75" customHeight="1">
      <c r="A64" s="46"/>
      <c r="B64" s="49"/>
      <c r="C64" s="50"/>
    </row>
    <row r="65" spans="1:3" s="3" customFormat="1" ht="19.5" customHeight="1">
      <c r="A65" s="97" t="s">
        <v>60</v>
      </c>
      <c r="B65" s="98"/>
      <c r="C65" s="52"/>
    </row>
    <row r="66" spans="1:3" s="3" customFormat="1" ht="31.5" customHeight="1">
      <c r="A66" s="102" t="s">
        <v>95</v>
      </c>
      <c r="B66" s="102"/>
      <c r="C66" s="52"/>
    </row>
    <row r="67" spans="1:3" ht="13.5" customHeight="1">
      <c r="A67" s="38"/>
      <c r="B67" s="21"/>
      <c r="C67" s="12"/>
    </row>
    <row r="68" spans="1:3" s="3" customFormat="1" ht="17.25" customHeight="1">
      <c r="A68" s="39" t="s">
        <v>61</v>
      </c>
      <c r="B68" s="39"/>
      <c r="C68" s="39"/>
    </row>
    <row r="69" spans="1:3" s="3" customFormat="1" ht="12.75" customHeight="1">
      <c r="A69" s="39"/>
      <c r="B69" s="39"/>
      <c r="C69" s="39"/>
    </row>
    <row r="70" spans="1:3" s="3" customFormat="1" ht="15" customHeight="1">
      <c r="A70" s="39"/>
      <c r="B70" s="40"/>
      <c r="C70" s="39"/>
    </row>
    <row r="71" s="3" customFormat="1" ht="14.25" customHeight="1">
      <c r="B71" s="41"/>
    </row>
  </sheetData>
  <sheetProtection/>
  <mergeCells count="8">
    <mergeCell ref="A4:C4"/>
    <mergeCell ref="B9:C9"/>
    <mergeCell ref="A65:B65"/>
    <mergeCell ref="A66:B66"/>
    <mergeCell ref="A62:B62"/>
    <mergeCell ref="A6:B6"/>
    <mergeCell ref="A63:B63"/>
    <mergeCell ref="A7:B7"/>
  </mergeCells>
  <printOptions/>
  <pageMargins left="0.9448818897637796" right="0.5511811023622047" top="0.7086614173228347" bottom="0.7546875" header="0.5118110236220472" footer="0.5118110236220472"/>
  <pageSetup firstPageNumber="5" useFirstPageNumber="1" fitToHeight="0" fitToWidth="1" horizontalDpi="600" verticalDpi="600" orientation="portrait" paperSize="9" scale="63" r:id="rId1"/>
  <headerFooter alignWithMargins="0">
    <oddFooter>&amp;C&amp;"Times New Roman,Regular"LManotp7_100519_1002maksas; Ministru kabineta noteikumu projekts "Grozījumi Ministru kabineta 2013.gada 24.septembra noteikumos Nr.1002 "Sociālās integrācijas valsts aģentūras sniegto maksas pakalpojumu cenrādis""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Layout" workbookViewId="0" topLeftCell="A1">
      <selection activeCell="A4" sqref="A4:C4"/>
    </sheetView>
  </sheetViews>
  <sheetFormatPr defaultColWidth="9.140625" defaultRowHeight="12.75"/>
  <cols>
    <col min="1" max="1" width="11.57421875" style="6" customWidth="1"/>
    <col min="2" max="2" width="93.421875" style="6" customWidth="1"/>
    <col min="3" max="3" width="31.57421875" style="6" customWidth="1"/>
    <col min="4" max="16384" width="9.140625" style="6" customWidth="1"/>
  </cols>
  <sheetData>
    <row r="1" spans="1:4" ht="15.75">
      <c r="A1" s="12"/>
      <c r="B1" s="20"/>
      <c r="C1" s="20"/>
      <c r="D1" s="7"/>
    </row>
    <row r="2" spans="1:4" ht="15.75">
      <c r="A2" s="12"/>
      <c r="B2" s="12"/>
      <c r="C2" s="20"/>
      <c r="D2" s="7"/>
    </row>
    <row r="3" spans="1:4" ht="15.75">
      <c r="A3" s="12"/>
      <c r="B3" s="12"/>
      <c r="C3" s="20"/>
      <c r="D3" s="7"/>
    </row>
    <row r="4" spans="1:4" ht="15.75" customHeight="1">
      <c r="A4" s="99" t="s">
        <v>9</v>
      </c>
      <c r="B4" s="99"/>
      <c r="C4" s="99"/>
      <c r="D4" s="7"/>
    </row>
    <row r="5" spans="1:4" ht="15.75" customHeight="1">
      <c r="A5" s="12"/>
      <c r="B5" s="104"/>
      <c r="C5" s="104"/>
      <c r="D5" s="7"/>
    </row>
    <row r="6" spans="1:4" ht="15.75" customHeight="1">
      <c r="A6" s="87" t="s">
        <v>1</v>
      </c>
      <c r="B6" s="87"/>
      <c r="C6" s="87"/>
      <c r="D6" s="7"/>
    </row>
    <row r="7" spans="1:4" ht="15.75" customHeight="1">
      <c r="A7" s="87" t="s">
        <v>0</v>
      </c>
      <c r="B7" s="87"/>
      <c r="C7" s="87"/>
      <c r="D7" s="7"/>
    </row>
    <row r="8" spans="1:4" ht="15.75" customHeight="1">
      <c r="A8" s="14"/>
      <c r="B8" s="87" t="s">
        <v>43</v>
      </c>
      <c r="C8" s="87"/>
      <c r="D8" s="7"/>
    </row>
    <row r="9" spans="1:4" ht="15.75">
      <c r="A9" s="14"/>
      <c r="B9" s="87" t="s">
        <v>41</v>
      </c>
      <c r="C9" s="87"/>
      <c r="D9" s="7"/>
    </row>
    <row r="10" spans="1:3" ht="15.75">
      <c r="A10" s="14"/>
      <c r="B10" s="87" t="s">
        <v>51</v>
      </c>
      <c r="C10" s="87"/>
    </row>
    <row r="11" spans="1:3" ht="15.75" customHeight="1">
      <c r="A11" s="14" t="s">
        <v>2</v>
      </c>
      <c r="B11" s="14" t="str">
        <f>'8.1.1.'!B11</f>
        <v>2019.gadā un turpmāk</v>
      </c>
      <c r="C11" s="14"/>
    </row>
    <row r="12" spans="1:4" ht="15.75" hidden="1">
      <c r="A12" s="12"/>
      <c r="B12" s="24"/>
      <c r="C12" s="24"/>
      <c r="D12" s="7"/>
    </row>
    <row r="13" spans="1:4" ht="67.5" customHeight="1">
      <c r="A13" s="58" t="s">
        <v>3</v>
      </c>
      <c r="B13" s="58" t="s">
        <v>4</v>
      </c>
      <c r="C13" s="58" t="s">
        <v>96</v>
      </c>
      <c r="D13" s="7"/>
    </row>
    <row r="14" spans="1:4" ht="15.75">
      <c r="A14" s="26">
        <v>1</v>
      </c>
      <c r="B14" s="27">
        <v>2</v>
      </c>
      <c r="C14" s="26">
        <v>3</v>
      </c>
      <c r="D14" s="7"/>
    </row>
    <row r="15" spans="1:4" ht="15.75">
      <c r="A15" s="28"/>
      <c r="B15" s="42" t="s">
        <v>5</v>
      </c>
      <c r="C15" s="42"/>
      <c r="D15" s="7"/>
    </row>
    <row r="16" spans="1:4" ht="15.75">
      <c r="A16" s="29">
        <v>1100</v>
      </c>
      <c r="B16" s="29" t="s">
        <v>56</v>
      </c>
      <c r="C16" s="30">
        <v>98.19</v>
      </c>
      <c r="D16" s="7"/>
    </row>
    <row r="17" spans="1:4" ht="21.75" customHeight="1">
      <c r="A17" s="29">
        <v>1200</v>
      </c>
      <c r="B17" s="31" t="s">
        <v>57</v>
      </c>
      <c r="C17" s="30">
        <v>23.65</v>
      </c>
      <c r="D17" s="7"/>
    </row>
    <row r="18" spans="1:4" ht="15.75">
      <c r="A18" s="29">
        <v>2222</v>
      </c>
      <c r="B18" s="31" t="s">
        <v>26</v>
      </c>
      <c r="C18" s="30">
        <v>7.08</v>
      </c>
      <c r="D18" s="7"/>
    </row>
    <row r="19" spans="1:4" ht="15.75">
      <c r="A19" s="29">
        <v>2223</v>
      </c>
      <c r="B19" s="31" t="s">
        <v>27</v>
      </c>
      <c r="C19" s="30">
        <v>4.1</v>
      </c>
      <c r="D19" s="7"/>
    </row>
    <row r="20" spans="1:4" ht="15.75">
      <c r="A20" s="29">
        <v>2231</v>
      </c>
      <c r="B20" s="31" t="s">
        <v>44</v>
      </c>
      <c r="C20" s="30">
        <v>1.99</v>
      </c>
      <c r="D20" s="7"/>
    </row>
    <row r="21" spans="1:4" ht="15" customHeight="1">
      <c r="A21" s="29">
        <v>2243</v>
      </c>
      <c r="B21" s="31" t="s">
        <v>31</v>
      </c>
      <c r="C21" s="30">
        <v>1.69</v>
      </c>
      <c r="D21" s="7"/>
    </row>
    <row r="22" spans="1:4" ht="15.75" customHeight="1">
      <c r="A22" s="29">
        <v>2244</v>
      </c>
      <c r="B22" s="31" t="s">
        <v>13</v>
      </c>
      <c r="C22" s="30">
        <v>8.51</v>
      </c>
      <c r="D22" s="7"/>
    </row>
    <row r="23" spans="1:4" ht="15.75" customHeight="1">
      <c r="A23" s="29">
        <v>2251</v>
      </c>
      <c r="B23" s="31" t="s">
        <v>10</v>
      </c>
      <c r="C23" s="30">
        <v>5.41</v>
      </c>
      <c r="D23" s="7"/>
    </row>
    <row r="24" spans="1:4" ht="15" customHeight="1">
      <c r="A24" s="29">
        <v>2279</v>
      </c>
      <c r="B24" s="31" t="s">
        <v>16</v>
      </c>
      <c r="C24" s="30">
        <v>0.45</v>
      </c>
      <c r="D24" s="7"/>
    </row>
    <row r="25" spans="1:4" ht="13.5" customHeight="1">
      <c r="A25" s="29">
        <v>2321</v>
      </c>
      <c r="B25" s="31" t="s">
        <v>19</v>
      </c>
      <c r="C25" s="30">
        <v>11.78</v>
      </c>
      <c r="D25" s="7"/>
    </row>
    <row r="26" spans="1:4" ht="14.25" customHeight="1">
      <c r="A26" s="29">
        <v>2362</v>
      </c>
      <c r="B26" s="31" t="s">
        <v>45</v>
      </c>
      <c r="C26" s="30">
        <v>0.68</v>
      </c>
      <c r="D26" s="7"/>
    </row>
    <row r="27" spans="1:4" ht="15.75">
      <c r="A27" s="29">
        <v>2363</v>
      </c>
      <c r="B27" s="31" t="s">
        <v>38</v>
      </c>
      <c r="C27" s="30">
        <v>280.83</v>
      </c>
      <c r="D27" s="7"/>
    </row>
    <row r="28" spans="1:4" ht="14.25" customHeight="1" hidden="1">
      <c r="A28" s="29">
        <v>2370</v>
      </c>
      <c r="B28" s="31" t="s">
        <v>46</v>
      </c>
      <c r="C28" s="30">
        <v>0</v>
      </c>
      <c r="D28" s="7"/>
    </row>
    <row r="29" spans="1:4" ht="15" customHeight="1">
      <c r="A29" s="29">
        <v>5232</v>
      </c>
      <c r="B29" s="31" t="s">
        <v>47</v>
      </c>
      <c r="C29" s="30">
        <v>0.98</v>
      </c>
      <c r="D29" s="7"/>
    </row>
    <row r="30" spans="1:4" ht="15.75">
      <c r="A30" s="29"/>
      <c r="B30" s="43" t="s">
        <v>6</v>
      </c>
      <c r="C30" s="32">
        <f>SUM(C16:C29)</f>
        <v>445.34000000000003</v>
      </c>
      <c r="D30" s="7"/>
    </row>
    <row r="31" spans="1:4" ht="15.75">
      <c r="A31" s="33"/>
      <c r="B31" s="29" t="s">
        <v>7</v>
      </c>
      <c r="C31" s="29"/>
      <c r="D31" s="7"/>
    </row>
    <row r="32" spans="1:3" ht="15.75" customHeight="1">
      <c r="A32" s="29">
        <v>1100</v>
      </c>
      <c r="B32" s="29" t="s">
        <v>56</v>
      </c>
      <c r="C32" s="30">
        <v>58.26</v>
      </c>
    </row>
    <row r="33" spans="1:3" ht="31.5">
      <c r="A33" s="29">
        <v>1200</v>
      </c>
      <c r="B33" s="31" t="s">
        <v>57</v>
      </c>
      <c r="C33" s="30">
        <v>14.03</v>
      </c>
    </row>
    <row r="34" spans="1:3" ht="15.75">
      <c r="A34" s="29">
        <v>2219</v>
      </c>
      <c r="B34" s="29" t="s">
        <v>30</v>
      </c>
      <c r="C34" s="30">
        <v>1.7</v>
      </c>
    </row>
    <row r="35" spans="1:3" ht="15.75">
      <c r="A35" s="29">
        <v>2234</v>
      </c>
      <c r="B35" s="31" t="s">
        <v>32</v>
      </c>
      <c r="C35" s="30">
        <v>0.14</v>
      </c>
    </row>
    <row r="36" spans="1:3" ht="15.75" customHeight="1">
      <c r="A36" s="29">
        <v>2239</v>
      </c>
      <c r="B36" s="31" t="s">
        <v>33</v>
      </c>
      <c r="C36" s="30">
        <v>0.68</v>
      </c>
    </row>
    <row r="37" spans="1:3" ht="15.75">
      <c r="A37" s="29">
        <v>2241</v>
      </c>
      <c r="B37" s="31" t="s">
        <v>34</v>
      </c>
      <c r="C37" s="30">
        <v>0.15</v>
      </c>
    </row>
    <row r="38" spans="1:3" ht="15.75">
      <c r="A38" s="29">
        <v>2242</v>
      </c>
      <c r="B38" s="31" t="s">
        <v>11</v>
      </c>
      <c r="C38" s="30">
        <v>0.56</v>
      </c>
    </row>
    <row r="39" spans="1:3" ht="15.75">
      <c r="A39" s="29">
        <v>2243</v>
      </c>
      <c r="B39" s="31" t="s">
        <v>12</v>
      </c>
      <c r="C39" s="30">
        <v>0.54</v>
      </c>
    </row>
    <row r="40" spans="1:3" ht="15.75">
      <c r="A40" s="29">
        <v>2244</v>
      </c>
      <c r="B40" s="31" t="s">
        <v>13</v>
      </c>
      <c r="C40" s="30">
        <v>12.13</v>
      </c>
    </row>
    <row r="41" spans="1:3" ht="15.75">
      <c r="A41" s="29">
        <v>2247</v>
      </c>
      <c r="B41" s="42" t="s">
        <v>14</v>
      </c>
      <c r="C41" s="30">
        <v>0.17</v>
      </c>
    </row>
    <row r="42" spans="1:3" ht="15.75">
      <c r="A42" s="29">
        <v>2251</v>
      </c>
      <c r="B42" s="31" t="s">
        <v>10</v>
      </c>
      <c r="C42" s="30">
        <v>1.27</v>
      </c>
    </row>
    <row r="43" spans="1:3" ht="15.75">
      <c r="A43" s="29">
        <v>2259</v>
      </c>
      <c r="B43" s="31" t="s">
        <v>35</v>
      </c>
      <c r="C43" s="30">
        <v>0.02</v>
      </c>
    </row>
    <row r="44" spans="1:3" ht="15.75">
      <c r="A44" s="29">
        <v>2262</v>
      </c>
      <c r="B44" s="31" t="s">
        <v>15</v>
      </c>
      <c r="C44" s="30">
        <v>1.33</v>
      </c>
    </row>
    <row r="45" spans="1:3" ht="15.75">
      <c r="A45" s="29">
        <v>2264</v>
      </c>
      <c r="B45" s="31" t="s">
        <v>40</v>
      </c>
      <c r="C45" s="30">
        <v>0.02</v>
      </c>
    </row>
    <row r="46" spans="1:3" ht="14.25" customHeight="1">
      <c r="A46" s="29">
        <v>2279</v>
      </c>
      <c r="B46" s="31" t="s">
        <v>16</v>
      </c>
      <c r="C46" s="30">
        <v>0.14</v>
      </c>
    </row>
    <row r="47" spans="1:3" ht="15.75" customHeight="1">
      <c r="A47" s="29">
        <v>2311</v>
      </c>
      <c r="B47" s="31" t="s">
        <v>17</v>
      </c>
      <c r="C47" s="30">
        <v>0.65</v>
      </c>
    </row>
    <row r="48" spans="1:3" ht="15.75">
      <c r="A48" s="29">
        <v>2312</v>
      </c>
      <c r="B48" s="31" t="s">
        <v>18</v>
      </c>
      <c r="C48" s="30">
        <v>0.17</v>
      </c>
    </row>
    <row r="49" spans="1:3" ht="15" customHeight="1">
      <c r="A49" s="29">
        <v>2322</v>
      </c>
      <c r="B49" s="31" t="s">
        <v>20</v>
      </c>
      <c r="C49" s="30">
        <v>1.53</v>
      </c>
    </row>
    <row r="50" spans="1:3" ht="15.75" customHeight="1">
      <c r="A50" s="29">
        <v>2350</v>
      </c>
      <c r="B50" s="31" t="s">
        <v>21</v>
      </c>
      <c r="C50" s="30">
        <v>3.37</v>
      </c>
    </row>
    <row r="51" spans="1:3" ht="15" customHeight="1">
      <c r="A51" s="29">
        <v>2361</v>
      </c>
      <c r="B51" s="31" t="s">
        <v>22</v>
      </c>
      <c r="C51" s="30">
        <v>1.04</v>
      </c>
    </row>
    <row r="52" spans="1:3" ht="15.75">
      <c r="A52" s="29">
        <v>2400</v>
      </c>
      <c r="B52" s="31" t="s">
        <v>28</v>
      </c>
      <c r="C52" s="30">
        <v>0.2</v>
      </c>
    </row>
    <row r="53" spans="1:3" ht="15.75">
      <c r="A53" s="29">
        <v>2512</v>
      </c>
      <c r="B53" s="31" t="s">
        <v>39</v>
      </c>
      <c r="C53" s="30">
        <v>119.14</v>
      </c>
    </row>
    <row r="54" spans="1:3" ht="15.75">
      <c r="A54" s="29">
        <v>2515</v>
      </c>
      <c r="B54" s="31" t="s">
        <v>23</v>
      </c>
      <c r="C54" s="30">
        <v>0.24</v>
      </c>
    </row>
    <row r="55" spans="1:3" ht="15.75">
      <c r="A55" s="29">
        <v>2519</v>
      </c>
      <c r="B55" s="31" t="s">
        <v>25</v>
      </c>
      <c r="C55" s="30">
        <v>0.02</v>
      </c>
    </row>
    <row r="56" spans="1:3" ht="15.75">
      <c r="A56" s="29">
        <v>5232</v>
      </c>
      <c r="B56" s="31" t="s">
        <v>24</v>
      </c>
      <c r="C56" s="30">
        <v>9.72</v>
      </c>
    </row>
    <row r="57" spans="1:3" ht="15.75">
      <c r="A57" s="29">
        <v>5240</v>
      </c>
      <c r="B57" s="31" t="s">
        <v>36</v>
      </c>
      <c r="C57" s="30">
        <v>1.64</v>
      </c>
    </row>
    <row r="58" spans="1:3" ht="15.75">
      <c r="A58" s="29">
        <v>5250</v>
      </c>
      <c r="B58" s="31" t="s">
        <v>37</v>
      </c>
      <c r="C58" s="30">
        <v>6.6</v>
      </c>
    </row>
    <row r="59" spans="1:3" ht="15.75">
      <c r="A59" s="33"/>
      <c r="B59" s="44" t="s">
        <v>8</v>
      </c>
      <c r="C59" s="32">
        <f>SUM(C32:C58)</f>
        <v>235.46</v>
      </c>
    </row>
    <row r="60" spans="1:3" ht="15.75">
      <c r="A60" s="33"/>
      <c r="B60" s="44" t="s">
        <v>29</v>
      </c>
      <c r="C60" s="32">
        <f>C59+C30</f>
        <v>680.8000000000001</v>
      </c>
    </row>
    <row r="61" spans="1:3" ht="15.75">
      <c r="A61" s="45"/>
      <c r="B61" s="46"/>
      <c r="C61" s="46"/>
    </row>
    <row r="62" spans="1:3" ht="15.75" customHeight="1">
      <c r="A62" s="107" t="s">
        <v>63</v>
      </c>
      <c r="B62" s="107"/>
      <c r="C62" s="48">
        <v>851</v>
      </c>
    </row>
    <row r="63" spans="1:3" ht="15.75">
      <c r="A63" s="97" t="s">
        <v>64</v>
      </c>
      <c r="B63" s="98"/>
      <c r="C63" s="73">
        <f>C60/C62</f>
        <v>0.8</v>
      </c>
    </row>
    <row r="64" spans="1:3" ht="15.75" customHeight="1">
      <c r="A64" s="46"/>
      <c r="B64" s="49"/>
      <c r="C64" s="49"/>
    </row>
    <row r="65" spans="1:3" s="3" customFormat="1" ht="19.5" customHeight="1">
      <c r="A65" s="97" t="s">
        <v>60</v>
      </c>
      <c r="B65" s="98"/>
      <c r="C65" s="52"/>
    </row>
    <row r="66" spans="1:3" s="3" customFormat="1" ht="15.75">
      <c r="A66" s="97" t="s">
        <v>95</v>
      </c>
      <c r="B66" s="98"/>
      <c r="C66" s="52"/>
    </row>
    <row r="67" spans="1:3" ht="13.5" customHeight="1">
      <c r="A67" s="38"/>
      <c r="B67" s="21"/>
      <c r="C67" s="12"/>
    </row>
    <row r="68" spans="1:3" s="3" customFormat="1" ht="17.25" customHeight="1">
      <c r="A68" s="39" t="s">
        <v>61</v>
      </c>
      <c r="B68" s="39"/>
      <c r="C68" s="39"/>
    </row>
    <row r="69" spans="1:3" s="3" customFormat="1" ht="12.75" customHeight="1">
      <c r="A69" s="39"/>
      <c r="B69" s="39"/>
      <c r="C69" s="39"/>
    </row>
    <row r="70" spans="1:3" s="3" customFormat="1" ht="15" customHeight="1">
      <c r="A70" s="39"/>
      <c r="B70" s="40"/>
      <c r="C70" s="39"/>
    </row>
    <row r="71" spans="1:3" s="3" customFormat="1" ht="14.25" customHeight="1">
      <c r="A71" s="39"/>
      <c r="B71" s="41"/>
      <c r="C71" s="39"/>
    </row>
  </sheetData>
  <sheetProtection/>
  <mergeCells count="11">
    <mergeCell ref="B10:C10"/>
    <mergeCell ref="A63:B63"/>
    <mergeCell ref="A65:B65"/>
    <mergeCell ref="A66:B66"/>
    <mergeCell ref="A4:C4"/>
    <mergeCell ref="B5:C5"/>
    <mergeCell ref="A6:C6"/>
    <mergeCell ref="A62:B62"/>
    <mergeCell ref="A7:C7"/>
    <mergeCell ref="B8:C8"/>
    <mergeCell ref="B9:C9"/>
  </mergeCells>
  <printOptions/>
  <pageMargins left="0.9448818897637796" right="0.5511811023622047" top="0.7086614173228347" bottom="0.984251968503937" header="0.5118110236220472" footer="0.5118110236220472"/>
  <pageSetup firstPageNumber="6" useFirstPageNumber="1" fitToHeight="1" fitToWidth="1" horizontalDpi="600" verticalDpi="600" orientation="portrait" paperSize="9" scale="64" r:id="rId1"/>
  <headerFooter alignWithMargins="0">
    <oddFooter>&amp;C&amp;"Times New Roman,Regular"LManotp7_100519_1002maksas; Ministru kabineta noteikumu projekts "Grozījumi Ministru kabineta 2013.gada 24.septembra noteikumos Nr.1002 "Sociālās integrācijas valsts aģentūras sniegto maksas pakalpojumu cenrādis""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Labklājības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Grozījumi Ministru kabineta 2013.gada 24.septembra noteikumos Nr.1002 „Sociālās integrācijas valsts aģentūras sniegto maksas pakalpojumu cenrādis”</dc:title>
  <dc:subject>Pielikums anotācijai</dc:subject>
  <dc:creator>INSTALLER;Līga Juste</dc:creator>
  <cp:keywords/>
  <dc:description>Inese Ķīse, 67021651, Inese.Kise@lm.gov.lv, fakss 67021678</dc:description>
  <cp:lastModifiedBy>Inga Martinsone</cp:lastModifiedBy>
  <cp:lastPrinted>2019-05-13T12:02:43Z</cp:lastPrinted>
  <dcterms:created xsi:type="dcterms:W3CDTF">2008-09-26T08:09:16Z</dcterms:created>
  <dcterms:modified xsi:type="dcterms:W3CDTF">2019-05-13T12:03:36Z</dcterms:modified>
  <cp:category/>
  <cp:version/>
  <cp:contentType/>
  <cp:contentStatus/>
</cp:coreProperties>
</file>