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se.troksa\Desktop\SVARIGS STATISTIKA UN DATI\Mērķdotācijas sadale septembris - decembris\Mērķdotācijas sadale\"/>
    </mc:Choice>
  </mc:AlternateContent>
  <bookViews>
    <workbookView xWindow="0" yWindow="0" windowWidth="14376" windowHeight="6852" activeTab="1"/>
  </bookViews>
  <sheets>
    <sheet name="anotācijai" sheetId="4" r:id="rId1"/>
    <sheet name="pārdales" sheetId="1" r:id="rId2"/>
  </sheets>
  <definedNames>
    <definedName name="_xlnm.Print_Area" localSheetId="1">pārdales!$A$1:$AB$16</definedName>
    <definedName name="_xlnm.Print_Titles" localSheetId="1">pārdales!$4:$4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G11" i="4" s="1"/>
  <c r="H11" i="4" s="1"/>
  <c r="B11" i="4"/>
  <c r="B7" i="4"/>
  <c r="L13" i="1" l="1"/>
  <c r="X16" i="1"/>
  <c r="P16" i="1"/>
  <c r="V12" i="1"/>
  <c r="D18" i="4"/>
  <c r="F18" i="4"/>
  <c r="B18" i="4"/>
  <c r="H20" i="4"/>
  <c r="H21" i="4"/>
  <c r="G21" i="4"/>
  <c r="G20" i="4"/>
  <c r="E20" i="4"/>
  <c r="E21" i="4"/>
  <c r="C20" i="4"/>
  <c r="C21" i="4"/>
  <c r="C11" i="4"/>
  <c r="C15" i="4" s="1"/>
  <c r="C19" i="4" s="1"/>
  <c r="C18" i="4" s="1"/>
  <c r="C16" i="4"/>
  <c r="D16" i="4"/>
  <c r="E16" i="4"/>
  <c r="F16" i="4"/>
  <c r="G16" i="4"/>
  <c r="H16" i="4"/>
  <c r="C17" i="4"/>
  <c r="D17" i="4"/>
  <c r="E17" i="4"/>
  <c r="F17" i="4"/>
  <c r="G17" i="4"/>
  <c r="H17" i="4"/>
  <c r="B16" i="4"/>
  <c r="B17" i="4"/>
  <c r="B15" i="4"/>
  <c r="F11" i="4"/>
  <c r="F7" i="4"/>
  <c r="F15" i="4" s="1"/>
  <c r="D11" i="4"/>
  <c r="D7" i="4"/>
  <c r="D15" i="4" s="1"/>
  <c r="X9" i="1"/>
  <c r="X10" i="1"/>
  <c r="X8" i="1"/>
  <c r="X13" i="1"/>
  <c r="X12" i="1"/>
  <c r="X11" i="1" s="1"/>
  <c r="V13" i="1"/>
  <c r="V10" i="1"/>
  <c r="V9" i="1"/>
  <c r="V8" i="1"/>
  <c r="M12" i="1"/>
  <c r="N12" i="1"/>
  <c r="O12" i="1"/>
  <c r="M13" i="1"/>
  <c r="N13" i="1"/>
  <c r="O13" i="1"/>
  <c r="M8" i="1"/>
  <c r="M9" i="1"/>
  <c r="M10" i="1"/>
  <c r="L9" i="1"/>
  <c r="L10" i="1"/>
  <c r="L8" i="1"/>
  <c r="C11" i="1"/>
  <c r="C7" i="1"/>
  <c r="C6" i="1" s="1"/>
  <c r="X7" i="1" l="1"/>
  <c r="X6" i="1"/>
  <c r="E15" i="4" l="1"/>
  <c r="E19" i="4" s="1"/>
  <c r="E18" i="4" s="1"/>
  <c r="AB11" i="1"/>
  <c r="AA11" i="1"/>
  <c r="Z11" i="1"/>
  <c r="Y11" i="1"/>
  <c r="W11" i="1"/>
  <c r="T11" i="1"/>
  <c r="S11" i="1"/>
  <c r="R11" i="1"/>
  <c r="Q11" i="1"/>
  <c r="E11" i="1"/>
  <c r="F11" i="1"/>
  <c r="G11" i="1"/>
  <c r="H11" i="1"/>
  <c r="I11" i="1"/>
  <c r="J11" i="1"/>
  <c r="K11" i="1"/>
  <c r="D11" i="1"/>
  <c r="L12" i="1"/>
  <c r="O11" i="1"/>
  <c r="G15" i="4" l="1"/>
  <c r="G19" i="4" s="1"/>
  <c r="G18" i="4" s="1"/>
  <c r="H15" i="4"/>
  <c r="H19" i="4" s="1"/>
  <c r="H18" i="4" s="1"/>
  <c r="N11" i="1"/>
  <c r="M11" i="1"/>
  <c r="L11" i="1"/>
  <c r="J9" i="1"/>
  <c r="N9" i="1" s="1"/>
  <c r="J10" i="1"/>
  <c r="N10" i="1" s="1"/>
  <c r="J8" i="1"/>
  <c r="N8" i="1" s="1"/>
  <c r="D7" i="1"/>
  <c r="F7" i="1"/>
  <c r="F6" i="1" s="1"/>
  <c r="G7" i="1"/>
  <c r="G6" i="1" s="1"/>
  <c r="E7" i="1"/>
  <c r="E6" i="1" s="1"/>
  <c r="K8" i="1" l="1"/>
  <c r="O8" i="1" s="1"/>
  <c r="K9" i="1"/>
  <c r="O9" i="1" s="1"/>
  <c r="K10" i="1"/>
  <c r="O10" i="1" s="1"/>
  <c r="P8" i="1"/>
  <c r="V11" i="1" l="1"/>
  <c r="I7" i="1"/>
  <c r="J7" i="1"/>
  <c r="K7" i="1"/>
  <c r="W7" i="1"/>
  <c r="W6" i="1" l="1"/>
  <c r="C10" i="4"/>
  <c r="E10" i="4"/>
  <c r="G10" i="4"/>
  <c r="H10" i="4"/>
  <c r="C6" i="4"/>
  <c r="E6" i="4"/>
  <c r="G6" i="4"/>
  <c r="H6" i="4"/>
  <c r="G14" i="4" l="1"/>
  <c r="C14" i="4"/>
  <c r="E14" i="4"/>
  <c r="H14" i="4"/>
  <c r="B10" i="4" l="1"/>
  <c r="D6" i="1"/>
  <c r="AB7" i="1"/>
  <c r="AA7" i="1"/>
  <c r="Z7" i="1"/>
  <c r="Y7" i="1"/>
  <c r="S7" i="1"/>
  <c r="R7" i="1"/>
  <c r="P9" i="1"/>
  <c r="P10" i="1"/>
  <c r="H7" i="1" l="1"/>
  <c r="Z6" i="1"/>
  <c r="AA6" i="1"/>
  <c r="AB6" i="1"/>
  <c r="I6" i="1"/>
  <c r="Y6" i="1"/>
  <c r="D10" i="4"/>
  <c r="N7" i="1"/>
  <c r="O7" i="1"/>
  <c r="S6" i="1"/>
  <c r="M7" i="1"/>
  <c r="D6" i="4"/>
  <c r="B6" i="4"/>
  <c r="B14" i="4"/>
  <c r="F10" i="4"/>
  <c r="R6" i="1"/>
  <c r="Q7" i="1"/>
  <c r="Q6" i="1" s="1"/>
  <c r="P13" i="1"/>
  <c r="D14" i="4" l="1"/>
  <c r="M6" i="1"/>
  <c r="F6" i="4"/>
  <c r="F14" i="4"/>
  <c r="N6" i="1"/>
  <c r="O6" i="1" l="1"/>
  <c r="J6" i="1"/>
  <c r="K6" i="1"/>
  <c r="T7" i="1"/>
  <c r="P12" i="1"/>
  <c r="P11" i="1" s="1"/>
  <c r="P7" i="1" l="1"/>
  <c r="L7" i="1"/>
  <c r="T6" i="1"/>
  <c r="H6" i="1" l="1"/>
  <c r="P6" i="1"/>
  <c r="L6" i="1"/>
  <c r="V7" i="1"/>
  <c r="V6" i="1" s="1"/>
</calcChain>
</file>

<file path=xl/sharedStrings.xml><?xml version="1.0" encoding="utf-8"?>
<sst xmlns="http://schemas.openxmlformats.org/spreadsheetml/2006/main" count="86" uniqueCount="72">
  <si>
    <t>Rādītāji</t>
  </si>
  <si>
    <t>2019.gads</t>
  </si>
  <si>
    <t>2020.gads</t>
  </si>
  <si>
    <t>2021.gads</t>
  </si>
  <si>
    <t>01.00.00. "Mērķdotācijas izglītības pasākumiem"</t>
  </si>
  <si>
    <t>05.00.00. "Mērķdotācijas pašvaldībām – pašvaldību izglītības iestāžu pedagogu darba samaksai un valsts sociālās apdrošināšanas obligātajām iemaksām"</t>
  </si>
  <si>
    <t>10.00.00. "Mērķdotācijas pašvaldībām – pašvaldību izglītības iestādēs bērnu no piecu gadu vecuma izglītošanā nodarbināto pedagogu darba samaksai un valsts sociālās apdrošināšanas obligātajām iemaksām"</t>
  </si>
  <si>
    <t>01.05.00. "Dotācija privātajām mācību iestādēm"</t>
  </si>
  <si>
    <t>01.08.00. "Vispārējās izglītības atbalsta pasākumi"</t>
  </si>
  <si>
    <t>02.01.00. "Profesionālās izglītības programmu īstenošana"</t>
  </si>
  <si>
    <t>KOPĀ</t>
  </si>
  <si>
    <t>Apropriācijas pārdalei, lai nodrošinātu pedagogu minimālās algas likmes palielināšanu līdz 750 euro</t>
  </si>
  <si>
    <t>2019.gads
4 mēneši</t>
  </si>
  <si>
    <t>2022.gads</t>
  </si>
  <si>
    <t>Pārdale strap resoriem</t>
  </si>
  <si>
    <t>Pārdale strap programmām/apakšprogrammām</t>
  </si>
  <si>
    <t>62.resors</t>
  </si>
  <si>
    <t>15.resors</t>
  </si>
  <si>
    <r>
      <t xml:space="preserve">Pārdales
</t>
    </r>
    <r>
      <rPr>
        <b/>
        <sz val="12"/>
        <color theme="1"/>
        <rFont val="Times New Roman"/>
        <family val="1"/>
        <charset val="186"/>
      </rPr>
      <t>2020. gadam un turpmāk</t>
    </r>
  </si>
  <si>
    <t>Resors</t>
  </si>
  <si>
    <t>Programma / apakšprogramma</t>
  </si>
  <si>
    <t>Kopā pārdales</t>
  </si>
  <si>
    <t>15.resors "Izglītības un zinātnes ministrija"</t>
  </si>
  <si>
    <t>62.resors "Mērķdotācijas pašvaldībām"</t>
  </si>
  <si>
    <t>Apstiprināts budžets</t>
  </si>
  <si>
    <t>2019.gadam</t>
  </si>
  <si>
    <t>2020.gada bāzes izdevumi</t>
  </si>
  <si>
    <t>2021.gada bāzes izdevumi</t>
  </si>
  <si>
    <t>2022.gada bāzes izdevumi</t>
  </si>
  <si>
    <t>III. Tiesību akta projekta ietekme uz valsts budžetu un pašvaldību budžetiem</t>
  </si>
  <si>
    <r>
      <t>Turpmākie trīs gadi (</t>
    </r>
    <r>
      <rPr>
        <i/>
        <sz val="10"/>
        <color rgb="FF000000"/>
        <rFont val="Times New Roman"/>
        <family val="1"/>
        <charset val="186"/>
      </rPr>
      <t>euro</t>
    </r>
    <r>
      <rPr>
        <sz val="10"/>
        <color rgb="FF000000"/>
        <rFont val="Times New Roman"/>
        <family val="1"/>
        <charset val="186"/>
      </rPr>
      <t>)</t>
    </r>
  </si>
  <si>
    <t>saskaņā ar valsts budžetu kārtējam gadam</t>
  </si>
  <si>
    <t>izmaiņas kārtējā gadā, salīdzinot ar valsts budžetu kārtējam gadam</t>
  </si>
  <si>
    <t>saskaņā ar vidēja termiņa budžeta ietvaru</t>
  </si>
  <si>
    <t>izmaiņas, salīdzinot ar vidēja termiņa budžeta ietvaru 2020.gadam</t>
  </si>
  <si>
    <t>izmaiņas, salīdzinot ar vidēja termiņa budžeta ietvaru 2021.gadam</t>
  </si>
  <si>
    <t>1. Budžeta ieņēmumi:</t>
  </si>
  <si>
    <t>1.1. valsts pamatbudžets, tai skaitā ieņēmumi no maksas pakalpojumiem un citi pašu ieņēmumi</t>
  </si>
  <si>
    <t>1.2. valsts speciālais budžets</t>
  </si>
  <si>
    <t>1.3. pašvaldību budžets</t>
  </si>
  <si>
    <t>2. Budžeta izdevumi:</t>
  </si>
  <si>
    <t>2.1. valsts pamatbudžets</t>
  </si>
  <si>
    <t>2.2. valsts speciālais budžets</t>
  </si>
  <si>
    <t>2.3. pašvaldību budžets</t>
  </si>
  <si>
    <t>3. Finansiālā ietekme:</t>
  </si>
  <si>
    <t>3.1. valsts pamatbudžets</t>
  </si>
  <si>
    <t>3.2. valsts speciālais budžets</t>
  </si>
  <si>
    <t>3.3. pašvaldību budžets</t>
  </si>
  <si>
    <t>4. Finanšu līdzekļi papildu izdevumu finansēšanai (kompensējošu izdevumu samazinājumu norāda ar "+" zīmi)</t>
  </si>
  <si>
    <t>4.1. valsts pamatbudžets</t>
  </si>
  <si>
    <t>4.2. valsts speciālais budžets</t>
  </si>
  <si>
    <t>4.3. pašvaldību budžets</t>
  </si>
  <si>
    <t>5. Precizēta finansiālā ietekme:</t>
  </si>
  <si>
    <t>5.1. valsts pamatbudžets</t>
  </si>
  <si>
    <t>5.2. valsts speciālais budžets</t>
  </si>
  <si>
    <t>5.3. pašvaldību budžets</t>
  </si>
  <si>
    <t>6. Detalizēts ieņēmumu un izdevumu aprēķins (ja nepieciešams, detalizētu ieņēmumu un izdevumu aprēķinu var pievienot anotācijas pielikumā)</t>
  </si>
  <si>
    <t>6.1. detalizēts ieņēmumu aprēķins</t>
  </si>
  <si>
    <t>6.2. detalizēts izdevumu aprēķins</t>
  </si>
  <si>
    <t>7. Amata vietu skaita izmaiņas</t>
  </si>
  <si>
    <t>8. Cita informācija</t>
  </si>
  <si>
    <t>Prioritārie pasākumi</t>
  </si>
  <si>
    <t>2019.gadam
ar grozījumiem</t>
  </si>
  <si>
    <t>Aprēķini
Nepieciešamais finansējums</t>
  </si>
  <si>
    <t>Starpība</t>
  </si>
  <si>
    <t>KOPĀ ar prioritārajiem</t>
  </si>
  <si>
    <r>
      <t xml:space="preserve">Pārdales
</t>
    </r>
    <r>
      <rPr>
        <b/>
        <sz val="12"/>
        <rFont val="Times New Roman"/>
        <family val="1"/>
        <charset val="186"/>
      </rPr>
      <t>2019. gada sept.-dec.</t>
    </r>
    <r>
      <rPr>
        <sz val="12"/>
        <rFont val="Times New Roman"/>
        <family val="1"/>
        <charset val="186"/>
      </rPr>
      <t xml:space="preserve">
(4 mēneši)</t>
    </r>
  </si>
  <si>
    <t>2019.gads
likums "Par valsts budžetu 2019.gadam"</t>
  </si>
  <si>
    <t>Kompensējošie pasākumi</t>
  </si>
  <si>
    <t>Detalizēts ieņēmumu un izdevumu atšifrējums pievienots anotācijas pielikumā.</t>
  </si>
  <si>
    <t>Pārdale starp resoriem</t>
  </si>
  <si>
    <t>Pielikums Anotācijai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</si>
</sst>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b/>
      <sz val="13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3" fontId="5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6" fillId="4" borderId="1" xfId="0" applyNumberFormat="1" applyFont="1" applyFill="1" applyBorder="1" applyAlignment="1">
      <alignment horizont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3" fontId="12" fillId="8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Border="1"/>
    <xf numFmtId="0" fontId="8" fillId="0" borderId="0" xfId="0" applyFont="1"/>
    <xf numFmtId="0" fontId="15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3" fontId="8" fillId="0" borderId="0" xfId="0" applyNumberFormat="1" applyFont="1"/>
    <xf numFmtId="0" fontId="14" fillId="6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0" fillId="0" borderId="1" xfId="0" applyFill="1" applyBorder="1"/>
    <xf numFmtId="3" fontId="2" fillId="4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right" wrapText="1"/>
    </xf>
    <xf numFmtId="3" fontId="7" fillId="5" borderId="5" xfId="0" applyNumberFormat="1" applyFont="1" applyFill="1" applyBorder="1" applyAlignment="1">
      <alignment horizontal="center" vertical="center" wrapText="1"/>
    </xf>
    <xf numFmtId="3" fontId="7" fillId="5" borderId="6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right" wrapText="1"/>
    </xf>
    <xf numFmtId="3" fontId="6" fillId="4" borderId="5" xfId="0" applyNumberFormat="1" applyFont="1" applyFill="1" applyBorder="1" applyAlignment="1">
      <alignment horizontal="center" wrapText="1"/>
    </xf>
    <xf numFmtId="3" fontId="6" fillId="4" borderId="6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3" fontId="5" fillId="0" borderId="7" xfId="0" applyNumberFormat="1" applyFont="1" applyBorder="1" applyAlignment="1">
      <alignment horizontal="right" wrapText="1"/>
    </xf>
    <xf numFmtId="3" fontId="5" fillId="0" borderId="8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 horizontal="right" wrapText="1"/>
    </xf>
    <xf numFmtId="0" fontId="5" fillId="0" borderId="0" xfId="0" applyFont="1"/>
    <xf numFmtId="3" fontId="5" fillId="0" borderId="0" xfId="0" applyNumberFormat="1" applyFont="1"/>
    <xf numFmtId="0" fontId="10" fillId="0" borderId="0" xfId="0" applyFont="1"/>
    <xf numFmtId="3" fontId="5" fillId="0" borderId="6" xfId="0" applyNumberFormat="1" applyFont="1" applyBorder="1" applyAlignment="1">
      <alignment horizontal="right" wrapText="1"/>
    </xf>
    <xf numFmtId="3" fontId="6" fillId="4" borderId="5" xfId="0" applyNumberFormat="1" applyFont="1" applyFill="1" applyBorder="1" applyAlignment="1">
      <alignment horizontal="right" wrapText="1"/>
    </xf>
    <xf numFmtId="3" fontId="6" fillId="4" borderId="6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/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Fill="1" applyBorder="1" applyAlignment="1"/>
    <xf numFmtId="3" fontId="10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/>
    <xf numFmtId="0" fontId="11" fillId="0" borderId="0" xfId="0" applyFont="1" applyAlignment="1"/>
    <xf numFmtId="0" fontId="5" fillId="0" borderId="0" xfId="0" applyFont="1" applyAlignment="1"/>
    <xf numFmtId="0" fontId="4" fillId="0" borderId="2" xfId="0" applyFont="1" applyBorder="1" applyAlignment="1">
      <alignment horizontal="left" wrapText="1"/>
    </xf>
    <xf numFmtId="3" fontId="7" fillId="5" borderId="5" xfId="0" applyNumberFormat="1" applyFont="1" applyFill="1" applyBorder="1" applyAlignment="1">
      <alignment horizontal="right" wrapText="1"/>
    </xf>
    <xf numFmtId="3" fontId="7" fillId="5" borderId="6" xfId="0" applyNumberFormat="1" applyFont="1" applyFill="1" applyBorder="1" applyAlignment="1">
      <alignment horizontal="right" wrapText="1"/>
    </xf>
    <xf numFmtId="3" fontId="7" fillId="5" borderId="2" xfId="0" applyNumberFormat="1" applyFont="1" applyFill="1" applyBorder="1" applyAlignment="1">
      <alignment horizontal="right" wrapText="1"/>
    </xf>
    <xf numFmtId="3" fontId="6" fillId="4" borderId="2" xfId="0" applyNumberFormat="1" applyFont="1" applyFill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0" fontId="6" fillId="0" borderId="6" xfId="0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wrapText="1"/>
    </xf>
    <xf numFmtId="3" fontId="10" fillId="0" borderId="5" xfId="0" applyNumberFormat="1" applyFont="1" applyBorder="1" applyAlignment="1">
      <alignment horizontal="right" wrapText="1"/>
    </xf>
    <xf numFmtId="3" fontId="5" fillId="0" borderId="6" xfId="0" applyNumberFormat="1" applyFont="1" applyFill="1" applyBorder="1" applyAlignment="1">
      <alignment horizontal="right" wrapText="1"/>
    </xf>
    <xf numFmtId="3" fontId="10" fillId="0" borderId="7" xfId="0" applyNumberFormat="1" applyFont="1" applyBorder="1" applyAlignment="1">
      <alignment horizontal="right" wrapText="1"/>
    </xf>
    <xf numFmtId="3" fontId="5" fillId="0" borderId="8" xfId="0" applyNumberFormat="1" applyFont="1" applyFill="1" applyBorder="1" applyAlignment="1">
      <alignment horizontal="right" wrapText="1"/>
    </xf>
    <xf numFmtId="3" fontId="5" fillId="0" borderId="9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right" wrapText="1"/>
    </xf>
    <xf numFmtId="3" fontId="15" fillId="0" borderId="0" xfId="0" applyNumberFormat="1" applyFont="1"/>
    <xf numFmtId="3" fontId="7" fillId="9" borderId="10" xfId="0" applyNumberFormat="1" applyFont="1" applyFill="1" applyBorder="1" applyAlignment="1">
      <alignment horizontal="right" wrapText="1"/>
    </xf>
    <xf numFmtId="3" fontId="7" fillId="9" borderId="11" xfId="0" applyNumberFormat="1" applyFont="1" applyFill="1" applyBorder="1" applyAlignment="1">
      <alignment horizontal="right" wrapText="1"/>
    </xf>
    <xf numFmtId="3" fontId="7" fillId="9" borderId="12" xfId="0" applyNumberFormat="1" applyFont="1" applyFill="1" applyBorder="1" applyAlignment="1">
      <alignment horizontal="right" wrapText="1"/>
    </xf>
    <xf numFmtId="3" fontId="10" fillId="0" borderId="8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13" xfId="0" applyFont="1" applyBorder="1" applyAlignment="1">
      <alignment horizontal="left" wrapText="1"/>
    </xf>
    <xf numFmtId="0" fontId="3" fillId="9" borderId="10" xfId="0" applyFont="1" applyFill="1" applyBorder="1" applyAlignment="1">
      <alignment horizontal="right" wrapText="1"/>
    </xf>
    <xf numFmtId="0" fontId="3" fillId="9" borderId="12" xfId="0" applyFont="1" applyFill="1" applyBorder="1" applyAlignment="1">
      <alignment horizontal="left" wrapText="1"/>
    </xf>
    <xf numFmtId="0" fontId="5" fillId="0" borderId="7" xfId="0" applyFont="1" applyBorder="1" applyAlignment="1">
      <alignment horizontal="right" wrapText="1"/>
    </xf>
    <xf numFmtId="0" fontId="5" fillId="0" borderId="9" xfId="0" applyFont="1" applyBorder="1" applyAlignment="1">
      <alignment horizontal="left" wrapText="1"/>
    </xf>
    <xf numFmtId="3" fontId="5" fillId="0" borderId="7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J18" sqref="J18"/>
    </sheetView>
  </sheetViews>
  <sheetFormatPr defaultRowHeight="14.4" x14ac:dyDescent="0.3"/>
  <cols>
    <col min="1" max="1" width="45" customWidth="1"/>
    <col min="2" max="8" width="12.5546875" style="16" customWidth="1"/>
  </cols>
  <sheetData>
    <row r="1" spans="1:9" ht="31.5" customHeight="1" x14ac:dyDescent="0.3">
      <c r="A1" s="85" t="s">
        <v>29</v>
      </c>
      <c r="B1" s="85"/>
      <c r="C1" s="85"/>
      <c r="D1" s="85"/>
      <c r="E1" s="85"/>
      <c r="F1" s="85"/>
      <c r="G1" s="85"/>
      <c r="H1" s="85"/>
      <c r="I1" s="16"/>
    </row>
    <row r="2" spans="1:9" x14ac:dyDescent="0.3">
      <c r="A2" s="86" t="s">
        <v>0</v>
      </c>
      <c r="B2" s="86" t="s">
        <v>1</v>
      </c>
      <c r="C2" s="86"/>
      <c r="D2" s="86" t="s">
        <v>30</v>
      </c>
      <c r="E2" s="86"/>
      <c r="F2" s="86"/>
      <c r="G2" s="86"/>
      <c r="H2" s="86"/>
    </row>
    <row r="3" spans="1:9" x14ac:dyDescent="0.3">
      <c r="A3" s="86"/>
      <c r="B3" s="86"/>
      <c r="C3" s="86"/>
      <c r="D3" s="86" t="s">
        <v>2</v>
      </c>
      <c r="E3" s="86"/>
      <c r="F3" s="86" t="s">
        <v>3</v>
      </c>
      <c r="G3" s="86"/>
      <c r="H3" s="6" t="s">
        <v>13</v>
      </c>
    </row>
    <row r="4" spans="1:9" ht="79.2" x14ac:dyDescent="0.3">
      <c r="A4" s="86"/>
      <c r="B4" s="6" t="s">
        <v>31</v>
      </c>
      <c r="C4" s="6" t="s">
        <v>32</v>
      </c>
      <c r="D4" s="6" t="s">
        <v>33</v>
      </c>
      <c r="E4" s="6" t="s">
        <v>34</v>
      </c>
      <c r="F4" s="6" t="s">
        <v>33</v>
      </c>
      <c r="G4" s="6" t="s">
        <v>35</v>
      </c>
      <c r="H4" s="6" t="s">
        <v>35</v>
      </c>
    </row>
    <row r="5" spans="1:9" x14ac:dyDescent="0.3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9" x14ac:dyDescent="0.3">
      <c r="A6" s="22" t="s">
        <v>36</v>
      </c>
      <c r="B6" s="7">
        <f>+B7+B8+B9</f>
        <v>377900926</v>
      </c>
      <c r="C6" s="7">
        <f t="shared" ref="C6:H6" si="0">+C7+C8+C9</f>
        <v>0</v>
      </c>
      <c r="D6" s="7">
        <f t="shared" si="0"/>
        <v>372248005</v>
      </c>
      <c r="E6" s="7">
        <f t="shared" si="0"/>
        <v>0</v>
      </c>
      <c r="F6" s="7">
        <f t="shared" si="0"/>
        <v>372248005</v>
      </c>
      <c r="G6" s="7">
        <f t="shared" si="0"/>
        <v>0</v>
      </c>
      <c r="H6" s="7">
        <f t="shared" si="0"/>
        <v>0</v>
      </c>
    </row>
    <row r="7" spans="1:9" ht="26.4" x14ac:dyDescent="0.3">
      <c r="A7" s="15" t="s">
        <v>37</v>
      </c>
      <c r="B7" s="9">
        <f>+pārdales!D6</f>
        <v>377900926</v>
      </c>
      <c r="C7" s="6">
        <v>0</v>
      </c>
      <c r="D7" s="9">
        <f>+pārdales!E6</f>
        <v>372248005</v>
      </c>
      <c r="E7" s="6">
        <v>0</v>
      </c>
      <c r="F7" s="9">
        <f>+pārdales!F6</f>
        <v>372248005</v>
      </c>
      <c r="G7" s="6">
        <v>0</v>
      </c>
      <c r="H7" s="6">
        <v>0</v>
      </c>
    </row>
    <row r="8" spans="1:9" x14ac:dyDescent="0.3">
      <c r="A8" s="15" t="s">
        <v>38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9" x14ac:dyDescent="0.3">
      <c r="A9" s="15" t="s">
        <v>39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9" x14ac:dyDescent="0.3">
      <c r="A10" s="22" t="s">
        <v>40</v>
      </c>
      <c r="B10" s="7">
        <f>+B11+B12+B13</f>
        <v>377900926</v>
      </c>
      <c r="C10" s="7">
        <f t="shared" ref="C10:H10" si="1">+C11+C12+C13</f>
        <v>11864</v>
      </c>
      <c r="D10" s="7">
        <f t="shared" si="1"/>
        <v>372248005</v>
      </c>
      <c r="E10" s="7">
        <f t="shared" si="1"/>
        <v>18624959</v>
      </c>
      <c r="F10" s="7">
        <f t="shared" si="1"/>
        <v>372248005</v>
      </c>
      <c r="G10" s="7">
        <f t="shared" si="1"/>
        <v>18624959</v>
      </c>
      <c r="H10" s="7">
        <f t="shared" si="1"/>
        <v>18624959</v>
      </c>
    </row>
    <row r="11" spans="1:9" x14ac:dyDescent="0.3">
      <c r="A11" s="15" t="s">
        <v>41</v>
      </c>
      <c r="B11" s="9">
        <f>+pārdales!D6</f>
        <v>377900926</v>
      </c>
      <c r="C11" s="9">
        <f>+pārdales!P6</f>
        <v>11864</v>
      </c>
      <c r="D11" s="9">
        <f>+pārdales!E6</f>
        <v>372248005</v>
      </c>
      <c r="E11" s="9">
        <f>+pārdales!V6</f>
        <v>18624959</v>
      </c>
      <c r="F11" s="9">
        <f>+pārdales!F6</f>
        <v>372248005</v>
      </c>
      <c r="G11" s="9">
        <f>+E11</f>
        <v>18624959</v>
      </c>
      <c r="H11" s="9">
        <f>+G11</f>
        <v>18624959</v>
      </c>
    </row>
    <row r="12" spans="1:9" x14ac:dyDescent="0.3">
      <c r="A12" s="15" t="s">
        <v>42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9" x14ac:dyDescent="0.3">
      <c r="A13" s="15" t="s">
        <v>43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9" x14ac:dyDescent="0.3">
      <c r="A14" s="22" t="s">
        <v>44</v>
      </c>
      <c r="B14" s="7">
        <f>+B15+B16+B17</f>
        <v>0</v>
      </c>
      <c r="C14" s="7">
        <f t="shared" ref="C14:H14" si="2">+C15+C16+C17</f>
        <v>-11864</v>
      </c>
      <c r="D14" s="7">
        <f t="shared" si="2"/>
        <v>0</v>
      </c>
      <c r="E14" s="7">
        <f t="shared" si="2"/>
        <v>-18624959</v>
      </c>
      <c r="F14" s="7">
        <f t="shared" si="2"/>
        <v>0</v>
      </c>
      <c r="G14" s="7">
        <f t="shared" si="2"/>
        <v>-18624959</v>
      </c>
      <c r="H14" s="7">
        <f t="shared" si="2"/>
        <v>-18624959</v>
      </c>
    </row>
    <row r="15" spans="1:9" x14ac:dyDescent="0.3">
      <c r="A15" s="15" t="s">
        <v>45</v>
      </c>
      <c r="B15" s="9">
        <f>+B7-B11</f>
        <v>0</v>
      </c>
      <c r="C15" s="9">
        <f t="shared" ref="C15:H15" si="3">+C7-C11</f>
        <v>-11864</v>
      </c>
      <c r="D15" s="9">
        <f t="shared" si="3"/>
        <v>0</v>
      </c>
      <c r="E15" s="9">
        <f t="shared" si="3"/>
        <v>-18624959</v>
      </c>
      <c r="F15" s="9">
        <f t="shared" si="3"/>
        <v>0</v>
      </c>
      <c r="G15" s="9">
        <f t="shared" si="3"/>
        <v>-18624959</v>
      </c>
      <c r="H15" s="9">
        <f t="shared" si="3"/>
        <v>-18624959</v>
      </c>
    </row>
    <row r="16" spans="1:9" x14ac:dyDescent="0.3">
      <c r="A16" s="15" t="s">
        <v>46</v>
      </c>
      <c r="B16" s="9">
        <f t="shared" ref="B16:H17" si="4">+B8-B12</f>
        <v>0</v>
      </c>
      <c r="C16" s="9">
        <f t="shared" si="4"/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</row>
    <row r="17" spans="1:8" x14ac:dyDescent="0.3">
      <c r="A17" s="15" t="s">
        <v>47</v>
      </c>
      <c r="B17" s="9">
        <f t="shared" si="4"/>
        <v>0</v>
      </c>
      <c r="C17" s="9">
        <f t="shared" si="4"/>
        <v>0</v>
      </c>
      <c r="D17" s="9">
        <f t="shared" si="4"/>
        <v>0</v>
      </c>
      <c r="E17" s="9">
        <f t="shared" si="4"/>
        <v>0</v>
      </c>
      <c r="F17" s="9">
        <f t="shared" si="4"/>
        <v>0</v>
      </c>
      <c r="G17" s="9">
        <f t="shared" si="4"/>
        <v>0</v>
      </c>
      <c r="H17" s="9">
        <f t="shared" si="4"/>
        <v>0</v>
      </c>
    </row>
    <row r="18" spans="1:8" ht="39.6" x14ac:dyDescent="0.3">
      <c r="A18" s="23" t="s">
        <v>48</v>
      </c>
      <c r="B18" s="10">
        <f>+B19+B20+B21</f>
        <v>0</v>
      </c>
      <c r="C18" s="10">
        <f t="shared" ref="C18:H18" si="5">+C19+C20+C21</f>
        <v>11864</v>
      </c>
      <c r="D18" s="10">
        <f t="shared" si="5"/>
        <v>0</v>
      </c>
      <c r="E18" s="10">
        <f t="shared" si="5"/>
        <v>18624959</v>
      </c>
      <c r="F18" s="10">
        <f t="shared" si="5"/>
        <v>0</v>
      </c>
      <c r="G18" s="10">
        <f t="shared" si="5"/>
        <v>18624959</v>
      </c>
      <c r="H18" s="10">
        <f t="shared" si="5"/>
        <v>18624959</v>
      </c>
    </row>
    <row r="19" spans="1:8" x14ac:dyDescent="0.3">
      <c r="A19" s="24" t="s">
        <v>49</v>
      </c>
      <c r="B19" s="11">
        <v>0</v>
      </c>
      <c r="C19" s="12">
        <f>-C15</f>
        <v>11864</v>
      </c>
      <c r="D19" s="11">
        <v>0</v>
      </c>
      <c r="E19" s="12">
        <f>-E15</f>
        <v>18624959</v>
      </c>
      <c r="F19" s="11">
        <v>0</v>
      </c>
      <c r="G19" s="12">
        <f>-G15</f>
        <v>18624959</v>
      </c>
      <c r="H19" s="12">
        <f>-H15</f>
        <v>18624959</v>
      </c>
    </row>
    <row r="20" spans="1:8" x14ac:dyDescent="0.3">
      <c r="A20" s="24" t="s">
        <v>50</v>
      </c>
      <c r="B20" s="11">
        <v>0</v>
      </c>
      <c r="C20" s="12">
        <f t="shared" ref="C20:C21" si="6">-C16</f>
        <v>0</v>
      </c>
      <c r="D20" s="11">
        <v>0</v>
      </c>
      <c r="E20" s="12">
        <f t="shared" ref="E20:G21" si="7">-E16</f>
        <v>0</v>
      </c>
      <c r="F20" s="11">
        <v>0</v>
      </c>
      <c r="G20" s="12">
        <f t="shared" si="7"/>
        <v>0</v>
      </c>
      <c r="H20" s="12">
        <f t="shared" ref="H20" si="8">-H16</f>
        <v>0</v>
      </c>
    </row>
    <row r="21" spans="1:8" x14ac:dyDescent="0.3">
      <c r="A21" s="24" t="s">
        <v>51</v>
      </c>
      <c r="B21" s="11">
        <v>0</v>
      </c>
      <c r="C21" s="12">
        <f t="shared" si="6"/>
        <v>0</v>
      </c>
      <c r="D21" s="11">
        <v>0</v>
      </c>
      <c r="E21" s="12">
        <f t="shared" si="7"/>
        <v>0</v>
      </c>
      <c r="F21" s="11">
        <v>0</v>
      </c>
      <c r="G21" s="12">
        <f t="shared" si="7"/>
        <v>0</v>
      </c>
      <c r="H21" s="12">
        <f t="shared" ref="H21" si="9">-H17</f>
        <v>0</v>
      </c>
    </row>
    <row r="22" spans="1:8" x14ac:dyDescent="0.3">
      <c r="A22" s="22" t="s">
        <v>52</v>
      </c>
      <c r="B22" s="87">
        <v>0</v>
      </c>
      <c r="C22" s="8">
        <v>0</v>
      </c>
      <c r="D22" s="87">
        <v>0</v>
      </c>
      <c r="E22" s="8">
        <v>0</v>
      </c>
      <c r="F22" s="87">
        <v>0</v>
      </c>
      <c r="G22" s="8">
        <v>0</v>
      </c>
      <c r="H22" s="8">
        <v>0</v>
      </c>
    </row>
    <row r="23" spans="1:8" x14ac:dyDescent="0.3">
      <c r="A23" s="13" t="s">
        <v>53</v>
      </c>
      <c r="B23" s="87"/>
      <c r="C23" s="14">
        <v>0</v>
      </c>
      <c r="D23" s="87"/>
      <c r="E23" s="14">
        <v>0</v>
      </c>
      <c r="F23" s="87"/>
      <c r="G23" s="14">
        <v>0</v>
      </c>
      <c r="H23" s="14">
        <v>0</v>
      </c>
    </row>
    <row r="24" spans="1:8" x14ac:dyDescent="0.3">
      <c r="A24" s="13" t="s">
        <v>54</v>
      </c>
      <c r="B24" s="87"/>
      <c r="C24" s="14">
        <v>0</v>
      </c>
      <c r="D24" s="87"/>
      <c r="E24" s="14">
        <v>0</v>
      </c>
      <c r="F24" s="87"/>
      <c r="G24" s="14">
        <v>0</v>
      </c>
      <c r="H24" s="14">
        <v>0</v>
      </c>
    </row>
    <row r="25" spans="1:8" x14ac:dyDescent="0.3">
      <c r="A25" s="13" t="s">
        <v>55</v>
      </c>
      <c r="B25" s="87"/>
      <c r="C25" s="14">
        <v>0</v>
      </c>
      <c r="D25" s="87"/>
      <c r="E25" s="14">
        <v>0</v>
      </c>
      <c r="F25" s="87"/>
      <c r="G25" s="14">
        <v>0</v>
      </c>
      <c r="H25" s="14">
        <v>0</v>
      </c>
    </row>
    <row r="26" spans="1:8" ht="43.5" customHeight="1" x14ac:dyDescent="0.3">
      <c r="A26" s="13" t="s">
        <v>56</v>
      </c>
      <c r="B26" s="88" t="s">
        <v>69</v>
      </c>
      <c r="C26" s="88"/>
      <c r="D26" s="88"/>
      <c r="E26" s="88"/>
      <c r="F26" s="88"/>
      <c r="G26" s="88"/>
      <c r="H26" s="88"/>
    </row>
    <row r="27" spans="1:8" ht="18" customHeight="1" x14ac:dyDescent="0.3">
      <c r="A27" s="15" t="s">
        <v>57</v>
      </c>
      <c r="B27" s="90"/>
      <c r="C27" s="90"/>
      <c r="D27" s="90"/>
      <c r="E27" s="90"/>
      <c r="F27" s="90"/>
      <c r="G27" s="90"/>
      <c r="H27" s="90"/>
    </row>
    <row r="28" spans="1:8" ht="18" customHeight="1" x14ac:dyDescent="0.3">
      <c r="A28" s="15" t="s">
        <v>58</v>
      </c>
      <c r="B28" s="91"/>
      <c r="C28" s="92"/>
      <c r="D28" s="92"/>
      <c r="E28" s="92"/>
      <c r="F28" s="92"/>
      <c r="G28" s="92"/>
      <c r="H28" s="93"/>
    </row>
    <row r="29" spans="1:8" x14ac:dyDescent="0.3">
      <c r="A29" s="13" t="s">
        <v>59</v>
      </c>
      <c r="B29" s="25"/>
      <c r="C29" s="25"/>
      <c r="D29" s="25"/>
      <c r="E29" s="25"/>
      <c r="F29" s="25"/>
      <c r="G29" s="25"/>
      <c r="H29" s="25"/>
    </row>
    <row r="30" spans="1:8" ht="102" customHeight="1" x14ac:dyDescent="0.3">
      <c r="A30" s="13" t="s">
        <v>60</v>
      </c>
      <c r="B30" s="89"/>
      <c r="C30" s="89"/>
      <c r="D30" s="89"/>
      <c r="E30" s="89"/>
      <c r="F30" s="89"/>
      <c r="G30" s="89"/>
      <c r="H30" s="89"/>
    </row>
  </sheetData>
  <mergeCells count="13">
    <mergeCell ref="B22:B25"/>
    <mergeCell ref="D22:D25"/>
    <mergeCell ref="F22:F25"/>
    <mergeCell ref="B26:H26"/>
    <mergeCell ref="B30:H30"/>
    <mergeCell ref="B27:H27"/>
    <mergeCell ref="B28:H28"/>
    <mergeCell ref="A1:H1"/>
    <mergeCell ref="A2:A4"/>
    <mergeCell ref="B2:C3"/>
    <mergeCell ref="D2:H2"/>
    <mergeCell ref="D3:E3"/>
    <mergeCell ref="F3:G3"/>
  </mergeCells>
  <pageMargins left="0.2" right="0.2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21"/>
  <sheetViews>
    <sheetView tabSelected="1" topLeftCell="F1" zoomScale="80" zoomScaleNormal="80" workbookViewId="0">
      <selection activeCell="AE8" sqref="AE8"/>
    </sheetView>
  </sheetViews>
  <sheetFormatPr defaultColWidth="9.109375" defaultRowHeight="13.8" x14ac:dyDescent="0.25"/>
  <cols>
    <col min="1" max="1" width="7.5546875" style="17" customWidth="1"/>
    <col min="2" max="2" width="31.6640625" style="17" customWidth="1"/>
    <col min="3" max="4" width="13.5546875" style="39" customWidth="1"/>
    <col min="5" max="5" width="15.6640625" style="39" bestFit="1" customWidth="1"/>
    <col min="6" max="6" width="14.109375" style="39" customWidth="1"/>
    <col min="7" max="11" width="13.88671875" style="39" customWidth="1"/>
    <col min="12" max="12" width="12.109375" style="39" customWidth="1"/>
    <col min="13" max="15" width="14" style="39" customWidth="1"/>
    <col min="16" max="16" width="13" style="41" customWidth="1"/>
    <col min="17" max="20" width="11.109375" style="39" customWidth="1"/>
    <col min="21" max="21" width="1" style="46" customWidth="1"/>
    <col min="22" max="23" width="13.5546875" style="41" customWidth="1"/>
    <col min="24" max="24" width="15.109375" style="41" customWidth="1"/>
    <col min="25" max="25" width="12.109375" style="39" customWidth="1"/>
    <col min="26" max="28" width="12.109375" style="17" customWidth="1"/>
    <col min="29" max="16384" width="9.109375" style="17"/>
  </cols>
  <sheetData>
    <row r="1" spans="1:33" x14ac:dyDescent="0.25">
      <c r="A1" s="94" t="s">
        <v>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33" ht="38.25" customHeight="1" thickBot="1" x14ac:dyDescent="0.3">
      <c r="A2" s="115" t="s">
        <v>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1:33" s="19" customFormat="1" ht="53.25" customHeight="1" x14ac:dyDescent="0.3">
      <c r="A3" s="129" t="s">
        <v>19</v>
      </c>
      <c r="B3" s="127" t="s">
        <v>20</v>
      </c>
      <c r="C3" s="112" t="s">
        <v>24</v>
      </c>
      <c r="D3" s="113"/>
      <c r="E3" s="113"/>
      <c r="F3" s="113"/>
      <c r="G3" s="114"/>
      <c r="H3" s="112" t="s">
        <v>63</v>
      </c>
      <c r="I3" s="113"/>
      <c r="J3" s="113"/>
      <c r="K3" s="122"/>
      <c r="L3" s="98" t="s">
        <v>64</v>
      </c>
      <c r="M3" s="99"/>
      <c r="N3" s="99"/>
      <c r="O3" s="100"/>
      <c r="P3" s="116" t="s">
        <v>66</v>
      </c>
      <c r="Q3" s="117"/>
      <c r="R3" s="117"/>
      <c r="S3" s="117"/>
      <c r="T3" s="118"/>
      <c r="U3" s="68"/>
      <c r="V3" s="101" t="s">
        <v>18</v>
      </c>
      <c r="W3" s="102"/>
      <c r="X3" s="102"/>
      <c r="Y3" s="103"/>
      <c r="Z3" s="103"/>
      <c r="AA3" s="103"/>
      <c r="AB3" s="104"/>
    </row>
    <row r="4" spans="1:33" ht="52.5" customHeight="1" x14ac:dyDescent="0.25">
      <c r="A4" s="130"/>
      <c r="B4" s="128"/>
      <c r="C4" s="111" t="s">
        <v>67</v>
      </c>
      <c r="D4" s="121" t="s">
        <v>62</v>
      </c>
      <c r="E4" s="121" t="s">
        <v>26</v>
      </c>
      <c r="F4" s="121" t="s">
        <v>27</v>
      </c>
      <c r="G4" s="120" t="s">
        <v>28</v>
      </c>
      <c r="H4" s="111" t="s">
        <v>25</v>
      </c>
      <c r="I4" s="121" t="s">
        <v>26</v>
      </c>
      <c r="J4" s="121" t="s">
        <v>27</v>
      </c>
      <c r="K4" s="95" t="s">
        <v>28</v>
      </c>
      <c r="L4" s="96" t="s">
        <v>12</v>
      </c>
      <c r="M4" s="110" t="s">
        <v>2</v>
      </c>
      <c r="N4" s="110" t="s">
        <v>3</v>
      </c>
      <c r="O4" s="109" t="s">
        <v>13</v>
      </c>
      <c r="P4" s="105" t="s">
        <v>10</v>
      </c>
      <c r="Q4" s="106" t="s">
        <v>14</v>
      </c>
      <c r="R4" s="106" t="s">
        <v>15</v>
      </c>
      <c r="S4" s="106"/>
      <c r="T4" s="119"/>
      <c r="V4" s="105" t="s">
        <v>10</v>
      </c>
      <c r="W4" s="106" t="s">
        <v>61</v>
      </c>
      <c r="X4" s="97" t="s">
        <v>65</v>
      </c>
      <c r="Y4" s="106" t="s">
        <v>70</v>
      </c>
      <c r="Z4" s="107" t="s">
        <v>15</v>
      </c>
      <c r="AA4" s="107"/>
      <c r="AB4" s="108"/>
    </row>
    <row r="5" spans="1:33" ht="35.25" customHeight="1" x14ac:dyDescent="0.25">
      <c r="A5" s="130"/>
      <c r="B5" s="128"/>
      <c r="C5" s="111"/>
      <c r="D5" s="121"/>
      <c r="E5" s="121"/>
      <c r="F5" s="121"/>
      <c r="G5" s="120"/>
      <c r="H5" s="111"/>
      <c r="I5" s="121"/>
      <c r="J5" s="121"/>
      <c r="K5" s="95"/>
      <c r="L5" s="96"/>
      <c r="M5" s="110"/>
      <c r="N5" s="110"/>
      <c r="O5" s="109"/>
      <c r="P5" s="105"/>
      <c r="Q5" s="106"/>
      <c r="R5" s="27" t="s">
        <v>16</v>
      </c>
      <c r="S5" s="27" t="s">
        <v>17</v>
      </c>
      <c r="T5" s="61" t="s">
        <v>17</v>
      </c>
      <c r="V5" s="105"/>
      <c r="W5" s="106"/>
      <c r="X5" s="97"/>
      <c r="Y5" s="106"/>
      <c r="Z5" s="5" t="s">
        <v>16</v>
      </c>
      <c r="AA5" s="5" t="s">
        <v>17</v>
      </c>
      <c r="AB5" s="70" t="s">
        <v>17</v>
      </c>
    </row>
    <row r="6" spans="1:33" s="18" customFormat="1" ht="32.25" customHeight="1" x14ac:dyDescent="0.3">
      <c r="A6" s="123" t="s">
        <v>21</v>
      </c>
      <c r="B6" s="124"/>
      <c r="C6" s="55">
        <f>+C7+C11</f>
        <v>372433330</v>
      </c>
      <c r="D6" s="28">
        <f>+D7+D11</f>
        <v>377900926</v>
      </c>
      <c r="E6" s="28">
        <f>+E7+E11</f>
        <v>372248005</v>
      </c>
      <c r="F6" s="28">
        <f t="shared" ref="F6:G6" si="0">+F7+F11</f>
        <v>372248005</v>
      </c>
      <c r="G6" s="56">
        <f t="shared" si="0"/>
        <v>372248005</v>
      </c>
      <c r="H6" s="55">
        <f t="shared" ref="H6:K6" si="1">+H7+H11</f>
        <v>377912790</v>
      </c>
      <c r="I6" s="28">
        <f t="shared" si="1"/>
        <v>390872964</v>
      </c>
      <c r="J6" s="28">
        <f t="shared" si="1"/>
        <v>390872964</v>
      </c>
      <c r="K6" s="57">
        <f t="shared" si="1"/>
        <v>390872964</v>
      </c>
      <c r="L6" s="29">
        <f>+L7+L11</f>
        <v>-11864</v>
      </c>
      <c r="M6" s="4">
        <f t="shared" ref="M6:O6" si="2">+M7+M11</f>
        <v>-18624959</v>
      </c>
      <c r="N6" s="4">
        <f t="shared" si="2"/>
        <v>-18624959</v>
      </c>
      <c r="O6" s="30">
        <f t="shared" si="2"/>
        <v>-18624959</v>
      </c>
      <c r="P6" s="29">
        <f>+P7+P11</f>
        <v>11864</v>
      </c>
      <c r="Q6" s="4">
        <f t="shared" ref="Q6:T6" si="3">+Q7+Q11</f>
        <v>0</v>
      </c>
      <c r="R6" s="4">
        <f t="shared" si="3"/>
        <v>0</v>
      </c>
      <c r="S6" s="4">
        <f t="shared" si="3"/>
        <v>8141</v>
      </c>
      <c r="T6" s="30">
        <f t="shared" si="3"/>
        <v>3723</v>
      </c>
      <c r="U6" s="69"/>
      <c r="V6" s="29">
        <f>+V7+V11</f>
        <v>18624959</v>
      </c>
      <c r="W6" s="4">
        <f t="shared" ref="W6:AB6" si="4">+W7+W11</f>
        <v>18544260</v>
      </c>
      <c r="X6" s="4">
        <f t="shared" ref="X6" si="5">+X7+X11</f>
        <v>80699</v>
      </c>
      <c r="Y6" s="4">
        <f t="shared" si="4"/>
        <v>0</v>
      </c>
      <c r="Z6" s="4">
        <f t="shared" si="4"/>
        <v>0</v>
      </c>
      <c r="AA6" s="4">
        <f t="shared" si="4"/>
        <v>69531</v>
      </c>
      <c r="AB6" s="30">
        <f t="shared" si="4"/>
        <v>11168</v>
      </c>
      <c r="AG6" s="72"/>
    </row>
    <row r="7" spans="1:33" s="20" customFormat="1" ht="35.25" customHeight="1" x14ac:dyDescent="0.3">
      <c r="A7" s="125" t="s">
        <v>23</v>
      </c>
      <c r="B7" s="126"/>
      <c r="C7" s="43">
        <f>+C8+C9+C10</f>
        <v>363653766</v>
      </c>
      <c r="D7" s="31">
        <f>+D8+D9+D10</f>
        <v>369019120</v>
      </c>
      <c r="E7" s="31">
        <f>+E8+E9+E10</f>
        <v>363468441</v>
      </c>
      <c r="F7" s="31">
        <f t="shared" ref="F7:G7" si="6">+F8+F9+F10</f>
        <v>363468441</v>
      </c>
      <c r="G7" s="44">
        <f t="shared" si="6"/>
        <v>363468441</v>
      </c>
      <c r="H7" s="43">
        <f t="shared" ref="H7:K7" si="7">+H8+H9+H10</f>
        <v>368669187</v>
      </c>
      <c r="I7" s="31">
        <f t="shared" si="7"/>
        <v>380656098</v>
      </c>
      <c r="J7" s="31">
        <f t="shared" si="7"/>
        <v>380656098</v>
      </c>
      <c r="K7" s="58">
        <f t="shared" si="7"/>
        <v>380656098</v>
      </c>
      <c r="L7" s="32">
        <f>SUM(L8:L10)</f>
        <v>349933</v>
      </c>
      <c r="M7" s="3">
        <f t="shared" ref="M7:O7" si="8">SUM(M8:M10)</f>
        <v>-17187657</v>
      </c>
      <c r="N7" s="3">
        <f t="shared" si="8"/>
        <v>-17187657</v>
      </c>
      <c r="O7" s="33">
        <f t="shared" si="8"/>
        <v>-17187657</v>
      </c>
      <c r="P7" s="62">
        <f>+P8+P9+P10</f>
        <v>-349933</v>
      </c>
      <c r="Q7" s="3">
        <f t="shared" ref="Q7:T7" si="9">+Q8+Q9+Q10</f>
        <v>-349933</v>
      </c>
      <c r="R7" s="3">
        <f t="shared" si="9"/>
        <v>0</v>
      </c>
      <c r="S7" s="3">
        <f t="shared" si="9"/>
        <v>0</v>
      </c>
      <c r="T7" s="33">
        <f t="shared" si="9"/>
        <v>0</v>
      </c>
      <c r="U7" s="49"/>
      <c r="V7" s="62">
        <f>+V8+V9+V10</f>
        <v>17187657</v>
      </c>
      <c r="W7" s="3">
        <f t="shared" ref="W7:Y7" si="10">+W8+W9+W10</f>
        <v>18237534</v>
      </c>
      <c r="X7" s="3">
        <f t="shared" ref="X7" si="11">+X8+X9+X10</f>
        <v>-1049877</v>
      </c>
      <c r="Y7" s="3">
        <f t="shared" si="10"/>
        <v>-1049877</v>
      </c>
      <c r="Z7" s="3">
        <f t="shared" ref="Z7" si="12">+Z8+Z9+Z10</f>
        <v>0</v>
      </c>
      <c r="AA7" s="3">
        <f t="shared" ref="AA7" si="13">+AA8+AA9+AA10</f>
        <v>0</v>
      </c>
      <c r="AB7" s="33">
        <f t="shared" ref="AB7" si="14">+AB8+AB9+AB10</f>
        <v>0</v>
      </c>
    </row>
    <row r="8" spans="1:33" s="20" customFormat="1" ht="43.5" customHeight="1" x14ac:dyDescent="0.25">
      <c r="A8" s="77"/>
      <c r="B8" s="54" t="s">
        <v>4</v>
      </c>
      <c r="C8" s="35">
        <v>65414371</v>
      </c>
      <c r="D8" s="2">
        <v>65514910</v>
      </c>
      <c r="E8" s="2">
        <v>65414371</v>
      </c>
      <c r="F8" s="2">
        <v>65414371</v>
      </c>
      <c r="G8" s="42">
        <v>65414371</v>
      </c>
      <c r="H8" s="35">
        <v>64439498</v>
      </c>
      <c r="I8" s="2">
        <v>63771663</v>
      </c>
      <c r="J8" s="2">
        <f>+I8</f>
        <v>63771663</v>
      </c>
      <c r="K8" s="59">
        <f>+J8</f>
        <v>63771663</v>
      </c>
      <c r="L8" s="35">
        <f>D8-H8</f>
        <v>1075412</v>
      </c>
      <c r="M8" s="2">
        <f t="shared" ref="M8:O10" si="15">E8-I8</f>
        <v>1642708</v>
      </c>
      <c r="N8" s="2">
        <f t="shared" si="15"/>
        <v>1642708</v>
      </c>
      <c r="O8" s="42">
        <f t="shared" si="15"/>
        <v>1642708</v>
      </c>
      <c r="P8" s="63">
        <f>SUM(Q8:T8)</f>
        <v>-1075412</v>
      </c>
      <c r="Q8" s="1">
        <v>-349933</v>
      </c>
      <c r="R8" s="1">
        <v>-725479</v>
      </c>
      <c r="S8" s="1"/>
      <c r="T8" s="64"/>
      <c r="U8" s="49"/>
      <c r="V8" s="63">
        <f>-M8</f>
        <v>-1642708</v>
      </c>
      <c r="W8" s="2">
        <v>1583538</v>
      </c>
      <c r="X8" s="2">
        <f>+V8-W8</f>
        <v>-3226246</v>
      </c>
      <c r="Y8" s="1">
        <v>-1049877</v>
      </c>
      <c r="Z8" s="1">
        <v>-2176369</v>
      </c>
      <c r="AA8" s="2"/>
      <c r="AB8" s="42"/>
    </row>
    <row r="9" spans="1:33" s="20" customFormat="1" ht="88.5" customHeight="1" x14ac:dyDescent="0.25">
      <c r="A9" s="77"/>
      <c r="B9" s="54" t="s">
        <v>5</v>
      </c>
      <c r="C9" s="35">
        <v>267026123</v>
      </c>
      <c r="D9" s="2">
        <v>271774043</v>
      </c>
      <c r="E9" s="2">
        <v>266840798</v>
      </c>
      <c r="F9" s="2">
        <v>266840798</v>
      </c>
      <c r="G9" s="42">
        <v>266840798</v>
      </c>
      <c r="H9" s="35">
        <v>272014462</v>
      </c>
      <c r="I9" s="2">
        <v>282477570</v>
      </c>
      <c r="J9" s="2">
        <f t="shared" ref="J9:K9" si="16">+I9</f>
        <v>282477570</v>
      </c>
      <c r="K9" s="59">
        <f t="shared" si="16"/>
        <v>282477570</v>
      </c>
      <c r="L9" s="35">
        <f t="shared" ref="L9:L10" si="17">D9-H9</f>
        <v>-240419</v>
      </c>
      <c r="M9" s="2">
        <f t="shared" si="15"/>
        <v>-15636772</v>
      </c>
      <c r="N9" s="2">
        <f t="shared" si="15"/>
        <v>-15636772</v>
      </c>
      <c r="O9" s="42">
        <f t="shared" si="15"/>
        <v>-15636772</v>
      </c>
      <c r="P9" s="63">
        <f>SUM(Q9:T9)</f>
        <v>240419</v>
      </c>
      <c r="Q9" s="1"/>
      <c r="R9" s="1">
        <v>240419</v>
      </c>
      <c r="S9" s="1"/>
      <c r="T9" s="64"/>
      <c r="U9" s="49"/>
      <c r="V9" s="63">
        <f>-M9</f>
        <v>15636772</v>
      </c>
      <c r="W9" s="2">
        <v>14915544</v>
      </c>
      <c r="X9" s="2">
        <f t="shared" ref="X9:X10" si="18">+V9-W9</f>
        <v>721228</v>
      </c>
      <c r="Y9" s="1"/>
      <c r="Z9" s="1">
        <v>721228</v>
      </c>
      <c r="AA9" s="2"/>
      <c r="AB9" s="42"/>
    </row>
    <row r="10" spans="1:33" s="20" customFormat="1" ht="111.75" customHeight="1" x14ac:dyDescent="0.25">
      <c r="A10" s="77"/>
      <c r="B10" s="54" t="s">
        <v>6</v>
      </c>
      <c r="C10" s="35">
        <v>31213272</v>
      </c>
      <c r="D10" s="2">
        <v>31730167</v>
      </c>
      <c r="E10" s="2">
        <v>31213272</v>
      </c>
      <c r="F10" s="2">
        <v>31213272</v>
      </c>
      <c r="G10" s="42">
        <v>31213272</v>
      </c>
      <c r="H10" s="35">
        <v>32215227</v>
      </c>
      <c r="I10" s="2">
        <v>34406865</v>
      </c>
      <c r="J10" s="2">
        <f t="shared" ref="J10:K10" si="19">+I10</f>
        <v>34406865</v>
      </c>
      <c r="K10" s="59">
        <f t="shared" si="19"/>
        <v>34406865</v>
      </c>
      <c r="L10" s="35">
        <f t="shared" si="17"/>
        <v>-485060</v>
      </c>
      <c r="M10" s="2">
        <f t="shared" si="15"/>
        <v>-3193593</v>
      </c>
      <c r="N10" s="2">
        <f t="shared" si="15"/>
        <v>-3193593</v>
      </c>
      <c r="O10" s="42">
        <f t="shared" si="15"/>
        <v>-3193593</v>
      </c>
      <c r="P10" s="63">
        <f>SUM(Q10:T10)</f>
        <v>485060</v>
      </c>
      <c r="Q10" s="1"/>
      <c r="R10" s="1">
        <v>485060</v>
      </c>
      <c r="S10" s="1"/>
      <c r="T10" s="64"/>
      <c r="U10" s="49"/>
      <c r="V10" s="63">
        <f>-M10</f>
        <v>3193593</v>
      </c>
      <c r="W10" s="2">
        <v>1738452</v>
      </c>
      <c r="X10" s="2">
        <f t="shared" si="18"/>
        <v>1455141</v>
      </c>
      <c r="Y10" s="1"/>
      <c r="Z10" s="1">
        <v>1455141</v>
      </c>
      <c r="AA10" s="2"/>
      <c r="AB10" s="42"/>
    </row>
    <row r="11" spans="1:33" s="20" customFormat="1" ht="32.25" customHeight="1" x14ac:dyDescent="0.3">
      <c r="A11" s="125" t="s">
        <v>22</v>
      </c>
      <c r="B11" s="126"/>
      <c r="C11" s="43">
        <f>+C12+C13</f>
        <v>8779564</v>
      </c>
      <c r="D11" s="31">
        <f>+D12+D13</f>
        <v>8881806</v>
      </c>
      <c r="E11" s="31">
        <f t="shared" ref="E11:K11" si="20">+E12+E13</f>
        <v>8779564</v>
      </c>
      <c r="F11" s="31">
        <f t="shared" si="20"/>
        <v>8779564</v>
      </c>
      <c r="G11" s="44">
        <f t="shared" si="20"/>
        <v>8779564</v>
      </c>
      <c r="H11" s="43">
        <f t="shared" si="20"/>
        <v>9243603</v>
      </c>
      <c r="I11" s="31">
        <f t="shared" si="20"/>
        <v>10216866</v>
      </c>
      <c r="J11" s="31">
        <f t="shared" si="20"/>
        <v>10216866</v>
      </c>
      <c r="K11" s="58">
        <f t="shared" si="20"/>
        <v>10216866</v>
      </c>
      <c r="L11" s="43">
        <f t="shared" ref="L11" si="21">+L12+L13</f>
        <v>-361797</v>
      </c>
      <c r="M11" s="31">
        <f t="shared" ref="M11" si="22">+M12+M13</f>
        <v>-1437302</v>
      </c>
      <c r="N11" s="31">
        <f t="shared" ref="N11" si="23">+N12+N13</f>
        <v>-1437302</v>
      </c>
      <c r="O11" s="44">
        <f t="shared" ref="O11" si="24">+O12+O13</f>
        <v>-1437302</v>
      </c>
      <c r="P11" s="43">
        <f t="shared" ref="P11" si="25">+P12+P13</f>
        <v>361797</v>
      </c>
      <c r="Q11" s="31">
        <f t="shared" ref="Q11" si="26">+Q12+Q13</f>
        <v>349933</v>
      </c>
      <c r="R11" s="31">
        <f t="shared" ref="R11" si="27">+R12+R13</f>
        <v>0</v>
      </c>
      <c r="S11" s="31">
        <f t="shared" ref="S11" si="28">+S12+S13</f>
        <v>8141</v>
      </c>
      <c r="T11" s="44">
        <f t="shared" ref="T11" si="29">+T12+T13</f>
        <v>3723</v>
      </c>
      <c r="U11" s="49"/>
      <c r="V11" s="43">
        <f t="shared" ref="V11" si="30">+V12+V13</f>
        <v>1437302</v>
      </c>
      <c r="W11" s="31">
        <f t="shared" ref="W11:X11" si="31">+W12+W13</f>
        <v>306726</v>
      </c>
      <c r="X11" s="31">
        <f t="shared" si="31"/>
        <v>1130576</v>
      </c>
      <c r="Y11" s="31">
        <f t="shared" ref="Y11" si="32">+Y12+Y13</f>
        <v>1049877</v>
      </c>
      <c r="Z11" s="26">
        <f t="shared" ref="Z11" si="33">+Z12+Z13</f>
        <v>0</v>
      </c>
      <c r="AA11" s="26">
        <f t="shared" ref="AA11" si="34">+AA12+AA13</f>
        <v>69531</v>
      </c>
      <c r="AB11" s="71">
        <f t="shared" ref="AB11" si="35">+AB12+AB13</f>
        <v>11168</v>
      </c>
    </row>
    <row r="12" spans="1:33" s="20" customFormat="1" ht="51" customHeight="1" x14ac:dyDescent="0.25">
      <c r="A12" s="77"/>
      <c r="B12" s="54" t="s">
        <v>7</v>
      </c>
      <c r="C12" s="35">
        <v>8528640</v>
      </c>
      <c r="D12" s="2">
        <v>8630088</v>
      </c>
      <c r="E12" s="2">
        <v>8528640</v>
      </c>
      <c r="F12" s="2">
        <v>8528640</v>
      </c>
      <c r="G12" s="42">
        <v>8528640</v>
      </c>
      <c r="H12" s="35">
        <v>8988162</v>
      </c>
      <c r="I12" s="2">
        <v>9952392</v>
      </c>
      <c r="J12" s="2">
        <v>9952392</v>
      </c>
      <c r="K12" s="59">
        <v>9952392</v>
      </c>
      <c r="L12" s="35">
        <f>D12-H12</f>
        <v>-358074</v>
      </c>
      <c r="M12" s="2">
        <f t="shared" ref="M12:O13" si="36">E12-I12</f>
        <v>-1423752</v>
      </c>
      <c r="N12" s="2">
        <f t="shared" si="36"/>
        <v>-1423752</v>
      </c>
      <c r="O12" s="42">
        <f t="shared" si="36"/>
        <v>-1423752</v>
      </c>
      <c r="P12" s="63">
        <f>SUM(Q12:T12)</f>
        <v>358074</v>
      </c>
      <c r="Q12" s="1">
        <v>349933</v>
      </c>
      <c r="R12" s="1"/>
      <c r="S12" s="1">
        <v>8141</v>
      </c>
      <c r="T12" s="64"/>
      <c r="U12" s="49"/>
      <c r="V12" s="63">
        <f>-M12</f>
        <v>1423752</v>
      </c>
      <c r="W12" s="2">
        <v>304344</v>
      </c>
      <c r="X12" s="2">
        <f>+V12-W12</f>
        <v>1119408</v>
      </c>
      <c r="Y12" s="1">
        <v>1049877</v>
      </c>
      <c r="Z12" s="1"/>
      <c r="AA12" s="1">
        <v>69531</v>
      </c>
      <c r="AB12" s="64"/>
    </row>
    <row r="13" spans="1:33" s="20" customFormat="1" ht="51" customHeight="1" thickBot="1" x14ac:dyDescent="0.3">
      <c r="A13" s="78"/>
      <c r="B13" s="79" t="s">
        <v>8</v>
      </c>
      <c r="C13" s="36">
        <v>250924</v>
      </c>
      <c r="D13" s="66">
        <v>251718</v>
      </c>
      <c r="E13" s="37">
        <v>250924</v>
      </c>
      <c r="F13" s="37">
        <v>250924</v>
      </c>
      <c r="G13" s="38">
        <v>250924</v>
      </c>
      <c r="H13" s="84">
        <v>255441</v>
      </c>
      <c r="I13" s="37">
        <v>264474</v>
      </c>
      <c r="J13" s="37">
        <v>264474</v>
      </c>
      <c r="K13" s="60">
        <v>264474</v>
      </c>
      <c r="L13" s="36">
        <f>D13-H13</f>
        <v>-3723</v>
      </c>
      <c r="M13" s="37">
        <f t="shared" si="36"/>
        <v>-13550</v>
      </c>
      <c r="N13" s="37">
        <f t="shared" si="36"/>
        <v>-13550</v>
      </c>
      <c r="O13" s="38">
        <f t="shared" si="36"/>
        <v>-13550</v>
      </c>
      <c r="P13" s="65">
        <f>SUM(Q13:T13)</f>
        <v>3723</v>
      </c>
      <c r="Q13" s="66"/>
      <c r="R13" s="66"/>
      <c r="S13" s="66"/>
      <c r="T13" s="67">
        <v>3723</v>
      </c>
      <c r="U13" s="49"/>
      <c r="V13" s="65">
        <f>-M13</f>
        <v>13550</v>
      </c>
      <c r="W13" s="37">
        <v>2382</v>
      </c>
      <c r="X13" s="37">
        <f>+V13-W13</f>
        <v>11168</v>
      </c>
      <c r="Y13" s="66"/>
      <c r="Z13" s="66"/>
      <c r="AA13" s="66"/>
      <c r="AB13" s="67">
        <v>11168</v>
      </c>
    </row>
    <row r="14" spans="1:33" s="51" customFormat="1" ht="15.75" customHeight="1" thickBot="1" x14ac:dyDescent="0.3">
      <c r="A14" s="47"/>
      <c r="B14" s="48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50"/>
      <c r="Q14" s="45"/>
      <c r="R14" s="45"/>
      <c r="S14" s="45"/>
      <c r="T14" s="45"/>
      <c r="U14" s="49"/>
      <c r="V14" s="50"/>
      <c r="W14" s="34"/>
      <c r="X14" s="34"/>
      <c r="Y14" s="45"/>
      <c r="Z14" s="45"/>
      <c r="AA14" s="45"/>
      <c r="AB14" s="45"/>
    </row>
    <row r="15" spans="1:33" s="52" customFormat="1" ht="21" customHeight="1" x14ac:dyDescent="0.3">
      <c r="A15" s="80"/>
      <c r="B15" s="81" t="s">
        <v>68</v>
      </c>
      <c r="C15" s="73"/>
      <c r="D15" s="74"/>
      <c r="E15" s="74"/>
      <c r="F15" s="74"/>
      <c r="G15" s="75"/>
      <c r="H15" s="73"/>
      <c r="I15" s="74"/>
      <c r="J15" s="74"/>
      <c r="K15" s="75"/>
      <c r="L15" s="73"/>
      <c r="M15" s="74"/>
      <c r="N15" s="74"/>
      <c r="O15" s="75"/>
      <c r="P15" s="73"/>
      <c r="Q15" s="74"/>
      <c r="R15" s="74"/>
      <c r="S15" s="74"/>
      <c r="T15" s="75"/>
      <c r="U15" s="49"/>
      <c r="V15" s="73"/>
      <c r="W15" s="74"/>
      <c r="X15" s="74"/>
      <c r="Y15" s="74"/>
      <c r="Z15" s="74"/>
      <c r="AA15" s="74"/>
      <c r="AB15" s="75"/>
    </row>
    <row r="16" spans="1:33" s="53" customFormat="1" ht="40.5" customHeight="1" thickBot="1" x14ac:dyDescent="0.3">
      <c r="A16" s="82"/>
      <c r="B16" s="83" t="s">
        <v>9</v>
      </c>
      <c r="C16" s="36"/>
      <c r="D16" s="37"/>
      <c r="E16" s="37"/>
      <c r="F16" s="37"/>
      <c r="G16" s="38"/>
      <c r="H16" s="36"/>
      <c r="I16" s="37"/>
      <c r="J16" s="37"/>
      <c r="K16" s="38"/>
      <c r="L16" s="36"/>
      <c r="M16" s="37"/>
      <c r="N16" s="37"/>
      <c r="O16" s="38"/>
      <c r="P16" s="65">
        <f>SUM(Q16:T16)</f>
        <v>-11864</v>
      </c>
      <c r="Q16" s="66"/>
      <c r="R16" s="66"/>
      <c r="S16" s="66">
        <v>-8141</v>
      </c>
      <c r="T16" s="67">
        <v>-3723</v>
      </c>
      <c r="U16" s="49"/>
      <c r="V16" s="65">
        <v>-80699</v>
      </c>
      <c r="W16" s="37"/>
      <c r="X16" s="76">
        <f>+V16-W16</f>
        <v>-80699</v>
      </c>
      <c r="Y16" s="66"/>
      <c r="Z16" s="66"/>
      <c r="AA16" s="66">
        <v>-69531</v>
      </c>
      <c r="AB16" s="67">
        <v>-11168</v>
      </c>
    </row>
    <row r="17" spans="3:26" x14ac:dyDescent="0.25">
      <c r="H17" s="40"/>
    </row>
    <row r="18" spans="3:26" x14ac:dyDescent="0.25">
      <c r="Z18" s="21"/>
    </row>
    <row r="19" spans="3:26" x14ac:dyDescent="0.25">
      <c r="C19" s="40"/>
      <c r="D19" s="40"/>
      <c r="E19" s="40"/>
    </row>
    <row r="20" spans="3:26" x14ac:dyDescent="0.25">
      <c r="C20" s="40"/>
      <c r="D20" s="40"/>
      <c r="E20" s="40"/>
    </row>
    <row r="21" spans="3:26" x14ac:dyDescent="0.25">
      <c r="C21" s="40"/>
      <c r="D21" s="40"/>
      <c r="E21" s="40"/>
    </row>
  </sheetData>
  <mergeCells count="33">
    <mergeCell ref="A6:B6"/>
    <mergeCell ref="A11:B11"/>
    <mergeCell ref="A7:B7"/>
    <mergeCell ref="B3:B5"/>
    <mergeCell ref="A3:A5"/>
    <mergeCell ref="D4:D5"/>
    <mergeCell ref="P4:P5"/>
    <mergeCell ref="H3:K3"/>
    <mergeCell ref="W4:W5"/>
    <mergeCell ref="H4:H5"/>
    <mergeCell ref="I4:I5"/>
    <mergeCell ref="J4:J5"/>
    <mergeCell ref="R4:T4"/>
    <mergeCell ref="Q4:Q5"/>
    <mergeCell ref="G4:G5"/>
    <mergeCell ref="F4:F5"/>
    <mergeCell ref="E4:E5"/>
    <mergeCell ref="A1:AB1"/>
    <mergeCell ref="K4:K5"/>
    <mergeCell ref="L4:L5"/>
    <mergeCell ref="X4:X5"/>
    <mergeCell ref="L3:O3"/>
    <mergeCell ref="V3:AB3"/>
    <mergeCell ref="V4:V5"/>
    <mergeCell ref="Y4:Y5"/>
    <mergeCell ref="Z4:AB4"/>
    <mergeCell ref="O4:O5"/>
    <mergeCell ref="N4:N5"/>
    <mergeCell ref="M4:M5"/>
    <mergeCell ref="C4:C5"/>
    <mergeCell ref="C3:G3"/>
    <mergeCell ref="A2:AB2"/>
    <mergeCell ref="P3:T3"/>
  </mergeCells>
  <printOptions horizontalCentered="1"/>
  <pageMargins left="0.19685039370078741" right="0.19685039370078741" top="0.47244094488188981" bottom="0.19685039370078741" header="0.19685039370078741" footer="0.19685039370078741"/>
  <pageSetup paperSize="9" scale="3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anotācijai</vt:lpstr>
      <vt:lpstr>pārdales</vt:lpstr>
      <vt:lpstr>pārdales!Print_Area</vt:lpstr>
      <vt:lpstr>pārdales!Print_Titles</vt:lpstr>
    </vt:vector>
  </TitlesOfParts>
  <Company>Izgl'itibas un zinatnes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Artūrs Veidemanis</dc:creator>
  <cp:lastModifiedBy>Alise Trokša</cp:lastModifiedBy>
  <cp:lastPrinted>2019-09-19T08:15:18Z</cp:lastPrinted>
  <dcterms:created xsi:type="dcterms:W3CDTF">2018-09-21T09:36:01Z</dcterms:created>
  <dcterms:modified xsi:type="dcterms:W3CDTF">2019-09-19T12:27:47Z</dcterms:modified>
</cp:coreProperties>
</file>