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mc:AlternateContent xmlns:mc="http://schemas.openxmlformats.org/markup-compatibility/2006">
    <mc:Choice Requires="x15">
      <x15ac:absPath xmlns:x15ac="http://schemas.microsoft.com/office/spreadsheetml/2010/11/ac" url="\\vni.lv\FldrRedir\Jana.Upeniece\Desktop\"/>
    </mc:Choice>
  </mc:AlternateContent>
  <xr:revisionPtr revIDLastSave="0" documentId="13_ncr:1_{25D535BA-97A6-4A22-BDFC-A64C81C2304D}" xr6:coauthVersionLast="43" xr6:coauthVersionMax="43" xr10:uidLastSave="{00000000-0000-0000-0000-000000000000}"/>
  <bookViews>
    <workbookView xWindow="-110" yWindow="-110" windowWidth="19420" windowHeight="10420" tabRatio="901" xr2:uid="{00000000-000D-0000-FFFF-FFFF00000000}"/>
  </bookViews>
  <sheets>
    <sheet name="Adreses_detalizēti" sheetId="5" r:id="rId1"/>
    <sheet name="Pa gadiem_noapaļots" sheetId="11" r:id="rId2"/>
  </sheets>
  <externalReferences>
    <externalReference r:id="rId3"/>
  </externalReferenc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2" i="11" l="1"/>
  <c r="L72" i="11" s="1"/>
  <c r="B72" i="11"/>
  <c r="J71" i="11"/>
  <c r="I71" i="11"/>
  <c r="F71" i="11"/>
  <c r="E71" i="11"/>
  <c r="C71" i="11"/>
  <c r="K71" i="11" s="1"/>
  <c r="B71" i="11"/>
  <c r="AC70" i="11"/>
  <c r="AB70" i="11"/>
  <c r="AA70" i="11"/>
  <c r="Z70" i="11"/>
  <c r="Y70" i="11"/>
  <c r="X70" i="11"/>
  <c r="W70" i="11"/>
  <c r="V70" i="11"/>
  <c r="U70" i="11"/>
  <c r="T70" i="11"/>
  <c r="S70" i="11"/>
  <c r="R70" i="11"/>
  <c r="Q70" i="11"/>
  <c r="P70" i="11"/>
  <c r="O70" i="11"/>
  <c r="N70" i="11"/>
  <c r="M70" i="11"/>
  <c r="C70" i="11"/>
  <c r="D70" i="11" s="1"/>
  <c r="B70" i="11"/>
  <c r="D69" i="11"/>
  <c r="C69" i="11"/>
  <c r="B69" i="11"/>
  <c r="I68" i="11"/>
  <c r="H68" i="11"/>
  <c r="F68" i="11"/>
  <c r="E68" i="11"/>
  <c r="D68" i="11"/>
  <c r="C68" i="11"/>
  <c r="G68" i="11" s="1"/>
  <c r="G67" i="11" s="1"/>
  <c r="B68" i="11"/>
  <c r="AC67" i="11"/>
  <c r="AB67" i="11"/>
  <c r="AA67" i="11"/>
  <c r="Z67" i="11"/>
  <c r="Y67" i="11"/>
  <c r="X67" i="11"/>
  <c r="W67" i="11"/>
  <c r="V67" i="11"/>
  <c r="U67" i="11"/>
  <c r="T67" i="11"/>
  <c r="S67" i="11"/>
  <c r="R67" i="11"/>
  <c r="Q67" i="11"/>
  <c r="P67" i="11"/>
  <c r="O67" i="11"/>
  <c r="N67" i="11"/>
  <c r="M67" i="11"/>
  <c r="L67" i="11"/>
  <c r="K67" i="11"/>
  <c r="J67" i="11"/>
  <c r="I67" i="11"/>
  <c r="H67" i="11"/>
  <c r="F67" i="11"/>
  <c r="E67" i="11"/>
  <c r="D67" i="11"/>
  <c r="C67" i="11"/>
  <c r="B67" i="11"/>
  <c r="C66" i="11"/>
  <c r="I66" i="11" s="1"/>
  <c r="B66" i="11"/>
  <c r="C65" i="11"/>
  <c r="L65" i="11" s="1"/>
  <c r="B65" i="11"/>
  <c r="AC64" i="11"/>
  <c r="AB64" i="11"/>
  <c r="AA64" i="11"/>
  <c r="Z64" i="11"/>
  <c r="Y64" i="11"/>
  <c r="X64" i="11"/>
  <c r="W64" i="11"/>
  <c r="V64" i="11"/>
  <c r="U64" i="11"/>
  <c r="T64" i="11"/>
  <c r="S64" i="11"/>
  <c r="R64" i="11"/>
  <c r="Q64" i="11"/>
  <c r="P64" i="11"/>
  <c r="O64" i="11"/>
  <c r="N64" i="11"/>
  <c r="M64" i="11"/>
  <c r="C64" i="11"/>
  <c r="D64" i="11" s="1"/>
  <c r="B64" i="11"/>
  <c r="J63" i="11"/>
  <c r="I63" i="11"/>
  <c r="F63" i="11"/>
  <c r="E63" i="11"/>
  <c r="C63" i="11"/>
  <c r="K63" i="11" s="1"/>
  <c r="B63" i="11"/>
  <c r="B61" i="11" s="1"/>
  <c r="D61" i="11" s="1"/>
  <c r="L62" i="11"/>
  <c r="I62" i="11"/>
  <c r="H62" i="11"/>
  <c r="E62" i="11"/>
  <c r="D62" i="11"/>
  <c r="C62" i="11"/>
  <c r="J62" i="11" s="1"/>
  <c r="J61" i="11" s="1"/>
  <c r="B62" i="11"/>
  <c r="AC61" i="11"/>
  <c r="AB61" i="11"/>
  <c r="AA61" i="11"/>
  <c r="Z61" i="11"/>
  <c r="Y61" i="11"/>
  <c r="X61" i="11"/>
  <c r="W61" i="11"/>
  <c r="V61" i="11"/>
  <c r="U61" i="11"/>
  <c r="T61" i="11"/>
  <c r="S61" i="11"/>
  <c r="R61" i="11"/>
  <c r="Q61" i="11"/>
  <c r="P61" i="11"/>
  <c r="O61" i="11"/>
  <c r="N61" i="11"/>
  <c r="M61" i="11"/>
  <c r="I61" i="11"/>
  <c r="E61" i="11"/>
  <c r="C61" i="11"/>
  <c r="C60" i="11"/>
  <c r="I60" i="11" s="1"/>
  <c r="B60" i="11"/>
  <c r="C59" i="11"/>
  <c r="L59" i="11" s="1"/>
  <c r="B59" i="11"/>
  <c r="AC58" i="11"/>
  <c r="AB58" i="11"/>
  <c r="AA58" i="11"/>
  <c r="Z58" i="11"/>
  <c r="Y58" i="11"/>
  <c r="X58" i="11"/>
  <c r="W58" i="11"/>
  <c r="V58" i="11"/>
  <c r="U58" i="11"/>
  <c r="T58" i="11"/>
  <c r="S58" i="11"/>
  <c r="R58" i="11"/>
  <c r="Q58" i="11"/>
  <c r="P58" i="11"/>
  <c r="O58" i="11"/>
  <c r="N58" i="11"/>
  <c r="M58" i="11"/>
  <c r="C58" i="11"/>
  <c r="D58" i="11" s="1"/>
  <c r="B58" i="11"/>
  <c r="J57" i="11"/>
  <c r="I57" i="11"/>
  <c r="F57" i="11"/>
  <c r="E57" i="11"/>
  <c r="C57" i="11"/>
  <c r="K57" i="11" s="1"/>
  <c r="B57" i="11"/>
  <c r="B55" i="11" s="1"/>
  <c r="D55" i="11" s="1"/>
  <c r="L56" i="11"/>
  <c r="I56" i="11"/>
  <c r="H56" i="11"/>
  <c r="E56" i="11"/>
  <c r="D56" i="11"/>
  <c r="C56" i="11"/>
  <c r="J56" i="11" s="1"/>
  <c r="J55" i="11" s="1"/>
  <c r="B56" i="11"/>
  <c r="AC55" i="11"/>
  <c r="AB55" i="11"/>
  <c r="AA55" i="11"/>
  <c r="Z55" i="11"/>
  <c r="Y55" i="11"/>
  <c r="X55" i="11"/>
  <c r="W55" i="11"/>
  <c r="V55" i="11"/>
  <c r="U55" i="11"/>
  <c r="T55" i="11"/>
  <c r="S55" i="11"/>
  <c r="R55" i="11"/>
  <c r="Q55" i="11"/>
  <c r="P55" i="11"/>
  <c r="O55" i="11"/>
  <c r="N55" i="11"/>
  <c r="M55" i="11"/>
  <c r="I55" i="11"/>
  <c r="E55" i="11"/>
  <c r="C55" i="11"/>
  <c r="C54" i="11"/>
  <c r="I54" i="11" s="1"/>
  <c r="B54" i="11"/>
  <c r="J53" i="11"/>
  <c r="F53" i="11"/>
  <c r="C53" i="11"/>
  <c r="L53" i="11" s="1"/>
  <c r="B53" i="11"/>
  <c r="AC52" i="11"/>
  <c r="AB52" i="11"/>
  <c r="AA52" i="11"/>
  <c r="Z52" i="11"/>
  <c r="Y52" i="11"/>
  <c r="X52" i="11"/>
  <c r="W52" i="11"/>
  <c r="V52" i="11"/>
  <c r="U52" i="11"/>
  <c r="T52" i="11"/>
  <c r="S52" i="11"/>
  <c r="R52" i="11"/>
  <c r="Q52" i="11"/>
  <c r="P52" i="11"/>
  <c r="O52" i="11"/>
  <c r="N52" i="11"/>
  <c r="M52" i="11"/>
  <c r="C52" i="11"/>
  <c r="D52" i="11" s="1"/>
  <c r="B52" i="11"/>
  <c r="J51" i="11"/>
  <c r="I51" i="11"/>
  <c r="F51" i="11"/>
  <c r="E51" i="11"/>
  <c r="C51" i="11"/>
  <c r="K51" i="11" s="1"/>
  <c r="B51" i="11"/>
  <c r="B49" i="11" s="1"/>
  <c r="D49" i="11" s="1"/>
  <c r="L50" i="11"/>
  <c r="I50" i="11"/>
  <c r="H50" i="11"/>
  <c r="E50" i="11"/>
  <c r="D50" i="11"/>
  <c r="C50" i="11"/>
  <c r="J50" i="11" s="1"/>
  <c r="J49" i="11" s="1"/>
  <c r="B50" i="11"/>
  <c r="AC49" i="11"/>
  <c r="AB49" i="11"/>
  <c r="AA49" i="11"/>
  <c r="Z49" i="11"/>
  <c r="Y49" i="11"/>
  <c r="X49" i="11"/>
  <c r="W49" i="11"/>
  <c r="V49" i="11"/>
  <c r="U49" i="11"/>
  <c r="T49" i="11"/>
  <c r="S49" i="11"/>
  <c r="R49" i="11"/>
  <c r="Q49" i="11"/>
  <c r="P49" i="11"/>
  <c r="O49" i="11"/>
  <c r="N49" i="11"/>
  <c r="M49" i="11"/>
  <c r="I49" i="11"/>
  <c r="E49" i="11"/>
  <c r="C49" i="11"/>
  <c r="C48" i="11"/>
  <c r="I48" i="11" s="1"/>
  <c r="B48" i="11"/>
  <c r="C47" i="11"/>
  <c r="L47" i="11" s="1"/>
  <c r="B47" i="11"/>
  <c r="AC46" i="11"/>
  <c r="AB46" i="11"/>
  <c r="AA46" i="11"/>
  <c r="Z46" i="11"/>
  <c r="Y46" i="11"/>
  <c r="X46" i="11"/>
  <c r="W46" i="11"/>
  <c r="V46" i="11"/>
  <c r="U46" i="11"/>
  <c r="T46" i="11"/>
  <c r="S46" i="11"/>
  <c r="R46" i="11"/>
  <c r="Q46" i="11"/>
  <c r="P46" i="11"/>
  <c r="O46" i="11"/>
  <c r="N46" i="11"/>
  <c r="M46" i="11"/>
  <c r="C46" i="11"/>
  <c r="D46" i="11" s="1"/>
  <c r="B46" i="11"/>
  <c r="Y45" i="11"/>
  <c r="X45" i="11"/>
  <c r="U45" i="11"/>
  <c r="T45" i="11"/>
  <c r="Q45" i="11"/>
  <c r="P45" i="11"/>
  <c r="M45" i="11"/>
  <c r="L45" i="11"/>
  <c r="I45" i="11"/>
  <c r="H45" i="11"/>
  <c r="E45" i="11"/>
  <c r="D45" i="11"/>
  <c r="C45" i="11"/>
  <c r="Z45" i="11" s="1"/>
  <c r="B45" i="11"/>
  <c r="C44" i="11"/>
  <c r="B44" i="11"/>
  <c r="AC43" i="11"/>
  <c r="AB43" i="11"/>
  <c r="C43" i="11"/>
  <c r="D43" i="11" s="1"/>
  <c r="B43" i="11"/>
  <c r="I42" i="11"/>
  <c r="H42" i="11"/>
  <c r="E42" i="11"/>
  <c r="D42" i="11"/>
  <c r="C42" i="11"/>
  <c r="L42" i="11" s="1"/>
  <c r="B42" i="11"/>
  <c r="C41" i="11"/>
  <c r="K41" i="11" s="1"/>
  <c r="B41" i="11"/>
  <c r="AC40" i="11"/>
  <c r="AB40" i="11"/>
  <c r="AA40" i="11"/>
  <c r="Z40" i="11"/>
  <c r="Y40" i="11"/>
  <c r="X40" i="11"/>
  <c r="W40" i="11"/>
  <c r="V40" i="11"/>
  <c r="U40" i="11"/>
  <c r="T40" i="11"/>
  <c r="S40" i="11"/>
  <c r="R40" i="11"/>
  <c r="Q40" i="11"/>
  <c r="P40" i="11"/>
  <c r="O40" i="11"/>
  <c r="N40" i="11"/>
  <c r="M40" i="11"/>
  <c r="C40" i="11"/>
  <c r="B40" i="11"/>
  <c r="C39" i="11"/>
  <c r="J39" i="11" s="1"/>
  <c r="J37" i="11" s="1"/>
  <c r="B39" i="11"/>
  <c r="J38" i="11"/>
  <c r="I38" i="11"/>
  <c r="H38" i="11"/>
  <c r="F38" i="11"/>
  <c r="E38" i="11"/>
  <c r="C38" i="11"/>
  <c r="L38" i="11" s="1"/>
  <c r="B38" i="11"/>
  <c r="D38" i="11" s="1"/>
  <c r="AC37" i="11"/>
  <c r="AB37" i="11"/>
  <c r="AA37" i="11"/>
  <c r="Z37" i="11"/>
  <c r="Y37" i="11"/>
  <c r="X37" i="11"/>
  <c r="W37" i="11"/>
  <c r="V37" i="11"/>
  <c r="U37" i="11"/>
  <c r="T37" i="11"/>
  <c r="S37" i="11"/>
  <c r="R37" i="11"/>
  <c r="Q37" i="11"/>
  <c r="P37" i="11"/>
  <c r="O37" i="11"/>
  <c r="N37" i="11"/>
  <c r="M37" i="11"/>
  <c r="C37" i="11"/>
  <c r="B37" i="11"/>
  <c r="D37" i="11" s="1"/>
  <c r="C36" i="11"/>
  <c r="AA36" i="11" s="1"/>
  <c r="B36" i="11"/>
  <c r="Y35" i="11"/>
  <c r="U35" i="11"/>
  <c r="T35" i="11"/>
  <c r="Q35" i="11"/>
  <c r="P35" i="11"/>
  <c r="N35" i="11"/>
  <c r="M35" i="11"/>
  <c r="L35" i="11"/>
  <c r="J35" i="11"/>
  <c r="I35" i="11"/>
  <c r="H35" i="11"/>
  <c r="F35" i="11"/>
  <c r="E35" i="11"/>
  <c r="C35" i="11"/>
  <c r="X35" i="11" s="1"/>
  <c r="B35" i="11"/>
  <c r="D35" i="11" s="1"/>
  <c r="AC34" i="11"/>
  <c r="AB34" i="11"/>
  <c r="D34" i="11"/>
  <c r="C34" i="11"/>
  <c r="B34" i="11"/>
  <c r="C33" i="11"/>
  <c r="L33" i="11" s="1"/>
  <c r="B33" i="11"/>
  <c r="C32" i="11"/>
  <c r="K32" i="11" s="1"/>
  <c r="B32" i="11"/>
  <c r="AC31" i="11"/>
  <c r="AB31" i="11"/>
  <c r="AA31" i="11"/>
  <c r="Z31" i="11"/>
  <c r="Y31" i="11"/>
  <c r="X31" i="11"/>
  <c r="W31" i="11"/>
  <c r="V31" i="11"/>
  <c r="U31" i="11"/>
  <c r="T31" i="11"/>
  <c r="S31" i="11"/>
  <c r="R31" i="11"/>
  <c r="Q31" i="11"/>
  <c r="P31" i="11"/>
  <c r="O31" i="11"/>
  <c r="N31" i="11"/>
  <c r="M31" i="11"/>
  <c r="C31" i="11"/>
  <c r="D31" i="11" s="1"/>
  <c r="B31" i="11"/>
  <c r="J30" i="11"/>
  <c r="I30" i="11"/>
  <c r="F30" i="11"/>
  <c r="E30" i="11"/>
  <c r="C30" i="11"/>
  <c r="L30" i="11" s="1"/>
  <c r="L28" i="11" s="1"/>
  <c r="B30" i="11"/>
  <c r="L29" i="11"/>
  <c r="J29" i="11"/>
  <c r="I29" i="11"/>
  <c r="H29" i="11"/>
  <c r="F29" i="11"/>
  <c r="E29" i="11"/>
  <c r="D29" i="11"/>
  <c r="C29" i="11"/>
  <c r="K29" i="11" s="1"/>
  <c r="B29" i="11"/>
  <c r="AC28" i="11"/>
  <c r="AB28" i="11"/>
  <c r="AA28" i="11"/>
  <c r="Z28" i="11"/>
  <c r="Y28" i="11"/>
  <c r="X28" i="11"/>
  <c r="W28" i="11"/>
  <c r="V28" i="11"/>
  <c r="U28" i="11"/>
  <c r="T28" i="11"/>
  <c r="S28" i="11"/>
  <c r="R28" i="11"/>
  <c r="Q28" i="11"/>
  <c r="P28" i="11"/>
  <c r="O28" i="11"/>
  <c r="N28" i="11"/>
  <c r="M28" i="11"/>
  <c r="J28" i="11"/>
  <c r="I28" i="11"/>
  <c r="F28" i="11"/>
  <c r="E28" i="11"/>
  <c r="D28" i="11"/>
  <c r="C28" i="11"/>
  <c r="B28" i="11"/>
  <c r="C27" i="11"/>
  <c r="AA27" i="11" s="1"/>
  <c r="B27" i="11"/>
  <c r="Y26" i="11"/>
  <c r="X26" i="11"/>
  <c r="U26" i="11"/>
  <c r="T26" i="11"/>
  <c r="Q26" i="11"/>
  <c r="P26" i="11"/>
  <c r="M26" i="11"/>
  <c r="L26" i="11"/>
  <c r="I26" i="11"/>
  <c r="H26" i="11"/>
  <c r="E26" i="11"/>
  <c r="D26" i="11"/>
  <c r="C26" i="11"/>
  <c r="AA26" i="11" s="1"/>
  <c r="B26" i="11"/>
  <c r="AC25" i="11"/>
  <c r="AB25" i="11"/>
  <c r="D25" i="11"/>
  <c r="C25" i="11"/>
  <c r="B25" i="11"/>
  <c r="C24" i="11"/>
  <c r="AA24" i="11" s="1"/>
  <c r="B24" i="11"/>
  <c r="Y23" i="11"/>
  <c r="X23" i="11"/>
  <c r="U23" i="11"/>
  <c r="T23" i="11"/>
  <c r="Q23" i="11"/>
  <c r="P23" i="11"/>
  <c r="M23" i="11"/>
  <c r="L23" i="11"/>
  <c r="I23" i="11"/>
  <c r="H23" i="11"/>
  <c r="E23" i="11"/>
  <c r="D23" i="11"/>
  <c r="C23" i="11"/>
  <c r="AA23" i="11" s="1"/>
  <c r="AA22" i="11" s="1"/>
  <c r="B23" i="11"/>
  <c r="AC22" i="11"/>
  <c r="AB22" i="11"/>
  <c r="D22" i="11"/>
  <c r="C22" i="11"/>
  <c r="B22" i="11"/>
  <c r="C21" i="11"/>
  <c r="AA21" i="11" s="1"/>
  <c r="B21" i="11"/>
  <c r="Y20" i="11"/>
  <c r="X20" i="11"/>
  <c r="U20" i="11"/>
  <c r="T20" i="11"/>
  <c r="Q20" i="11"/>
  <c r="P20" i="11"/>
  <c r="M20" i="11"/>
  <c r="L20" i="11"/>
  <c r="I20" i="11"/>
  <c r="H20" i="11"/>
  <c r="E20" i="11"/>
  <c r="D20" i="11"/>
  <c r="C20" i="11"/>
  <c r="AA20" i="11" s="1"/>
  <c r="AA19" i="11" s="1"/>
  <c r="B20" i="11"/>
  <c r="AC19" i="11"/>
  <c r="AB19" i="11"/>
  <c r="D19" i="11"/>
  <c r="C19" i="11"/>
  <c r="B19" i="11"/>
  <c r="C18" i="11"/>
  <c r="L18" i="11" s="1"/>
  <c r="B18" i="11"/>
  <c r="C17" i="11"/>
  <c r="K17" i="11" s="1"/>
  <c r="B17" i="11"/>
  <c r="AC16" i="11"/>
  <c r="AB16" i="11"/>
  <c r="AA16" i="11"/>
  <c r="Z16" i="11"/>
  <c r="Y16" i="11"/>
  <c r="X16" i="11"/>
  <c r="W16" i="11"/>
  <c r="V16" i="11"/>
  <c r="U16" i="11"/>
  <c r="T16" i="11"/>
  <c r="S16" i="11"/>
  <c r="R16" i="11"/>
  <c r="Q16" i="11"/>
  <c r="P16" i="11"/>
  <c r="O16" i="11"/>
  <c r="N16" i="11"/>
  <c r="M16" i="11"/>
  <c r="C16" i="11"/>
  <c r="D16" i="11" s="1"/>
  <c r="B16" i="11"/>
  <c r="Y15" i="11"/>
  <c r="X15" i="11"/>
  <c r="U15" i="11"/>
  <c r="T15" i="11"/>
  <c r="Q15" i="11"/>
  <c r="P15" i="11"/>
  <c r="M15" i="11"/>
  <c r="L15" i="11"/>
  <c r="I15" i="11"/>
  <c r="H15" i="11"/>
  <c r="E15" i="11"/>
  <c r="D15" i="11"/>
  <c r="C15" i="11"/>
  <c r="AA15" i="11" s="1"/>
  <c r="B15" i="11"/>
  <c r="C14" i="11"/>
  <c r="AA14" i="11" s="1"/>
  <c r="AA13" i="11" s="1"/>
  <c r="B14" i="11"/>
  <c r="AC13" i="11"/>
  <c r="AB13" i="11"/>
  <c r="C13" i="11"/>
  <c r="D13" i="11" s="1"/>
  <c r="B13" i="11"/>
  <c r="Z12" i="11"/>
  <c r="Y12" i="11"/>
  <c r="V12" i="11"/>
  <c r="U12" i="11"/>
  <c r="R12" i="11"/>
  <c r="Q12" i="11"/>
  <c r="N12" i="11"/>
  <c r="M12" i="11"/>
  <c r="J12" i="11"/>
  <c r="I12" i="11"/>
  <c r="F12" i="11"/>
  <c r="E12" i="11"/>
  <c r="C12" i="11"/>
  <c r="X12" i="11" s="1"/>
  <c r="X10" i="11" s="1"/>
  <c r="B12" i="11"/>
  <c r="B10" i="11" s="1"/>
  <c r="D10" i="11" s="1"/>
  <c r="Y11" i="11"/>
  <c r="X11" i="11"/>
  <c r="U11" i="11"/>
  <c r="T11" i="11"/>
  <c r="Q11" i="11"/>
  <c r="P11" i="11"/>
  <c r="M11" i="11"/>
  <c r="L11" i="11"/>
  <c r="I11" i="11"/>
  <c r="H11" i="11"/>
  <c r="E11" i="11"/>
  <c r="D11" i="11"/>
  <c r="C11" i="11"/>
  <c r="AA11" i="11" s="1"/>
  <c r="B11" i="11"/>
  <c r="AC10" i="11"/>
  <c r="Y10" i="11"/>
  <c r="U10" i="11"/>
  <c r="Q10" i="11"/>
  <c r="M10" i="11"/>
  <c r="I10" i="11"/>
  <c r="E10" i="11"/>
  <c r="C10" i="11"/>
  <c r="J9" i="11"/>
  <c r="C9" i="11"/>
  <c r="B9" i="11"/>
  <c r="B7" i="11" s="1"/>
  <c r="D7" i="11" s="1"/>
  <c r="Y8" i="11"/>
  <c r="X8" i="11"/>
  <c r="U8" i="11"/>
  <c r="T8" i="11"/>
  <c r="Q8" i="11"/>
  <c r="P8" i="11"/>
  <c r="M8" i="11"/>
  <c r="L8" i="11"/>
  <c r="I8" i="11"/>
  <c r="H8" i="11"/>
  <c r="E8" i="11"/>
  <c r="D8" i="11"/>
  <c r="C8" i="11"/>
  <c r="AA8" i="11" s="1"/>
  <c r="B8" i="11"/>
  <c r="AC7" i="11"/>
  <c r="AB7" i="11"/>
  <c r="C7" i="11"/>
  <c r="C6" i="11"/>
  <c r="K6" i="11" s="1"/>
  <c r="B6" i="11"/>
  <c r="J5" i="11"/>
  <c r="I5" i="11"/>
  <c r="F5" i="11"/>
  <c r="E5" i="11"/>
  <c r="C5" i="11"/>
  <c r="L5" i="11" s="1"/>
  <c r="B5" i="11"/>
  <c r="AC4" i="11"/>
  <c r="AC73" i="11" s="1"/>
  <c r="AB4" i="11"/>
  <c r="AA4" i="11"/>
  <c r="Z4" i="11"/>
  <c r="Y4" i="11"/>
  <c r="X4" i="11"/>
  <c r="W4" i="11"/>
  <c r="V4" i="11"/>
  <c r="U4" i="11"/>
  <c r="T4" i="11"/>
  <c r="S4" i="11"/>
  <c r="R4" i="11"/>
  <c r="Q4" i="11"/>
  <c r="P4" i="11"/>
  <c r="C4" i="11"/>
  <c r="C73" i="11" s="1"/>
  <c r="B4" i="11"/>
  <c r="D4" i="11" l="1"/>
  <c r="G5" i="11"/>
  <c r="K5" i="11"/>
  <c r="K4" i="11" s="1"/>
  <c r="D6" i="11"/>
  <c r="H6" i="11"/>
  <c r="L6" i="11"/>
  <c r="L4" i="11" s="1"/>
  <c r="AA9" i="11"/>
  <c r="W9" i="11"/>
  <c r="S9" i="11"/>
  <c r="Z9" i="11"/>
  <c r="V9" i="11"/>
  <c r="R9" i="11"/>
  <c r="N9" i="11"/>
  <c r="Y9" i="11"/>
  <c r="Y7" i="11" s="1"/>
  <c r="U9" i="11"/>
  <c r="U7" i="11" s="1"/>
  <c r="Q9" i="11"/>
  <c r="Q7" i="11" s="1"/>
  <c r="M9" i="11"/>
  <c r="M7" i="11" s="1"/>
  <c r="I9" i="11"/>
  <c r="I7" i="11" s="1"/>
  <c r="E9" i="11"/>
  <c r="E7" i="11" s="1"/>
  <c r="X9" i="11"/>
  <c r="X7" i="11" s="1"/>
  <c r="T9" i="11"/>
  <c r="T7" i="11" s="1"/>
  <c r="P9" i="11"/>
  <c r="P7" i="11" s="1"/>
  <c r="L9" i="11"/>
  <c r="L7" i="11" s="1"/>
  <c r="H9" i="11"/>
  <c r="H7" i="11" s="1"/>
  <c r="D9" i="11"/>
  <c r="K9" i="11"/>
  <c r="D5" i="11"/>
  <c r="H5" i="11"/>
  <c r="H4" i="11" s="1"/>
  <c r="E6" i="11"/>
  <c r="E4" i="11" s="1"/>
  <c r="I6" i="11"/>
  <c r="I4" i="11" s="1"/>
  <c r="F9" i="11"/>
  <c r="O9" i="11"/>
  <c r="F6" i="11"/>
  <c r="F4" i="11" s="1"/>
  <c r="J6" i="11"/>
  <c r="J4" i="11" s="1"/>
  <c r="AA7" i="11"/>
  <c r="G9" i="11"/>
  <c r="B73" i="11"/>
  <c r="G6" i="11"/>
  <c r="AB11" i="11"/>
  <c r="F8" i="11"/>
  <c r="F7" i="11" s="1"/>
  <c r="J8" i="11"/>
  <c r="J7" i="11" s="1"/>
  <c r="N8" i="11"/>
  <c r="N7" i="11" s="1"/>
  <c r="R8" i="11"/>
  <c r="R7" i="11" s="1"/>
  <c r="V8" i="11"/>
  <c r="V7" i="11" s="1"/>
  <c r="Z8" i="11"/>
  <c r="Z7" i="11" s="1"/>
  <c r="F11" i="11"/>
  <c r="F10" i="11" s="1"/>
  <c r="J11" i="11"/>
  <c r="J10" i="11" s="1"/>
  <c r="N11" i="11"/>
  <c r="N10" i="11" s="1"/>
  <c r="R11" i="11"/>
  <c r="R10" i="11" s="1"/>
  <c r="V11" i="11"/>
  <c r="V10" i="11" s="1"/>
  <c r="Z11" i="11"/>
  <c r="Z10" i="11" s="1"/>
  <c r="G12" i="11"/>
  <c r="K12" i="11"/>
  <c r="O12" i="11"/>
  <c r="S12" i="11"/>
  <c r="W12" i="11"/>
  <c r="AA12" i="11"/>
  <c r="AB12" i="11" s="1"/>
  <c r="D14" i="11"/>
  <c r="H14" i="11"/>
  <c r="H13" i="11" s="1"/>
  <c r="L14" i="11"/>
  <c r="L13" i="11" s="1"/>
  <c r="P14" i="11"/>
  <c r="P13" i="11" s="1"/>
  <c r="T14" i="11"/>
  <c r="T13" i="11" s="1"/>
  <c r="X14" i="11"/>
  <c r="X13" i="11" s="1"/>
  <c r="F15" i="11"/>
  <c r="J15" i="11"/>
  <c r="N15" i="11"/>
  <c r="R15" i="11"/>
  <c r="V15" i="11"/>
  <c r="Z15" i="11"/>
  <c r="D17" i="11"/>
  <c r="H17" i="11"/>
  <c r="L17" i="11"/>
  <c r="L16" i="11" s="1"/>
  <c r="E18" i="11"/>
  <c r="I18" i="11"/>
  <c r="F20" i="11"/>
  <c r="J20" i="11"/>
  <c r="N20" i="11"/>
  <c r="R20" i="11"/>
  <c r="V20" i="11"/>
  <c r="Z20" i="11"/>
  <c r="D21" i="11"/>
  <c r="H21" i="11"/>
  <c r="H19" i="11" s="1"/>
  <c r="L21" i="11"/>
  <c r="L19" i="11" s="1"/>
  <c r="P21" i="11"/>
  <c r="P19" i="11" s="1"/>
  <c r="T21" i="11"/>
  <c r="T19" i="11" s="1"/>
  <c r="X21" i="11"/>
  <c r="X19" i="11" s="1"/>
  <c r="G8" i="11"/>
  <c r="G7" i="11" s="1"/>
  <c r="K8" i="11"/>
  <c r="K7" i="11" s="1"/>
  <c r="O8" i="11"/>
  <c r="O7" i="11" s="1"/>
  <c r="S8" i="11"/>
  <c r="S7" i="11" s="1"/>
  <c r="W8" i="11"/>
  <c r="W7" i="11" s="1"/>
  <c r="G11" i="11"/>
  <c r="G10" i="11" s="1"/>
  <c r="K11" i="11"/>
  <c r="K10" i="11" s="1"/>
  <c r="O11" i="11"/>
  <c r="O10" i="11" s="1"/>
  <c r="S11" i="11"/>
  <c r="S10" i="11" s="1"/>
  <c r="W11" i="11"/>
  <c r="W10" i="11" s="1"/>
  <c r="D12" i="11"/>
  <c r="H12" i="11"/>
  <c r="H10" i="11" s="1"/>
  <c r="L12" i="11"/>
  <c r="L10" i="11" s="1"/>
  <c r="P12" i="11"/>
  <c r="P10" i="11" s="1"/>
  <c r="T12" i="11"/>
  <c r="T10" i="11" s="1"/>
  <c r="T73" i="11" s="1"/>
  <c r="E14" i="11"/>
  <c r="E13" i="11" s="1"/>
  <c r="I14" i="11"/>
  <c r="I13" i="11" s="1"/>
  <c r="M14" i="11"/>
  <c r="M13" i="11" s="1"/>
  <c r="Q14" i="11"/>
  <c r="Q13" i="11" s="1"/>
  <c r="Q73" i="11" s="1"/>
  <c r="U14" i="11"/>
  <c r="U13" i="11" s="1"/>
  <c r="U73" i="11" s="1"/>
  <c r="Y14" i="11"/>
  <c r="Y13" i="11" s="1"/>
  <c r="Y73" i="11" s="1"/>
  <c r="G15" i="11"/>
  <c r="K15" i="11"/>
  <c r="O15" i="11"/>
  <c r="S15" i="11"/>
  <c r="W15" i="11"/>
  <c r="E17" i="11"/>
  <c r="E16" i="11" s="1"/>
  <c r="I17" i="11"/>
  <c r="I16" i="11" s="1"/>
  <c r="F18" i="11"/>
  <c r="J18" i="11"/>
  <c r="G20" i="11"/>
  <c r="K20" i="11"/>
  <c r="O20" i="11"/>
  <c r="O19" i="11" s="1"/>
  <c r="S20" i="11"/>
  <c r="W20" i="11"/>
  <c r="E21" i="11"/>
  <c r="E19" i="11" s="1"/>
  <c r="I21" i="11"/>
  <c r="I19" i="11" s="1"/>
  <c r="M21" i="11"/>
  <c r="M19" i="11" s="1"/>
  <c r="Q21" i="11"/>
  <c r="Q19" i="11" s="1"/>
  <c r="U21" i="11"/>
  <c r="U19" i="11" s="1"/>
  <c r="Y21" i="11"/>
  <c r="Y19" i="11" s="1"/>
  <c r="AA25" i="11"/>
  <c r="F14" i="11"/>
  <c r="F13" i="11" s="1"/>
  <c r="J14" i="11"/>
  <c r="J13" i="11" s="1"/>
  <c r="N14" i="11"/>
  <c r="N13" i="11" s="1"/>
  <c r="R14" i="11"/>
  <c r="R13" i="11" s="1"/>
  <c r="V14" i="11"/>
  <c r="V13" i="11" s="1"/>
  <c r="Z14" i="11"/>
  <c r="Z13" i="11" s="1"/>
  <c r="F17" i="11"/>
  <c r="J17" i="11"/>
  <c r="J16" i="11" s="1"/>
  <c r="G18" i="11"/>
  <c r="K18" i="11"/>
  <c r="K16" i="11" s="1"/>
  <c r="F21" i="11"/>
  <c r="J21" i="11"/>
  <c r="N21" i="11"/>
  <c r="R21" i="11"/>
  <c r="V21" i="11"/>
  <c r="Z21" i="11"/>
  <c r="G14" i="11"/>
  <c r="G13" i="11" s="1"/>
  <c r="K14" i="11"/>
  <c r="K13" i="11" s="1"/>
  <c r="O14" i="11"/>
  <c r="S14" i="11"/>
  <c r="S13" i="11" s="1"/>
  <c r="W14" i="11"/>
  <c r="W13" i="11" s="1"/>
  <c r="G17" i="11"/>
  <c r="G16" i="11" s="1"/>
  <c r="D18" i="11"/>
  <c r="H18" i="11"/>
  <c r="G21" i="11"/>
  <c r="K21" i="11"/>
  <c r="O21" i="11"/>
  <c r="S21" i="11"/>
  <c r="W21" i="11"/>
  <c r="F23" i="11"/>
  <c r="J23" i="11"/>
  <c r="N23" i="11"/>
  <c r="R23" i="11"/>
  <c r="V23" i="11"/>
  <c r="Z23" i="11"/>
  <c r="D24" i="11"/>
  <c r="H24" i="11"/>
  <c r="H22" i="11" s="1"/>
  <c r="L24" i="11"/>
  <c r="L22" i="11" s="1"/>
  <c r="P24" i="11"/>
  <c r="P22" i="11" s="1"/>
  <c r="T24" i="11"/>
  <c r="T22" i="11" s="1"/>
  <c r="X24" i="11"/>
  <c r="X22" i="11" s="1"/>
  <c r="F26" i="11"/>
  <c r="J26" i="11"/>
  <c r="N26" i="11"/>
  <c r="R26" i="11"/>
  <c r="V26" i="11"/>
  <c r="Z26" i="11"/>
  <c r="D27" i="11"/>
  <c r="H27" i="11"/>
  <c r="H25" i="11" s="1"/>
  <c r="L27" i="11"/>
  <c r="L25" i="11" s="1"/>
  <c r="P27" i="11"/>
  <c r="P25" i="11" s="1"/>
  <c r="T27" i="11"/>
  <c r="T25" i="11" s="1"/>
  <c r="X27" i="11"/>
  <c r="X25" i="11" s="1"/>
  <c r="G30" i="11"/>
  <c r="K30" i="11"/>
  <c r="K28" i="11" s="1"/>
  <c r="D32" i="11"/>
  <c r="H32" i="11"/>
  <c r="L32" i="11"/>
  <c r="L31" i="11" s="1"/>
  <c r="E33" i="11"/>
  <c r="I33" i="11"/>
  <c r="R35" i="11"/>
  <c r="V35" i="11"/>
  <c r="Z35" i="11"/>
  <c r="D36" i="11"/>
  <c r="H36" i="11"/>
  <c r="H34" i="11" s="1"/>
  <c r="L36" i="11"/>
  <c r="L34" i="11" s="1"/>
  <c r="P36" i="11"/>
  <c r="P34" i="11" s="1"/>
  <c r="T36" i="11"/>
  <c r="T34" i="11" s="1"/>
  <c r="X36" i="11"/>
  <c r="X34" i="11" s="1"/>
  <c r="G39" i="11"/>
  <c r="K39" i="11"/>
  <c r="D41" i="11"/>
  <c r="D40" i="11" s="1"/>
  <c r="H41" i="11"/>
  <c r="H40" i="11" s="1"/>
  <c r="L41" i="11"/>
  <c r="L40" i="11" s="1"/>
  <c r="X44" i="11"/>
  <c r="X43" i="11" s="1"/>
  <c r="T44" i="11"/>
  <c r="T43" i="11" s="1"/>
  <c r="P44" i="11"/>
  <c r="P43" i="11" s="1"/>
  <c r="L44" i="11"/>
  <c r="L43" i="11" s="1"/>
  <c r="H44" i="11"/>
  <c r="H43" i="11" s="1"/>
  <c r="D44" i="11"/>
  <c r="Y44" i="11"/>
  <c r="Y43" i="11" s="1"/>
  <c r="U44" i="11"/>
  <c r="U43" i="11" s="1"/>
  <c r="Q44" i="11"/>
  <c r="Q43" i="11" s="1"/>
  <c r="M44" i="11"/>
  <c r="M43" i="11" s="1"/>
  <c r="I44" i="11"/>
  <c r="I43" i="11" s="1"/>
  <c r="E44" i="11"/>
  <c r="E43" i="11" s="1"/>
  <c r="K44" i="11"/>
  <c r="S44" i="11"/>
  <c r="AA44" i="11"/>
  <c r="G23" i="11"/>
  <c r="K23" i="11"/>
  <c r="O23" i="11"/>
  <c r="S23" i="11"/>
  <c r="W23" i="11"/>
  <c r="E24" i="11"/>
  <c r="E22" i="11" s="1"/>
  <c r="I24" i="11"/>
  <c r="I22" i="11" s="1"/>
  <c r="M24" i="11"/>
  <c r="M22" i="11" s="1"/>
  <c r="Q24" i="11"/>
  <c r="Q22" i="11" s="1"/>
  <c r="U24" i="11"/>
  <c r="U22" i="11" s="1"/>
  <c r="Y24" i="11"/>
  <c r="Y22" i="11" s="1"/>
  <c r="G26" i="11"/>
  <c r="K26" i="11"/>
  <c r="O26" i="11"/>
  <c r="S26" i="11"/>
  <c r="W26" i="11"/>
  <c r="E27" i="11"/>
  <c r="E25" i="11" s="1"/>
  <c r="I27" i="11"/>
  <c r="I25" i="11" s="1"/>
  <c r="M27" i="11"/>
  <c r="M25" i="11" s="1"/>
  <c r="Q27" i="11"/>
  <c r="Q25" i="11" s="1"/>
  <c r="U27" i="11"/>
  <c r="U25" i="11" s="1"/>
  <c r="Y27" i="11"/>
  <c r="Y25" i="11" s="1"/>
  <c r="G29" i="11"/>
  <c r="G28" i="11" s="1"/>
  <c r="D30" i="11"/>
  <c r="H30" i="11"/>
  <c r="H28" i="11" s="1"/>
  <c r="E32" i="11"/>
  <c r="E31" i="11" s="1"/>
  <c r="I32" i="11"/>
  <c r="I31" i="11" s="1"/>
  <c r="F33" i="11"/>
  <c r="J33" i="11"/>
  <c r="G35" i="11"/>
  <c r="K35" i="11"/>
  <c r="O35" i="11"/>
  <c r="S35" i="11"/>
  <c r="W35" i="11"/>
  <c r="AA35" i="11"/>
  <c r="AA34" i="11" s="1"/>
  <c r="E36" i="11"/>
  <c r="E34" i="11" s="1"/>
  <c r="I36" i="11"/>
  <c r="I34" i="11" s="1"/>
  <c r="M36" i="11"/>
  <c r="M34" i="11" s="1"/>
  <c r="Q36" i="11"/>
  <c r="Q34" i="11" s="1"/>
  <c r="U36" i="11"/>
  <c r="U34" i="11" s="1"/>
  <c r="Y36" i="11"/>
  <c r="Y34" i="11" s="1"/>
  <c r="G38" i="11"/>
  <c r="G37" i="11" s="1"/>
  <c r="K38" i="11"/>
  <c r="K37" i="11" s="1"/>
  <c r="D39" i="11"/>
  <c r="H39" i="11"/>
  <c r="H37" i="11" s="1"/>
  <c r="L39" i="11"/>
  <c r="L37" i="11" s="1"/>
  <c r="E41" i="11"/>
  <c r="E40" i="11" s="1"/>
  <c r="I41" i="11"/>
  <c r="I40" i="11" s="1"/>
  <c r="F42" i="11"/>
  <c r="J42" i="11"/>
  <c r="F44" i="11"/>
  <c r="N44" i="11"/>
  <c r="V44" i="11"/>
  <c r="F24" i="11"/>
  <c r="J24" i="11"/>
  <c r="N24" i="11"/>
  <c r="R24" i="11"/>
  <c r="V24" i="11"/>
  <c r="Z24" i="11"/>
  <c r="F27" i="11"/>
  <c r="J27" i="11"/>
  <c r="N27" i="11"/>
  <c r="R27" i="11"/>
  <c r="V27" i="11"/>
  <c r="Z27" i="11"/>
  <c r="F32" i="11"/>
  <c r="J32" i="11"/>
  <c r="J31" i="11" s="1"/>
  <c r="G33" i="11"/>
  <c r="K33" i="11"/>
  <c r="K31" i="11" s="1"/>
  <c r="F36" i="11"/>
  <c r="F34" i="11" s="1"/>
  <c r="J36" i="11"/>
  <c r="J34" i="11" s="1"/>
  <c r="N36" i="11"/>
  <c r="N34" i="11" s="1"/>
  <c r="R36" i="11"/>
  <c r="V36" i="11"/>
  <c r="Z36" i="11"/>
  <c r="E39" i="11"/>
  <c r="E37" i="11" s="1"/>
  <c r="I39" i="11"/>
  <c r="I37" i="11" s="1"/>
  <c r="F41" i="11"/>
  <c r="F40" i="11" s="1"/>
  <c r="J41" i="11"/>
  <c r="J40" i="11" s="1"/>
  <c r="G42" i="11"/>
  <c r="K42" i="11"/>
  <c r="K40" i="11" s="1"/>
  <c r="G44" i="11"/>
  <c r="O44" i="11"/>
  <c r="W44" i="11"/>
  <c r="W43" i="11" s="1"/>
  <c r="G24" i="11"/>
  <c r="K24" i="11"/>
  <c r="O24" i="11"/>
  <c r="S24" i="11"/>
  <c r="W24" i="11"/>
  <c r="G27" i="11"/>
  <c r="K27" i="11"/>
  <c r="O27" i="11"/>
  <c r="S27" i="11"/>
  <c r="W27" i="11"/>
  <c r="G32" i="11"/>
  <c r="G31" i="11" s="1"/>
  <c r="D33" i="11"/>
  <c r="H33" i="11"/>
  <c r="G36" i="11"/>
  <c r="K36" i="11"/>
  <c r="O36" i="11"/>
  <c r="S36" i="11"/>
  <c r="W36" i="11"/>
  <c r="F39" i="11"/>
  <c r="F37" i="11" s="1"/>
  <c r="G41" i="11"/>
  <c r="G40" i="11" s="1"/>
  <c r="J44" i="11"/>
  <c r="R44" i="11"/>
  <c r="Z44" i="11"/>
  <c r="Z43" i="11" s="1"/>
  <c r="G45" i="11"/>
  <c r="K45" i="11"/>
  <c r="O45" i="11"/>
  <c r="S45" i="11"/>
  <c r="W45" i="11"/>
  <c r="AA45" i="11"/>
  <c r="E47" i="11"/>
  <c r="I47" i="11"/>
  <c r="I46" i="11" s="1"/>
  <c r="F48" i="11"/>
  <c r="J48" i="11"/>
  <c r="G50" i="11"/>
  <c r="K50" i="11"/>
  <c r="K49" i="11" s="1"/>
  <c r="D51" i="11"/>
  <c r="H51" i="11"/>
  <c r="H49" i="11" s="1"/>
  <c r="L51" i="11"/>
  <c r="L49" i="11" s="1"/>
  <c r="E53" i="11"/>
  <c r="I53" i="11"/>
  <c r="I52" i="11" s="1"/>
  <c r="F54" i="11"/>
  <c r="F52" i="11" s="1"/>
  <c r="J54" i="11"/>
  <c r="J52" i="11" s="1"/>
  <c r="G56" i="11"/>
  <c r="K56" i="11"/>
  <c r="K55" i="11" s="1"/>
  <c r="D57" i="11"/>
  <c r="H57" i="11"/>
  <c r="H55" i="11" s="1"/>
  <c r="L57" i="11"/>
  <c r="L55" i="11" s="1"/>
  <c r="E59" i="11"/>
  <c r="I59" i="11"/>
  <c r="I58" i="11" s="1"/>
  <c r="F60" i="11"/>
  <c r="J60" i="11"/>
  <c r="G62" i="11"/>
  <c r="K62" i="11"/>
  <c r="K61" i="11" s="1"/>
  <c r="D63" i="11"/>
  <c r="H63" i="11"/>
  <c r="H61" i="11" s="1"/>
  <c r="L63" i="11"/>
  <c r="L61" i="11" s="1"/>
  <c r="E65" i="11"/>
  <c r="I65" i="11"/>
  <c r="I64" i="11" s="1"/>
  <c r="F66" i="11"/>
  <c r="J66" i="11"/>
  <c r="D71" i="11"/>
  <c r="H71" i="11"/>
  <c r="L71" i="11"/>
  <c r="L70" i="11" s="1"/>
  <c r="E72" i="11"/>
  <c r="E70" i="11" s="1"/>
  <c r="I72" i="11"/>
  <c r="I70" i="11" s="1"/>
  <c r="F47" i="11"/>
  <c r="F46" i="11" s="1"/>
  <c r="J47" i="11"/>
  <c r="J46" i="11" s="1"/>
  <c r="G48" i="11"/>
  <c r="K48" i="11"/>
  <c r="G54" i="11"/>
  <c r="K54" i="11"/>
  <c r="F59" i="11"/>
  <c r="J59" i="11"/>
  <c r="J58" i="11" s="1"/>
  <c r="G60" i="11"/>
  <c r="K60" i="11"/>
  <c r="F65" i="11"/>
  <c r="J65" i="11"/>
  <c r="J64" i="11" s="1"/>
  <c r="G66" i="11"/>
  <c r="K66" i="11"/>
  <c r="F72" i="11"/>
  <c r="F70" i="11" s="1"/>
  <c r="J72" i="11"/>
  <c r="J70" i="11" s="1"/>
  <c r="G47" i="11"/>
  <c r="G46" i="11" s="1"/>
  <c r="K47" i="11"/>
  <c r="K46" i="11" s="1"/>
  <c r="D48" i="11"/>
  <c r="H48" i="11"/>
  <c r="L48" i="11"/>
  <c r="L46" i="11" s="1"/>
  <c r="G53" i="11"/>
  <c r="G52" i="11" s="1"/>
  <c r="K53" i="11"/>
  <c r="D54" i="11"/>
  <c r="H54" i="11"/>
  <c r="L54" i="11"/>
  <c r="L52" i="11" s="1"/>
  <c r="G59" i="11"/>
  <c r="K59" i="11"/>
  <c r="K58" i="11" s="1"/>
  <c r="D60" i="11"/>
  <c r="H60" i="11"/>
  <c r="L60" i="11"/>
  <c r="L58" i="11" s="1"/>
  <c r="G65" i="11"/>
  <c r="G64" i="11" s="1"/>
  <c r="K65" i="11"/>
  <c r="K64" i="11" s="1"/>
  <c r="D66" i="11"/>
  <c r="H66" i="11"/>
  <c r="L66" i="11"/>
  <c r="L64" i="11" s="1"/>
  <c r="G72" i="11"/>
  <c r="K72" i="11"/>
  <c r="K70" i="11" s="1"/>
  <c r="F45" i="11"/>
  <c r="J45" i="11"/>
  <c r="N45" i="11"/>
  <c r="R45" i="11"/>
  <c r="V45" i="11"/>
  <c r="D47" i="11"/>
  <c r="H47" i="11"/>
  <c r="H46" i="11" s="1"/>
  <c r="E48" i="11"/>
  <c r="F50" i="11"/>
  <c r="F49" i="11" s="1"/>
  <c r="G51" i="11"/>
  <c r="D53" i="11"/>
  <c r="H53" i="11"/>
  <c r="H52" i="11" s="1"/>
  <c r="E54" i="11"/>
  <c r="F56" i="11"/>
  <c r="F55" i="11" s="1"/>
  <c r="G57" i="11"/>
  <c r="D59" i="11"/>
  <c r="H59" i="11"/>
  <c r="E60" i="11"/>
  <c r="F62" i="11"/>
  <c r="F61" i="11" s="1"/>
  <c r="G63" i="11"/>
  <c r="D65" i="11"/>
  <c r="H65" i="11"/>
  <c r="H64" i="11" s="1"/>
  <c r="E66" i="11"/>
  <c r="G71" i="11"/>
  <c r="G70" i="11" s="1"/>
  <c r="D72" i="11"/>
  <c r="H72" i="11"/>
  <c r="P73" i="11" l="1"/>
  <c r="X73" i="11"/>
  <c r="L73" i="11"/>
  <c r="G55" i="11"/>
  <c r="E52" i="11"/>
  <c r="J43" i="11"/>
  <c r="N43" i="11"/>
  <c r="O34" i="11"/>
  <c r="W25" i="11"/>
  <c r="G25" i="11"/>
  <c r="S22" i="11"/>
  <c r="AA43" i="11"/>
  <c r="R34" i="11"/>
  <c r="H31" i="11"/>
  <c r="R25" i="11"/>
  <c r="R22" i="11"/>
  <c r="R19" i="11"/>
  <c r="R73" i="11" s="1"/>
  <c r="H70" i="11"/>
  <c r="G49" i="11"/>
  <c r="E46" i="11"/>
  <c r="E73" i="11" s="1"/>
  <c r="F43" i="11"/>
  <c r="K34" i="11"/>
  <c r="S25" i="11"/>
  <c r="O22" i="11"/>
  <c r="S43" i="11"/>
  <c r="N25" i="11"/>
  <c r="N22" i="11"/>
  <c r="N73" i="11" s="1"/>
  <c r="K19" i="11"/>
  <c r="K73" i="11" s="1"/>
  <c r="N19" i="11"/>
  <c r="AA10" i="11"/>
  <c r="AA73" i="11" s="1"/>
  <c r="G4" i="11"/>
  <c r="D73" i="11"/>
  <c r="E64" i="11"/>
  <c r="O43" i="11"/>
  <c r="W34" i="11"/>
  <c r="G34" i="11"/>
  <c r="O25" i="11"/>
  <c r="K22" i="11"/>
  <c r="K43" i="11"/>
  <c r="Z34" i="11"/>
  <c r="Z25" i="11"/>
  <c r="J25" i="11"/>
  <c r="Z22" i="11"/>
  <c r="J22" i="11"/>
  <c r="W19" i="11"/>
  <c r="W73" i="11" s="1"/>
  <c r="G19" i="11"/>
  <c r="Z19" i="11"/>
  <c r="Z73" i="11" s="1"/>
  <c r="J19" i="11"/>
  <c r="J73" i="11" s="1"/>
  <c r="AB10" i="11"/>
  <c r="AB73" i="11" s="1"/>
  <c r="M73" i="11"/>
  <c r="H58" i="11"/>
  <c r="G58" i="11"/>
  <c r="K52" i="11"/>
  <c r="F64" i="11"/>
  <c r="F58" i="11"/>
  <c r="G61" i="11"/>
  <c r="E58" i="11"/>
  <c r="R43" i="11"/>
  <c r="G43" i="11"/>
  <c r="F31" i="11"/>
  <c r="V43" i="11"/>
  <c r="S34" i="11"/>
  <c r="K25" i="11"/>
  <c r="W22" i="11"/>
  <c r="G22" i="11"/>
  <c r="V34" i="11"/>
  <c r="V25" i="11"/>
  <c r="F25" i="11"/>
  <c r="V22" i="11"/>
  <c r="F22" i="11"/>
  <c r="O13" i="11"/>
  <c r="O73" i="11" s="1"/>
  <c r="F16" i="11"/>
  <c r="F73" i="11" s="1"/>
  <c r="S19" i="11"/>
  <c r="S73" i="11" s="1"/>
  <c r="V19" i="11"/>
  <c r="V73" i="11" s="1"/>
  <c r="F19" i="11"/>
  <c r="H16" i="11"/>
  <c r="H73" i="11" s="1"/>
  <c r="I73" i="11"/>
  <c r="G73" i="11" l="1"/>
</calcChain>
</file>

<file path=xl/sharedStrings.xml><?xml version="1.0" encoding="utf-8"?>
<sst xmlns="http://schemas.openxmlformats.org/spreadsheetml/2006/main" count="724" uniqueCount="74">
  <si>
    <t>Rīga, Čiekurkalna 1. līnija 1 K-1</t>
  </si>
  <si>
    <t>Nomas maksa</t>
  </si>
  <si>
    <t>Daugavpils, Komandanta iela 7</t>
  </si>
  <si>
    <t>Daugavpils, Hospitāļa iela 3</t>
  </si>
  <si>
    <t>Cēsis, Ata Kronvalda iela 52</t>
  </si>
  <si>
    <t>Rīga, Krišjāņa Valdemāra iela 1a</t>
  </si>
  <si>
    <t>RKP Vientuļi</t>
  </si>
  <si>
    <t>RKP Terehova</t>
  </si>
  <si>
    <t>Papildus maksājumi</t>
  </si>
  <si>
    <t>Apdrošināšana</t>
  </si>
  <si>
    <t>RKP Silene</t>
  </si>
  <si>
    <t>Bauska, Uzvaras iela 3</t>
  </si>
  <si>
    <t>RKP Grebņova</t>
  </si>
  <si>
    <t>Rīga, Krišjāņa Valdemāra iela 26</t>
  </si>
  <si>
    <t>NĪ nodoklis zemei</t>
  </si>
  <si>
    <t>Jelgava, Pasta iela 43</t>
  </si>
  <si>
    <t>Daugavpils, Ģimnāzijas iela 12</t>
  </si>
  <si>
    <t>Daugavpils, 18. Novembra iela 105</t>
  </si>
  <si>
    <t>RKP Patarnieki</t>
  </si>
  <si>
    <t>Ventspils, Jūras iela 34</t>
  </si>
  <si>
    <t>Daugavpils, Vaļņu iela 27</t>
  </si>
  <si>
    <t>Rīga, Rūdolfa iela 5</t>
  </si>
  <si>
    <t>NĪ nodoklis ēkai</t>
  </si>
  <si>
    <t>Limbaži, Cēsu iela 28</t>
  </si>
  <si>
    <t>Rīga, Matīsa iela 9</t>
  </si>
  <si>
    <t>Row Labels</t>
  </si>
  <si>
    <t>Grand Total</t>
  </si>
  <si>
    <t>Jaunās izmaksas gadā</t>
  </si>
  <si>
    <t>Esošās izmaksas gadā</t>
  </si>
  <si>
    <t>Izmaksu starpība gadā</t>
  </si>
  <si>
    <t>N - Izdevumi kārtējiem/kapitālajiem remontiem</t>
  </si>
  <si>
    <t>F - Kapitāla izmaksas (%)</t>
  </si>
  <si>
    <t>K - Kapitāla izmaksas (ieguldījumi)</t>
  </si>
  <si>
    <t>Nizm - Netiešās izmaksas</t>
  </si>
  <si>
    <t>Zn - Zemes nomas maksa no 3. pers</t>
  </si>
  <si>
    <t>A - Apsaimniekošanas izmaksas</t>
  </si>
  <si>
    <t>Limbaži, Cēsu iela 28a</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</si>
  <si>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</si>
  <si>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</si>
  <si>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</si>
  <si>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</si>
  <si>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</si>
  <si>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</si>
  <si>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</si>
  <si>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</si>
  <si>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</si>
  <si>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</si>
  <si>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</si>
  <si>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</si>
  <si>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</si>
  <si>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</si>
  <si>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</si>
  <si>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</si>
  <si>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</si>
  <si>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</si>
  <si>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</si>
  <si>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</si>
  <si>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</si>
  <si>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</si>
  <si>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</si>
  <si>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</si>
  <si>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</si>
  <si>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Pieejamais finansējums</t>
  </si>
  <si>
    <t>Nepieciešamais finansējums</t>
  </si>
  <si>
    <t>Starpība</t>
  </si>
  <si>
    <t>Daugavpils, 18. Novembra iela 39</t>
  </si>
  <si>
    <t>2.pielikums Ministru kabineta rīkojuma projekta  “Grozījums Ministru kabineta 2013.gada 20.novembra rīkojumā Nr.550 “Par finansējuma precizēšanu, kas paredzēts Valsts ugunsdzēsības un glābšanas dienesta Cēsu ugunsdzēsības depo telpu Ata Kronvalda ielā 52, Cēsīs, un Valsts policijas Latgales reģiona pārvaldes telpu Daugavpils cietoksnī nomas maksai, aprīkojuma iegādei un uzturēšanas izdevumu segšanai””, Ministru kabineta rīkojuma projekta 
“Grozījumi Ministru kabineta 2015.gada 9.jūnija rīkojumā Nr.299 “Par ilgtermiņa saistībām Iekšlietu ministrijai Iekšējās drošības biroja funkciju nodrošināšanai””  un Ministru kabineta rīkojuma projekta “Par ilgtermiņa saistībām Iekšlietu ministrijai ēku kompleksa Gaujas ielā 15, Gaujas ielā 15 k-1, Gaujas ielā 17, Čiekurkalna 1.līnijā 1 k-1, Čiekurkalna 1.līnijā 1 k-2, Čiekurkalna 1.līnijā 1 k-3, Čiekurkalna 1.līnijā 1 k-4, Čiekurkalna 1.līnijā 1 k-5, Čiekurkalna 1.līnijā 1 k-6, Čiekurkalna 1.līnijā 1 k-7, Čiekurkalna 1.līnijā 1 k-8, Rīgā,  nomas maksas izdevumu segšanai” apvienotajam sākotnējās ietekmes novērtējuma ziņojumam (anotācijai)</t>
  </si>
  <si>
    <t>1.pielikums Ministru kabineta rīkojuma projekta  “Grozījums Ministru kabineta 2013.gada 20.novembra rīkojumā Nr.550 “Par finansējuma precizēšanu, kas paredzēts Valsts ugunsdzēsības un glābšanas dienesta Cēsu ugunsdzēsības depo telpu Ata Kronvalda ielā 52, Cēsīs, un Valsts policijas Latgales reģiona pārvaldes telpu Daugavpils cietoksnī nomas maksai, aprīkojuma iegādei un uzturēšanas izdevumu segšanai””, Ministru kabineta rīkojuma projekta “Grozījumi Ministru kabineta 2015.gada 9.jūnija rīkojumā Nr.299 “Par ilgtermiņa saistībām Iekšlietu ministrijai Iekšējās drošības biroja funkciju nodrošināšanai””  un Ministru kabineta rīkojuma projekta “Par ilgtermiņa saistībām Iekšlietu ministrijai ēku kompleksa Gaujas ielā 15, Gaujas ielā 15 k-1, Gaujas ielā 17, Čiekurkalna 1.līnijā 1 k-1, Čiekurkalna 1.līnijā 1 k-2, Čiekurkalna 1.līnijā 1 k-3, Čiekurkalna 1.līnijā 1 k-4, Čiekurkalna 1.līnijā 1 k-5, Čiekurkalna 1.līnijā 1 k-6, Čiekurkalna 1.līnijā 1 k-7, Čiekurkalna 1.līnijā 1 k-8, Rīgā,  nomas maksas izdevumu segšanai” apvienotajam sākotnējās ietekmes novērtējuma ziņojumam (anotācijai)</t>
  </si>
  <si>
    <t>Finanšu ministrs</t>
  </si>
  <si>
    <t>J.Reirs</t>
  </si>
  <si>
    <t>Nomas maksas un papildu maksājumu apmērs pa gadiem</t>
  </si>
  <si>
    <t>Izdevumu izmaiņas</t>
  </si>
  <si>
    <t>Daugavpils, 18. Novembra iela 39B</t>
  </si>
  <si>
    <t xml:space="preserve">Finanšu ministrs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</si>
</sst>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426]_-;\-* #,##0.00\ [$€-426]_-;_-* &quot;-&quot;??\ [$€-426]_-;_-@_-"/>
    <numFmt numFmtId="165" formatCode="_-* #,##0\ &quot;€&quot;_-;\-* #,##0\ &quot;€&quot;_-;_-* &quot;-&quot;??\ &quot;€&quot;_-;_-@_-"/>
    <numFmt numFmtId="166" formatCode="_-* #,##0.0000000\ &quot;€&quot;_-;\-* #,##0.0000000\ &quot;€&quot;_-;_-* &quot;-&quot;??\ &quot;€&quot;_-;_-@_-"/>
  </numFmts>
  <fonts count="12" x14ac:knownFonts="1">
    <font>
      <sz val="11"/>
      <color theme="1"/>
      <name val="Calibri"/>
      <family val="2"/>
      <scheme val="minor"/>
    </font>
    <font>
      <sz val="11"/>
      <color theme="1"/>
      <name val="Calibri"/>
      <family val="2"/>
      <charset val="186"/>
      <scheme val="minor"/>
    </font>
    <font>
      <sz val="11"/>
      <color theme="1"/>
      <name val="Calibri"/>
      <family val="2"/>
      <scheme val="minor"/>
    </font>
    <font>
      <sz val="11"/>
      <color theme="1"/>
      <name val="Roboto Slab"/>
      <charset val="186"/>
    </font>
    <font>
      <b/>
      <sz val="10"/>
      <color theme="0"/>
      <name val="Roboto Slab"/>
      <charset val="186"/>
    </font>
    <font>
      <sz val="10"/>
      <color theme="1"/>
      <name val="Roboto Slab"/>
      <charset val="186"/>
    </font>
    <font>
      <b/>
      <sz val="10"/>
      <color theme="1"/>
      <name val="Roboto Slab"/>
      <charset val="186"/>
    </font>
    <font>
      <b/>
      <sz val="10"/>
      <color theme="1"/>
      <name val="Calibri"/>
      <family val="2"/>
      <charset val="186"/>
      <scheme val="minor"/>
    </font>
    <font>
      <b/>
      <sz val="14"/>
      <color theme="1"/>
      <name val="Calibri"/>
      <family val="2"/>
      <charset val="186"/>
      <scheme val="minor"/>
    </font>
    <font>
      <b/>
      <sz val="16"/>
      <color theme="1"/>
      <name val="Calibri"/>
      <family val="2"/>
      <charset val="186"/>
      <scheme val="minor"/>
    </font>
    <font>
      <sz val="16"/>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D5DE3D"/>
        <bgColor indexed="64"/>
      </patternFill>
    </fill>
    <fill>
      <patternFill patternType="solid">
        <fgColor theme="8"/>
        <bgColor theme="8"/>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55">
    <xf numFmtId="0" fontId="0" fillId="0" borderId="0" xfId="0"/>
    <xf numFmtId="44" fontId="0" fillId="0" borderId="0" xfId="1" applyFont="1"/>
    <xf numFmtId="0" fontId="3" fillId="0" borderId="0" xfId="0" applyFont="1" applyAlignment="1">
      <alignment horizontal="left"/>
    </xf>
    <xf numFmtId="0" fontId="3" fillId="0" borderId="0" xfId="0" applyFont="1" applyAlignment="1">
      <alignment horizontal="left" indent="1"/>
    </xf>
    <xf numFmtId="0" fontId="3" fillId="0" borderId="0" xfId="0" applyFont="1" applyAlignment="1">
      <alignment horizontal="left" indent="2"/>
    </xf>
    <xf numFmtId="44" fontId="3" fillId="0" borderId="0" xfId="0" applyNumberFormat="1" applyFont="1"/>
    <xf numFmtId="0" fontId="3" fillId="0" borderId="0" xfId="0" pivotButton="1" applyFont="1" applyAlignment="1">
      <alignment vertical="center"/>
    </xf>
    <xf numFmtId="44" fontId="3" fillId="2" borderId="0" xfId="0" applyNumberFormat="1" applyFont="1" applyFill="1"/>
    <xf numFmtId="0" fontId="0" fillId="0" borderId="0" xfId="0" applyNumberFormat="1"/>
    <xf numFmtId="0" fontId="7" fillId="0" borderId="0" xfId="0" applyFont="1" applyAlignment="1">
      <alignment horizontal="left"/>
    </xf>
    <xf numFmtId="165" fontId="0" fillId="0" borderId="0" xfId="0" applyNumberFormat="1"/>
    <xf numFmtId="0" fontId="7" fillId="0" borderId="0" xfId="0" applyNumberFormat="1" applyFont="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165" fontId="5" fillId="0" borderId="8" xfId="0" applyNumberFormat="1" applyFont="1" applyBorder="1"/>
    <xf numFmtId="165" fontId="5" fillId="4" borderId="8" xfId="0" applyNumberFormat="1" applyFont="1" applyFill="1" applyBorder="1"/>
    <xf numFmtId="0" fontId="1" fillId="0" borderId="0" xfId="0" applyFont="1" applyFill="1"/>
    <xf numFmtId="0" fontId="1" fillId="0" borderId="0" xfId="0" applyNumberFormat="1" applyFont="1" applyFill="1"/>
    <xf numFmtId="44" fontId="1" fillId="0" borderId="0" xfId="0" applyNumberFormat="1" applyFont="1" applyFill="1"/>
    <xf numFmtId="44" fontId="1" fillId="0" borderId="0" xfId="1" applyFont="1" applyFill="1"/>
    <xf numFmtId="0" fontId="0" fillId="0" borderId="0" xfId="0" applyFill="1"/>
    <xf numFmtId="0" fontId="0" fillId="0" borderId="0" xfId="0" applyNumberFormat="1" applyFill="1"/>
    <xf numFmtId="165" fontId="0" fillId="0" borderId="0" xfId="0" applyNumberFormat="1" applyFill="1"/>
    <xf numFmtId="44" fontId="0" fillId="0" borderId="0" xfId="1" applyFont="1" applyFill="1"/>
    <xf numFmtId="44" fontId="0" fillId="0" borderId="0" xfId="0" applyNumberFormat="1" applyFill="1"/>
    <xf numFmtId="166" fontId="0" fillId="0" borderId="0" xfId="0" applyNumberFormat="1" applyFill="1"/>
    <xf numFmtId="165" fontId="1" fillId="0" borderId="0" xfId="0" applyNumberFormat="1" applyFont="1" applyFill="1"/>
    <xf numFmtId="165" fontId="6" fillId="4" borderId="1" xfId="0" applyNumberFormat="1" applyFont="1" applyFill="1" applyBorder="1"/>
    <xf numFmtId="165" fontId="5" fillId="4" borderId="1" xfId="0" applyNumberFormat="1" applyFont="1" applyFill="1" applyBorder="1"/>
    <xf numFmtId="165" fontId="5" fillId="4" borderId="6" xfId="0" applyNumberFormat="1" applyFont="1" applyFill="1" applyBorder="1"/>
    <xf numFmtId="165" fontId="6" fillId="4" borderId="6" xfId="0" applyNumberFormat="1" applyFont="1" applyFill="1" applyBorder="1"/>
    <xf numFmtId="0" fontId="0" fillId="0" borderId="0" xfId="0" applyAlignment="1"/>
    <xf numFmtId="165" fontId="6" fillId="0" borderId="1" xfId="0" applyNumberFormat="1" applyFont="1" applyBorder="1"/>
    <xf numFmtId="165" fontId="6" fillId="0" borderId="6" xfId="0" applyNumberFormat="1" applyFont="1" applyBorder="1"/>
    <xf numFmtId="165" fontId="5" fillId="0" borderId="1" xfId="0" applyNumberFormat="1" applyFont="1" applyBorder="1"/>
    <xf numFmtId="165" fontId="5" fillId="0" borderId="6" xfId="0" applyNumberFormat="1" applyFont="1" applyBorder="1"/>
    <xf numFmtId="0" fontId="4" fillId="3" borderId="2" xfId="0" applyFont="1" applyFill="1" applyBorder="1" applyAlignment="1">
      <alignment horizontal="left" vertical="center"/>
    </xf>
    <xf numFmtId="44" fontId="4" fillId="3" borderId="3" xfId="0" applyNumberFormat="1" applyFont="1" applyFill="1" applyBorder="1" applyAlignment="1">
      <alignment horizontal="left" vertical="center"/>
    </xf>
    <xf numFmtId="0" fontId="6" fillId="0" borderId="5" xfId="0" applyFont="1" applyBorder="1" applyAlignment="1">
      <alignment horizontal="left"/>
    </xf>
    <xf numFmtId="0" fontId="5" fillId="0" borderId="5" xfId="0" applyFont="1" applyBorder="1" applyAlignment="1">
      <alignment horizontal="left" indent="1"/>
    </xf>
    <xf numFmtId="0" fontId="5" fillId="0" borderId="7" xfId="0" applyFont="1" applyBorder="1" applyAlignment="1">
      <alignment horizontal="left" indent="1"/>
    </xf>
    <xf numFmtId="165" fontId="5" fillId="2" borderId="8" xfId="0" applyNumberFormat="1" applyFont="1" applyFill="1" applyBorder="1"/>
    <xf numFmtId="165" fontId="5" fillId="4" borderId="9" xfId="0" applyNumberFormat="1" applyFont="1" applyFill="1" applyBorder="1"/>
    <xf numFmtId="44" fontId="3" fillId="0" borderId="0" xfId="0" pivotButton="1" applyNumberFormat="1" applyFont="1" applyAlignment="1">
      <alignment vertical="center" wrapText="1"/>
    </xf>
    <xf numFmtId="0" fontId="0" fillId="0" borderId="0" xfId="0" pivotButton="1"/>
    <xf numFmtId="0" fontId="0" fillId="0" borderId="0" xfId="0" applyFill="1" applyAlignment="1">
      <alignment horizontal="right"/>
    </xf>
    <xf numFmtId="0" fontId="0" fillId="0" borderId="0" xfId="0" applyAlignment="1">
      <alignment horizontal="right" wrapText="1"/>
    </xf>
    <xf numFmtId="0" fontId="0" fillId="0" borderId="0" xfId="0" applyAlignment="1">
      <alignment horizontal="right"/>
    </xf>
    <xf numFmtId="0" fontId="9" fillId="0" borderId="0" xfId="0" applyFont="1" applyAlignment="1">
      <alignment horizontal="center"/>
    </xf>
    <xf numFmtId="0" fontId="9" fillId="0" borderId="0" xfId="0" applyFont="1" applyFill="1" applyAlignment="1">
      <alignment horizontal="left"/>
    </xf>
    <xf numFmtId="0" fontId="9" fillId="0" borderId="0" xfId="0" applyFont="1" applyFill="1"/>
    <xf numFmtId="0" fontId="8" fillId="0" borderId="0" xfId="0" applyFont="1"/>
    <xf numFmtId="0" fontId="11" fillId="0" borderId="0" xfId="0" applyFont="1" applyAlignment="1">
      <alignment horizontal="center"/>
    </xf>
    <xf numFmtId="0" fontId="10" fillId="0" borderId="0" xfId="0" applyFont="1" applyAlignment="1">
      <alignment horizontal="center"/>
    </xf>
    <xf numFmtId="0" fontId="9" fillId="0" borderId="0" xfId="0" applyFont="1" applyAlignment="1">
      <alignment horizontal="left" indent="2"/>
    </xf>
  </cellXfs>
  <cellStyles count="2">
    <cellStyle name="Currency" xfId="1" builtinId="4"/>
    <cellStyle name="Normal" xfId="0" builtinId="0"/>
  </cellStyles>
  <dxfs count="75">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theme="5" tint="0.399975585192419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solid">
          <fgColor indexed="64"/>
          <bgColor rgb="FFD5DE3D"/>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numFmt numFmtId="165"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Roboto Slab"/>
        <charset val="186"/>
        <scheme val="none"/>
      </font>
      <alignment horizontal="left" vertical="bottom" textRotation="0" wrapText="0" indent="1"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Roboto Slab"/>
        <charset val="186"/>
        <scheme val="none"/>
      </font>
      <fill>
        <patternFill patternType="none">
          <fgColor indexed="64"/>
          <bgColor auto="1"/>
        </patternFill>
      </fill>
      <alignment horizontal="left" vertical="bottom" textRotation="0" wrapText="0" 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Roboto Slab"/>
        <charset val="186"/>
        <scheme val="none"/>
      </font>
      <fill>
        <patternFill patternType="none">
          <fgColor indexed="64"/>
          <bgColor auto="1"/>
        </patternFill>
      </fill>
    </dxf>
    <dxf>
      <border>
        <bottom style="thin">
          <color indexed="64"/>
        </bottom>
      </border>
    </dxf>
    <dxf>
      <font>
        <b/>
        <strike val="0"/>
        <outline val="0"/>
        <shadow val="0"/>
        <u val="none"/>
        <vertAlign val="baseline"/>
        <sz val="10"/>
        <name val="Roboto Slab"/>
        <charset val="186"/>
        <scheme val="none"/>
      </font>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4" formatCode="_-* #,##0.00\ &quot;€&quot;_-;\-* #,##0.00\ &quot;€&quot;_-;_-* &quot;-&quot;??\ &quot;€&quot;_-;_-@_-"/>
    </dxf>
    <dxf>
      <fill>
        <patternFill patternType="solid">
          <bgColor rgb="FFD5DE3D"/>
        </patternFill>
      </fill>
    </dxf>
    <dxf>
      <alignment vertical="center"/>
    </dxf>
    <dxf>
      <alignment vertical="center"/>
    </dxf>
    <dxf>
      <numFmt numFmtId="34" formatCode="_-* #,##0.00\ &quot;€&quot;_-;\-* #,##0.00\ &quot;€&quot;_-;_-* &quot;-&quot;??\ &quot;€&quot;_-;_-@_-"/>
    </dxf>
    <dxf>
      <font>
        <name val="Roboto Slab"/>
        <charset val="186"/>
        <scheme val="none"/>
      </font>
    </dxf>
    <dxf>
      <font>
        <name val="Roboto Slab"/>
        <charset val="186"/>
        <scheme val="none"/>
      </font>
    </dxf>
    <dxf>
      <font>
        <name val="Roboto Slab"/>
        <charset val="186"/>
        <scheme val="none"/>
      </font>
    </dxf>
    <dxf>
      <font>
        <name val="Roboto Slab"/>
        <charset val="186"/>
        <scheme val="none"/>
      </font>
    </dxf>
    <dxf>
      <font>
        <name val="Roboto Slab"/>
        <charset val="186"/>
        <scheme val="none"/>
      </font>
    </dxf>
    <dxf>
      <alignment wrapText="1"/>
    </dxf>
  </dxfs>
  <tableStyles count="0" defaultTableStyle="TableStyleMedium2" defaultPivotStyle="PivotStyleLight16"/>
  <colors>
    <mruColors>
      <color rgb="FFD5DE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mma/Desktop/Harmoniz&#257;cija_IeM_final_27.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ponentes"/>
      <sheetName val="Adreses"/>
      <sheetName val="Adrese_noma un papild"/>
      <sheetName val="Pa gadiem"/>
      <sheetName val="Pa gadiem_noapaļots"/>
      <sheetName val="Adreses_detalizēti"/>
      <sheetName val="Sheet1"/>
    </sheetNames>
    <sheetDataSet>
      <sheetData sheetId="0"/>
      <sheetData sheetId="1"/>
      <sheetData sheetId="2"/>
      <sheetData sheetId="3">
        <row r="3">
          <cell r="B3">
            <v>10384100.012400001</v>
          </cell>
          <cell r="C3">
            <v>9335577.6755999997</v>
          </cell>
        </row>
        <row r="4">
          <cell r="B4">
            <v>23739.619200000001</v>
          </cell>
          <cell r="C4">
            <v>20909.511850000003</v>
          </cell>
        </row>
        <row r="6">
          <cell r="B6">
            <v>746213.98920000007</v>
          </cell>
          <cell r="C6">
            <v>709682.98760550003</v>
          </cell>
        </row>
        <row r="7">
          <cell r="B7">
            <v>1060.3956000000001</v>
          </cell>
          <cell r="C7">
            <v>874.43315167928904</v>
          </cell>
        </row>
        <row r="9">
          <cell r="B9">
            <v>493355.7684</v>
          </cell>
          <cell r="C9">
            <v>483489.88331217621</v>
          </cell>
        </row>
        <row r="10">
          <cell r="B10">
            <v>1173.5064</v>
          </cell>
          <cell r="C10">
            <v>903.51204594241096</v>
          </cell>
        </row>
        <row r="12">
          <cell r="B12">
            <v>680052.33120000002</v>
          </cell>
          <cell r="C12">
            <v>670987.88500600006</v>
          </cell>
        </row>
        <row r="13">
          <cell r="B13">
            <v>1147.6608000000001</v>
          </cell>
          <cell r="C13">
            <v>762.99133471015398</v>
          </cell>
        </row>
        <row r="15">
          <cell r="B15">
            <v>83.336733333333299</v>
          </cell>
          <cell r="C15">
            <v>3850.414278530774</v>
          </cell>
        </row>
        <row r="16">
          <cell r="B16">
            <v>103.697</v>
          </cell>
          <cell r="C16">
            <v>535.22306441505452</v>
          </cell>
        </row>
        <row r="18">
          <cell r="B18">
            <v>16612.767599999999</v>
          </cell>
          <cell r="C18">
            <v>21482.673397923718</v>
          </cell>
        </row>
        <row r="19">
          <cell r="B19">
            <v>272.68560000000002</v>
          </cell>
          <cell r="C19">
            <v>272.91738776600272</v>
          </cell>
        </row>
        <row r="21">
          <cell r="B21">
            <v>44274.674399999996</v>
          </cell>
          <cell r="C21">
            <v>50414.370420442203</v>
          </cell>
        </row>
        <row r="22">
          <cell r="B22">
            <v>1205.3052</v>
          </cell>
          <cell r="C22">
            <v>512.36905991874471</v>
          </cell>
        </row>
        <row r="24">
          <cell r="B24">
            <v>3254.5092</v>
          </cell>
          <cell r="C24">
            <v>10942.453982399746</v>
          </cell>
        </row>
        <row r="25">
          <cell r="B25">
            <v>136.7784</v>
          </cell>
          <cell r="C25">
            <v>16.857220619472201</v>
          </cell>
        </row>
        <row r="27">
          <cell r="B27">
            <v>38488.89</v>
          </cell>
          <cell r="C27">
            <v>46303.165821254581</v>
          </cell>
        </row>
        <row r="28">
          <cell r="B28">
            <v>41.962800000000001</v>
          </cell>
          <cell r="C28">
            <v>76.524467776037895</v>
          </cell>
        </row>
        <row r="30">
          <cell r="B30">
            <v>5443.201133333333</v>
          </cell>
          <cell r="C30">
            <v>13450.39635355503</v>
          </cell>
        </row>
        <row r="31">
          <cell r="B31">
            <v>189.082666666667</v>
          </cell>
          <cell r="C31">
            <v>121.9289087223363</v>
          </cell>
        </row>
        <row r="33">
          <cell r="B33">
            <v>6499.5875999999998</v>
          </cell>
          <cell r="C33">
            <v>17895.845979747981</v>
          </cell>
        </row>
        <row r="34">
          <cell r="B34">
            <v>130.68</v>
          </cell>
          <cell r="C34">
            <v>127.2283687046578</v>
          </cell>
        </row>
        <row r="36">
          <cell r="B36">
            <v>13876.328399999999</v>
          </cell>
          <cell r="C36">
            <v>29345.974978591599</v>
          </cell>
        </row>
        <row r="37">
          <cell r="B37">
            <v>224.62440000000001</v>
          </cell>
          <cell r="C37">
            <v>331.40800614031957</v>
          </cell>
        </row>
        <row r="39">
          <cell r="B39">
            <v>42280.9858569844</v>
          </cell>
          <cell r="C39">
            <v>60522.630956924506</v>
          </cell>
        </row>
        <row r="40">
          <cell r="B40">
            <v>129.25701669540871</v>
          </cell>
          <cell r="C40">
            <v>89.30492671301019</v>
          </cell>
        </row>
        <row r="42">
          <cell r="B42">
            <v>12939.280495636031</v>
          </cell>
          <cell r="C42">
            <v>39792.253757353901</v>
          </cell>
        </row>
        <row r="43">
          <cell r="B43">
            <v>72.725570698744406</v>
          </cell>
          <cell r="C43">
            <v>116.500677878017</v>
          </cell>
        </row>
        <row r="45">
          <cell r="B45">
            <v>22371.835199999998</v>
          </cell>
          <cell r="C45">
            <v>49460.922568512295</v>
          </cell>
        </row>
        <row r="46">
          <cell r="B46">
            <v>42.543599999999998</v>
          </cell>
          <cell r="C46">
            <v>62.904335840912097</v>
          </cell>
        </row>
        <row r="48">
          <cell r="B48">
            <v>82906.993199999997</v>
          </cell>
          <cell r="C48">
            <v>112438.0472240931</v>
          </cell>
        </row>
        <row r="49">
          <cell r="B49">
            <v>208.07160000000002</v>
          </cell>
          <cell r="C49">
            <v>262.0423071918612</v>
          </cell>
        </row>
        <row r="51">
          <cell r="B51">
            <v>34112.138499999972</v>
          </cell>
          <cell r="C51">
            <v>74528.118046569813</v>
          </cell>
        </row>
        <row r="52">
          <cell r="B52">
            <v>392.08000000000004</v>
          </cell>
          <cell r="C52">
            <v>283.08</v>
          </cell>
        </row>
        <row r="54">
          <cell r="B54">
            <v>34899.546000000002</v>
          </cell>
          <cell r="C54">
            <v>85422.763792018406</v>
          </cell>
        </row>
        <row r="55">
          <cell r="B55">
            <v>76.956000000000003</v>
          </cell>
          <cell r="C55">
            <v>102.1638821296017</v>
          </cell>
        </row>
        <row r="57">
          <cell r="B57">
            <v>17560.169999999998</v>
          </cell>
          <cell r="C57">
            <v>82306.02</v>
          </cell>
        </row>
        <row r="58">
          <cell r="B58">
            <v>108.46</v>
          </cell>
          <cell r="C58">
            <v>94.710000000000008</v>
          </cell>
        </row>
        <row r="60">
          <cell r="B60">
            <v>14232.23</v>
          </cell>
          <cell r="C60">
            <v>78889.483199999988</v>
          </cell>
        </row>
        <row r="61">
          <cell r="B61">
            <v>57.29</v>
          </cell>
          <cell r="C61">
            <v>202.61520000000002</v>
          </cell>
        </row>
        <row r="63">
          <cell r="B63">
            <v>64600.633533333399</v>
          </cell>
          <cell r="C63">
            <v>197505.77563749999</v>
          </cell>
        </row>
        <row r="64">
          <cell r="B64">
            <v>343.81746666666697</v>
          </cell>
          <cell r="C64">
            <v>3797.1919805816251</v>
          </cell>
        </row>
        <row r="66">
          <cell r="B66">
            <v>175902.98639999999</v>
          </cell>
          <cell r="C66">
            <v>401849.02026892902</v>
          </cell>
        </row>
        <row r="67">
          <cell r="B67">
            <v>8357.2763999999988</v>
          </cell>
          <cell r="C67">
            <v>15304.205993280171</v>
          </cell>
        </row>
        <row r="69">
          <cell r="B69">
            <v>128977.25169999999</v>
          </cell>
          <cell r="C69">
            <v>480393.93684660713</v>
          </cell>
        </row>
        <row r="70">
          <cell r="B70">
            <v>738.08386666666695</v>
          </cell>
          <cell r="C70">
            <v>699.680291230232</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Timma/Desktop/Harmoniz&#257;cija_IeM_final_27.10.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ānis Timma" refreshedDate="43765.701103472224" createdVersion="6" refreshedVersion="6" minRefreshableVersion="3" recordCount="240" xr:uid="{AB59AA81-744C-43D7-AA65-AB47126A354A}">
  <cacheSource type="worksheet">
    <worksheetSource name="Table1" r:id="rId2"/>
  </cacheSource>
  <cacheFields count="7">
    <cacheField name="Adrese" numFmtId="0">
      <sharedItems count="25">
        <s v="Bauska, Uzvaras iela 3"/>
        <s v="Cēsis, Ata Kronvalda iela 52"/>
        <s v="Daugavpils, 18. Novembra iela 105"/>
        <s v="Daugavpils, 18. Novembra iela 39B"/>
        <s v="Daugavpils, 18. Novembra iela 39"/>
        <s v="Daugavpils, Andreja Pumpura iela 105B"/>
        <s v="Daugavpils, Ģimnāzijas iela 12"/>
        <s v="Daugavpils, Hospitāļa iela 3"/>
        <s v="Daugavpils, Komandanta iela 7"/>
        <s v="Daugavpils, Vaļņu iela 27"/>
        <s v="Jelgava, Pasta iela 43"/>
        <s v="Limbaži, Cēsu iela 28"/>
        <s v="Rīga, Čiekurkalna 1. līnija 1 K-1"/>
        <s v="Rīga, Krišjāņa Valdemāra iela 1a"/>
        <s v="Rīga, Krišjāņa Valdemāra iela 26"/>
        <s v="Rīga, Matīsa iela 9"/>
        <s v="Rīga, Rūdolfa iela 5"/>
        <s v="RKP Grebņova"/>
        <s v="RKP Patarnieki"/>
        <s v="RKP Silene"/>
        <s v="RKP Terehova"/>
        <s v="RKP Vientuļi"/>
        <s v="Ventspils, Jūras iela 34"/>
        <s v="Limbaži, Cēsu iela 28a"/>
        <s v="Daugavpils, 18. Novembra iela 41A" u="1"/>
      </sharedItems>
    </cacheField>
    <cacheField name="Izmaksu veids" numFmtId="0">
      <sharedItems count="2">
        <s v="Nomas maksa"/>
        <s v="Papildus maksājumi"/>
      </sharedItems>
    </cacheField>
    <cacheField name="Izmaksu pozīcija_2" numFmtId="0">
      <sharedItems count="19">
        <s v="A - Apsaimniekošanas izmaksas"/>
        <s v="NĪ nodoklis zemei"/>
        <s v="F - Kapitāla izmaksas (%)"/>
        <s v="K - Kapitāla izmaksas (ieguldījumi)"/>
        <s v="NĪ nodoklis ēkai"/>
        <s v="Apdrošināšana"/>
        <s v="Zn - Zemes nomas maksa no 3. pers"/>
        <s v="Nizm - Netiešās izmaksas"/>
        <s v="N - Izdevumi kārtējiem/kapitālajiem remontiem"/>
        <s v="Pap - NĪ nodoklis ēkai" u="1"/>
        <s v="Zemes nomas maksa no 3. pers" u="1"/>
        <s v="Izdevumi kārtējiem/kapitālajiem remontiem" u="1"/>
        <s v="Apsaimniekošanas izmaksas" u="1"/>
        <s v="Kapitāla izmaksas (ieguldījumi)" u="1"/>
        <s v="Netiešās izmaksas" u="1"/>
        <s v="Kapitāla izmaksas (%)" u="1"/>
        <s v="Uzturēšanas izdevumi" u="1"/>
        <s v="Pap - NĪ nodoklis zemei" u="1"/>
        <s v="Pap - Apdrošināšana" u="1"/>
      </sharedItems>
    </cacheField>
    <cacheField name="Izmaksu pozīcija" numFmtId="0">
      <sharedItems count="18">
        <s v="Tiešo struktūrvienību izmaksas"/>
        <s v="NĪ nodoklis zemei"/>
        <s v="F - Kapitāla izmaksas (%)"/>
        <s v="K - Kapitāla izmaksas (ieguldījumi)"/>
        <s v="NĪ nodoklis ēkai"/>
        <s v="Apdrošināšana"/>
        <s v="Zn - Zemes nomas maksa no 3. pers"/>
        <s v="Nizm - Netiešās izmaksas"/>
        <s v="N - Izdevumi kārtējiem/kapitālajiem remontiem"/>
        <s v="Uzturēšanas izdevumi"/>
        <s v="Pap - NĪ nodoklis ēkai" u="1"/>
        <s v="Zemes nomas maksa no 3. pers" u="1"/>
        <s v="Izdevumi kārtējiem/kapitālajiem remontiem" u="1"/>
        <s v="Kapitāla izmaksas (ieguldījumi)" u="1"/>
        <s v="Netiešās izmaksas" u="1"/>
        <s v="Kapitāla izmaksas (%)" u="1"/>
        <s v="Pap - NĪ nodoklis zemei" u="1"/>
        <s v="Pap - Apdrošināšana" u="1"/>
      </sharedItems>
    </cacheField>
    <cacheField name="Esošās izmaksas gadā summa" numFmtId="164">
      <sharedItems containsSemiMixedTypes="0" containsString="0" containsNumber="1" minValue="0" maxValue="4393816.9044000003"/>
    </cacheField>
    <cacheField name="Jaunās izmaksas gadā summa" numFmtId="164">
      <sharedItems containsSemiMixedTypes="0" containsString="0" containsNumber="1" minValue="0" maxValue="4518073.92"/>
    </cacheField>
    <cacheField name="Izmaksu starpība gadā summa" numFmtId="164">
      <sharedItems containsSemiMixedTypes="0" containsString="0" containsNumber="1" minValue="-2331015.9708000002" maxValue="666835.576800000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0">
  <r>
    <x v="0"/>
    <x v="0"/>
    <x v="0"/>
    <x v="0"/>
    <n v="2053.56"/>
    <n v="584.31384000000003"/>
    <n v="-1469.2461599999999"/>
  </r>
  <r>
    <x v="0"/>
    <x v="1"/>
    <x v="1"/>
    <x v="1"/>
    <n v="119.93519999999999"/>
    <n v="0"/>
    <n v="-119.93519999999999"/>
  </r>
  <r>
    <x v="0"/>
    <x v="0"/>
    <x v="2"/>
    <x v="2"/>
    <n v="0"/>
    <n v="0"/>
    <n v="0"/>
  </r>
  <r>
    <x v="0"/>
    <x v="0"/>
    <x v="3"/>
    <x v="3"/>
    <n v="0"/>
    <n v="0"/>
    <n v="0"/>
  </r>
  <r>
    <x v="0"/>
    <x v="1"/>
    <x v="4"/>
    <x v="4"/>
    <n v="0"/>
    <n v="0"/>
    <n v="0"/>
  </r>
  <r>
    <x v="0"/>
    <x v="1"/>
    <x v="5"/>
    <x v="5"/>
    <n v="16.8432"/>
    <n v="16.857220619472201"/>
    <n v="1.4020619472201901E-2"/>
  </r>
  <r>
    <x v="0"/>
    <x v="0"/>
    <x v="6"/>
    <x v="6"/>
    <n v="0"/>
    <n v="216.832252943686"/>
    <n v="216.832252943686"/>
  </r>
  <r>
    <x v="0"/>
    <x v="0"/>
    <x v="7"/>
    <x v="7"/>
    <n v="0"/>
    <n v="584.31384000000003"/>
    <n v="584.31384000000003"/>
  </r>
  <r>
    <x v="0"/>
    <x v="0"/>
    <x v="8"/>
    <x v="8"/>
    <n v="0"/>
    <n v="4052.51887531997"/>
    <n v="4052.51887531997"/>
  </r>
  <r>
    <x v="0"/>
    <x v="0"/>
    <x v="0"/>
    <x v="9"/>
    <n v="1200.9492"/>
    <n v="5504.4751741360897"/>
    <n v="4303.5259741360896"/>
  </r>
  <r>
    <x v="1"/>
    <x v="0"/>
    <x v="8"/>
    <x v="8"/>
    <n v="127047.822"/>
    <n v="93121.215047142905"/>
    <n v="-33926.606952857095"/>
  </r>
  <r>
    <x v="1"/>
    <x v="0"/>
    <x v="0"/>
    <x v="0"/>
    <n v="41903.558400000002"/>
    <n v="20414.568240000001"/>
    <n v="-21488.990160000001"/>
  </r>
  <r>
    <x v="1"/>
    <x v="0"/>
    <x v="7"/>
    <x v="7"/>
    <n v="22563.499199999998"/>
    <n v="20414.568240000001"/>
    <n v="-2148.9309599999979"/>
  </r>
  <r>
    <x v="1"/>
    <x v="1"/>
    <x v="1"/>
    <x v="1"/>
    <n v="519.67079999999999"/>
    <n v="323.43299999999999"/>
    <n v="-196.23779999999999"/>
  </r>
  <r>
    <x v="1"/>
    <x v="1"/>
    <x v="5"/>
    <x v="5"/>
    <n v="653.8356"/>
    <n v="580.07904594241097"/>
    <n v="-73.756554057589028"/>
  </r>
  <r>
    <x v="1"/>
    <x v="0"/>
    <x v="2"/>
    <x v="2"/>
    <n v="95027.737200000003"/>
    <n v="95027.737200000003"/>
    <n v="0"/>
  </r>
  <r>
    <x v="1"/>
    <x v="0"/>
    <x v="3"/>
    <x v="3"/>
    <n v="173040.50279999999"/>
    <n v="173040.50279999999"/>
    <n v="0"/>
  </r>
  <r>
    <x v="1"/>
    <x v="0"/>
    <x v="6"/>
    <x v="6"/>
    <n v="0"/>
    <n v="0"/>
    <n v="0"/>
  </r>
  <r>
    <x v="1"/>
    <x v="1"/>
    <x v="4"/>
    <x v="4"/>
    <n v="0"/>
    <n v="0"/>
    <n v="0"/>
  </r>
  <r>
    <x v="1"/>
    <x v="0"/>
    <x v="0"/>
    <x v="9"/>
    <n v="33772.648800000003"/>
    <n v="81471.291785033303"/>
    <n v="47698.642985033301"/>
  </r>
  <r>
    <x v="2"/>
    <x v="0"/>
    <x v="7"/>
    <x v="7"/>
    <n v="2767.4539199999999"/>
    <n v="2503.88688"/>
    <n v="-263.56703999999991"/>
  </r>
  <r>
    <x v="2"/>
    <x v="1"/>
    <x v="1"/>
    <x v="1"/>
    <n v="13.213200000000001"/>
    <n v="11.412724409998001"/>
    <n v="-1.8004755900019997"/>
  </r>
  <r>
    <x v="2"/>
    <x v="0"/>
    <x v="2"/>
    <x v="2"/>
    <n v="0"/>
    <n v="0"/>
    <n v="0"/>
  </r>
  <r>
    <x v="2"/>
    <x v="0"/>
    <x v="3"/>
    <x v="3"/>
    <n v="0"/>
    <n v="0"/>
    <n v="0"/>
  </r>
  <r>
    <x v="2"/>
    <x v="1"/>
    <x v="4"/>
    <x v="4"/>
    <n v="0"/>
    <n v="0"/>
    <n v="0"/>
  </r>
  <r>
    <x v="2"/>
    <x v="0"/>
    <x v="6"/>
    <x v="6"/>
    <n v="32.945880000000002"/>
    <n v="48.479835118900297"/>
    <n v="15.533955118900295"/>
  </r>
  <r>
    <x v="2"/>
    <x v="1"/>
    <x v="5"/>
    <x v="5"/>
    <n v="59.512370698744398"/>
    <n v="105.08795346801899"/>
    <n v="45.575582769274597"/>
  </r>
  <r>
    <x v="2"/>
    <x v="0"/>
    <x v="0"/>
    <x v="0"/>
    <n v="461.24232000000001"/>
    <n v="2503.88688"/>
    <n v="2042.64456"/>
  </r>
  <r>
    <x v="2"/>
    <x v="0"/>
    <x v="0"/>
    <x v="9"/>
    <n v="6213.5929679999999"/>
    <n v="10266.580805519799"/>
    <n v="4052.9878375197995"/>
  </r>
  <r>
    <x v="2"/>
    <x v="0"/>
    <x v="8"/>
    <x v="8"/>
    <n v="3464.0454076360302"/>
    <n v="24469.4193567152"/>
    <n v="21005.37394907917"/>
  </r>
  <r>
    <x v="3"/>
    <x v="1"/>
    <x v="1"/>
    <x v="1"/>
    <n v="165.487666666667"/>
    <n v="105.608739142012"/>
    <n v="-59.878927524654998"/>
  </r>
  <r>
    <x v="3"/>
    <x v="1"/>
    <x v="5"/>
    <x v="5"/>
    <n v="23.594999999999999"/>
    <n v="16.320169580324301"/>
    <n v="-7.2748304196756983"/>
  </r>
  <r>
    <x v="3"/>
    <x v="0"/>
    <x v="2"/>
    <x v="2"/>
    <n v="0"/>
    <n v="0"/>
    <n v="0"/>
  </r>
  <r>
    <x v="3"/>
    <x v="0"/>
    <x v="3"/>
    <x v="3"/>
    <n v="0"/>
    <n v="0"/>
    <n v="0"/>
  </r>
  <r>
    <x v="3"/>
    <x v="0"/>
    <x v="6"/>
    <x v="6"/>
    <n v="0"/>
    <n v="0"/>
    <n v="0"/>
  </r>
  <r>
    <x v="3"/>
    <x v="1"/>
    <x v="4"/>
    <x v="4"/>
    <n v="0"/>
    <n v="0"/>
    <n v="0"/>
  </r>
  <r>
    <x v="3"/>
    <x v="0"/>
    <x v="7"/>
    <x v="7"/>
    <n v="0"/>
    <n v="1356.77784"/>
    <n v="1356.77784"/>
  </r>
  <r>
    <x v="3"/>
    <x v="0"/>
    <x v="0"/>
    <x v="0"/>
    <n v="0"/>
    <n v="1356.77784"/>
    <n v="1356.77784"/>
  </r>
  <r>
    <x v="3"/>
    <x v="0"/>
    <x v="8"/>
    <x v="8"/>
    <n v="91.1291333333333"/>
    <n v="1569.3641737426001"/>
    <n v="1478.2350404092667"/>
  </r>
  <r>
    <x v="3"/>
    <x v="0"/>
    <x v="0"/>
    <x v="9"/>
    <n v="5352.0720000000001"/>
    <n v="9167.4764998124301"/>
    <n v="3815.40449981243"/>
  </r>
  <r>
    <x v="4"/>
    <x v="0"/>
    <x v="2"/>
    <x v="2"/>
    <n v="0"/>
    <n v="0"/>
    <n v="0"/>
  </r>
  <r>
    <x v="4"/>
    <x v="0"/>
    <x v="3"/>
    <x v="3"/>
    <n v="0"/>
    <n v="0"/>
    <n v="0"/>
  </r>
  <r>
    <x v="4"/>
    <x v="0"/>
    <x v="6"/>
    <x v="6"/>
    <n v="0"/>
    <n v="0"/>
    <n v="0"/>
  </r>
  <r>
    <x v="4"/>
    <x v="1"/>
    <x v="4"/>
    <x v="4"/>
    <n v="0"/>
    <n v="0"/>
    <n v="0"/>
  </r>
  <r>
    <x v="4"/>
    <x v="1"/>
    <x v="5"/>
    <x v="5"/>
    <n v="30.802566666666699"/>
    <n v="52.858279178368598"/>
    <n v="22.055712511701898"/>
  </r>
  <r>
    <x v="4"/>
    <x v="0"/>
    <x v="8"/>
    <x v="8"/>
    <n v="0"/>
    <n v="220.15367374260401"/>
    <n v="220.15367374260401"/>
  </r>
  <r>
    <x v="4"/>
    <x v="1"/>
    <x v="1"/>
    <x v="1"/>
    <n v="72.894433333333296"/>
    <n v="482.36478523668598"/>
    <n v="409.47035190335271"/>
  </r>
  <r>
    <x v="4"/>
    <x v="0"/>
    <x v="7"/>
    <x v="7"/>
    <n v="0"/>
    <n v="508.17095999999998"/>
    <n v="508.17095999999998"/>
  </r>
  <r>
    <x v="4"/>
    <x v="0"/>
    <x v="0"/>
    <x v="0"/>
    <n v="0"/>
    <n v="508.17095999999998"/>
    <n v="508.17095999999998"/>
  </r>
  <r>
    <x v="4"/>
    <x v="0"/>
    <x v="0"/>
    <x v="9"/>
    <n v="83.336733333333299"/>
    <n v="2613.9186847881701"/>
    <n v="2530.5819514548371"/>
  </r>
  <r>
    <x v="5"/>
    <x v="0"/>
    <x v="2"/>
    <x v="2"/>
    <n v="783732.82680000004"/>
    <n v="359058.83639999997"/>
    <n v="-424673.99040000007"/>
  </r>
  <r>
    <x v="5"/>
    <x v="1"/>
    <x v="1"/>
    <x v="1"/>
    <n v="1210.8227999999999"/>
    <n v="709.08012648030001"/>
    <n v="-501.74267351969991"/>
  </r>
  <r>
    <x v="5"/>
    <x v="1"/>
    <x v="5"/>
    <x v="5"/>
    <n v="1632.9192"/>
    <n v="1315.8831610397599"/>
    <n v="-317.03603896024015"/>
  </r>
  <r>
    <x v="5"/>
    <x v="0"/>
    <x v="3"/>
    <x v="3"/>
    <n v="857678.39520000003"/>
    <n v="857678.39520000003"/>
    <n v="0"/>
  </r>
  <r>
    <x v="5"/>
    <x v="0"/>
    <x v="6"/>
    <x v="6"/>
    <n v="0"/>
    <n v="0"/>
    <n v="0"/>
  </r>
  <r>
    <x v="5"/>
    <x v="1"/>
    <x v="4"/>
    <x v="4"/>
    <n v="0"/>
    <n v="0"/>
    <n v="0"/>
  </r>
  <r>
    <x v="5"/>
    <x v="0"/>
    <x v="7"/>
    <x v="7"/>
    <n v="13724.158799999999"/>
    <n v="48452.804400000001"/>
    <n v="34728.645600000003"/>
  </r>
  <r>
    <x v="5"/>
    <x v="0"/>
    <x v="0"/>
    <x v="0"/>
    <n v="13231.785599999999"/>
    <n v="48452.804400000001"/>
    <n v="35221.018800000005"/>
  </r>
  <r>
    <x v="5"/>
    <x v="0"/>
    <x v="0"/>
    <x v="9"/>
    <n v="116485.974"/>
    <n v="242894.02"/>
    <n v="126408.04599999999"/>
  </r>
  <r>
    <x v="5"/>
    <x v="0"/>
    <x v="8"/>
    <x v="8"/>
    <n v="92574.292799999996"/>
    <n v="321709.35575192899"/>
    <n v="229135.06295192899"/>
  </r>
  <r>
    <x v="6"/>
    <x v="0"/>
    <x v="7"/>
    <x v="7"/>
    <n v="3039.4715999999999"/>
    <n v="2749.9718400000002"/>
    <n v="-289.4997599999997"/>
  </r>
  <r>
    <x v="6"/>
    <x v="1"/>
    <x v="5"/>
    <x v="5"/>
    <n v="107.0124"/>
    <n v="75.592129019754694"/>
    <n v="-31.420270980245306"/>
  </r>
  <r>
    <x v="6"/>
    <x v="0"/>
    <x v="2"/>
    <x v="2"/>
    <n v="0"/>
    <n v="0"/>
    <n v="0"/>
  </r>
  <r>
    <x v="6"/>
    <x v="0"/>
    <x v="3"/>
    <x v="3"/>
    <n v="0"/>
    <n v="0"/>
    <n v="0"/>
  </r>
  <r>
    <x v="6"/>
    <x v="0"/>
    <x v="6"/>
    <x v="6"/>
    <n v="0"/>
    <n v="0"/>
    <n v="0"/>
  </r>
  <r>
    <x v="6"/>
    <x v="1"/>
    <x v="4"/>
    <x v="4"/>
    <n v="0"/>
    <n v="0"/>
    <n v="0"/>
  </r>
  <r>
    <x v="6"/>
    <x v="1"/>
    <x v="1"/>
    <x v="1"/>
    <n v="165.67320000000001"/>
    <n v="197.32525874624801"/>
    <n v="31.652058746248002"/>
  </r>
  <r>
    <x v="6"/>
    <x v="0"/>
    <x v="8"/>
    <x v="8"/>
    <n v="5151.9863999999998"/>
    <n v="5815.2130597248197"/>
    <n v="663.22665972481991"/>
  </r>
  <r>
    <x v="6"/>
    <x v="0"/>
    <x v="0"/>
    <x v="0"/>
    <n v="506.57375999999999"/>
    <n v="2749.9718400000002"/>
    <n v="2243.3980799999999"/>
  </r>
  <r>
    <x v="6"/>
    <x v="0"/>
    <x v="0"/>
    <x v="9"/>
    <n v="7914.7358400000003"/>
    <n v="10167.5166581989"/>
    <n v="2252.7808181988994"/>
  </r>
  <r>
    <x v="7"/>
    <x v="0"/>
    <x v="8"/>
    <x v="8"/>
    <n v="179719.4124"/>
    <n v="138801.74627"/>
    <n v="-40917.666129999998"/>
  </r>
  <r>
    <x v="7"/>
    <x v="0"/>
    <x v="2"/>
    <x v="2"/>
    <n v="195564.21720000001"/>
    <n v="155040.3492"/>
    <n v="-40523.868000000017"/>
  </r>
  <r>
    <x v="7"/>
    <x v="1"/>
    <x v="1"/>
    <x v="1"/>
    <n v="516.76679999999999"/>
    <n v="183.56909999999999"/>
    <n v="-333.1977"/>
  </r>
  <r>
    <x v="7"/>
    <x v="0"/>
    <x v="7"/>
    <x v="7"/>
    <n v="17696.25"/>
    <n v="17554.796160000002"/>
    <n v="-141.45383999999831"/>
  </r>
  <r>
    <x v="7"/>
    <x v="1"/>
    <x v="5"/>
    <x v="5"/>
    <n v="630.89400000000001"/>
    <n v="579.42223471015393"/>
    <n v="-51.471765289846076"/>
  </r>
  <r>
    <x v="7"/>
    <x v="0"/>
    <x v="3"/>
    <x v="3"/>
    <n v="240403.28400000001"/>
    <n v="240403.28400000001"/>
    <n v="0"/>
  </r>
  <r>
    <x v="7"/>
    <x v="0"/>
    <x v="6"/>
    <x v="6"/>
    <n v="0"/>
    <n v="0"/>
    <n v="0"/>
  </r>
  <r>
    <x v="7"/>
    <x v="1"/>
    <x v="4"/>
    <x v="4"/>
    <n v="0"/>
    <n v="0"/>
    <n v="0"/>
  </r>
  <r>
    <x v="7"/>
    <x v="0"/>
    <x v="0"/>
    <x v="0"/>
    <n v="3943.9223999999999"/>
    <n v="17554.796160000002"/>
    <n v="13610.873760000002"/>
  </r>
  <r>
    <x v="7"/>
    <x v="0"/>
    <x v="0"/>
    <x v="9"/>
    <n v="42725.245199999998"/>
    <n v="101632.913216"/>
    <n v="58907.668016000003"/>
  </r>
  <r>
    <x v="8"/>
    <x v="0"/>
    <x v="8"/>
    <x v="8"/>
    <n v="198243.30239999999"/>
    <n v="129900.94301250001"/>
    <n v="-68342.359387499979"/>
  </r>
  <r>
    <x v="8"/>
    <x v="0"/>
    <x v="2"/>
    <x v="2"/>
    <n v="214267.71960000001"/>
    <n v="171020.3352"/>
    <n v="-43247.38440000001"/>
  </r>
  <r>
    <x v="8"/>
    <x v="0"/>
    <x v="7"/>
    <x v="7"/>
    <n v="18846.379199999999"/>
    <n v="18696.387599999998"/>
    <n v="-149.9916000000012"/>
  </r>
  <r>
    <x v="8"/>
    <x v="1"/>
    <x v="5"/>
    <x v="5"/>
    <n v="672.13080000000002"/>
    <n v="540.52760167928898"/>
    <n v="-131.60319832071104"/>
  </r>
  <r>
    <x v="8"/>
    <x v="1"/>
    <x v="1"/>
    <x v="1"/>
    <n v="388.26479999999998"/>
    <n v="333.90555000000001"/>
    <n v="-54.359249999999975"/>
  </r>
  <r>
    <x v="8"/>
    <x v="0"/>
    <x v="3"/>
    <x v="3"/>
    <n v="265152.62400000001"/>
    <n v="265152.62400000001"/>
    <n v="0"/>
  </r>
  <r>
    <x v="8"/>
    <x v="0"/>
    <x v="6"/>
    <x v="6"/>
    <n v="0"/>
    <n v="0"/>
    <n v="0"/>
  </r>
  <r>
    <x v="8"/>
    <x v="1"/>
    <x v="4"/>
    <x v="4"/>
    <n v="0"/>
    <n v="0"/>
    <n v="0"/>
  </r>
  <r>
    <x v="8"/>
    <x v="0"/>
    <x v="0"/>
    <x v="0"/>
    <n v="4200.3455999999996"/>
    <n v="18696.207599999998"/>
    <n v="14495.861999999997"/>
  </r>
  <r>
    <x v="8"/>
    <x v="0"/>
    <x v="0"/>
    <x v="9"/>
    <n v="45503.618399999999"/>
    <n v="106216.49019300001"/>
    <n v="60712.871793000006"/>
  </r>
  <r>
    <x v="9"/>
    <x v="1"/>
    <x v="5"/>
    <x v="5"/>
    <n v="254.78"/>
    <n v="179.32"/>
    <n v="-75.460000000000008"/>
  </r>
  <r>
    <x v="9"/>
    <x v="1"/>
    <x v="1"/>
    <x v="1"/>
    <n v="137.30000000000001"/>
    <n v="103.76"/>
    <n v="-33.540000000000006"/>
  </r>
  <r>
    <x v="9"/>
    <x v="0"/>
    <x v="2"/>
    <x v="2"/>
    <n v="0"/>
    <n v="0"/>
    <n v="0"/>
  </r>
  <r>
    <x v="9"/>
    <x v="0"/>
    <x v="3"/>
    <x v="3"/>
    <n v="0"/>
    <n v="0"/>
    <n v="0"/>
  </r>
  <r>
    <x v="9"/>
    <x v="0"/>
    <x v="6"/>
    <x v="6"/>
    <n v="0"/>
    <n v="0"/>
    <n v="0"/>
  </r>
  <r>
    <x v="9"/>
    <x v="1"/>
    <x v="4"/>
    <x v="4"/>
    <n v="0"/>
    <n v="0"/>
    <n v="0"/>
  </r>
  <r>
    <x v="9"/>
    <x v="0"/>
    <x v="8"/>
    <x v="8"/>
    <n v="6836.0603666666702"/>
    <n v="14241.193816666701"/>
    <n v="7405.1334500000303"/>
  </r>
  <r>
    <x v="9"/>
    <x v="0"/>
    <x v="7"/>
    <x v="7"/>
    <n v="0"/>
    <n v="10472.4048"/>
    <n v="10472.4048"/>
  </r>
  <r>
    <x v="9"/>
    <x v="0"/>
    <x v="0"/>
    <x v="0"/>
    <n v="0"/>
    <n v="10472.4048"/>
    <n v="10472.4048"/>
  </r>
  <r>
    <x v="9"/>
    <x v="0"/>
    <x v="0"/>
    <x v="9"/>
    <n v="27276.0781333333"/>
    <n v="39342.114629903102"/>
    <n v="12066.036496569803"/>
  </r>
  <r>
    <x v="10"/>
    <x v="0"/>
    <x v="0"/>
    <x v="0"/>
    <n v="1639.1628000000001"/>
    <n v="1320.36168"/>
    <n v="-318.80112000000008"/>
  </r>
  <r>
    <x v="10"/>
    <x v="0"/>
    <x v="7"/>
    <x v="7"/>
    <n v="1523.4384"/>
    <n v="1320.36168"/>
    <n v="-203.07672000000002"/>
  </r>
  <r>
    <x v="10"/>
    <x v="1"/>
    <x v="5"/>
    <x v="5"/>
    <n v="50.82"/>
    <n v="44.672076098009597"/>
    <n v="-6.1479239019904028"/>
  </r>
  <r>
    <x v="10"/>
    <x v="0"/>
    <x v="2"/>
    <x v="2"/>
    <n v="0"/>
    <n v="0"/>
    <n v="0"/>
  </r>
  <r>
    <x v="10"/>
    <x v="0"/>
    <x v="3"/>
    <x v="3"/>
    <n v="0"/>
    <n v="0"/>
    <n v="0"/>
  </r>
  <r>
    <x v="10"/>
    <x v="0"/>
    <x v="6"/>
    <x v="6"/>
    <n v="0"/>
    <n v="0"/>
    <n v="0"/>
  </r>
  <r>
    <x v="10"/>
    <x v="1"/>
    <x v="4"/>
    <x v="4"/>
    <n v="0"/>
    <n v="0"/>
    <n v="0"/>
  </r>
  <r>
    <x v="10"/>
    <x v="1"/>
    <x v="1"/>
    <x v="1"/>
    <n v="79.86"/>
    <n v="82.556292606648199"/>
    <n v="2.6962926066481998"/>
  </r>
  <r>
    <x v="10"/>
    <x v="0"/>
    <x v="0"/>
    <x v="9"/>
    <n v="943.07399999999996"/>
    <n v="4515.8414729023798"/>
    <n v="3572.7674729023797"/>
  </r>
  <r>
    <x v="10"/>
    <x v="0"/>
    <x v="8"/>
    <x v="8"/>
    <n v="2393.9124000000002"/>
    <n v="10739.2811468456"/>
    <n v="8345.368746845601"/>
  </r>
  <r>
    <x v="11"/>
    <x v="0"/>
    <x v="2"/>
    <x v="2"/>
    <n v="0"/>
    <n v="0"/>
    <n v="0"/>
  </r>
  <r>
    <x v="11"/>
    <x v="0"/>
    <x v="3"/>
    <x v="3"/>
    <n v="0"/>
    <n v="0"/>
    <n v="0"/>
  </r>
  <r>
    <x v="11"/>
    <x v="0"/>
    <x v="6"/>
    <x v="6"/>
    <n v="0"/>
    <n v="0"/>
    <n v="0"/>
  </r>
  <r>
    <x v="11"/>
    <x v="1"/>
    <x v="4"/>
    <x v="4"/>
    <n v="0"/>
    <n v="0"/>
    <n v="0"/>
  </r>
  <r>
    <x v="11"/>
    <x v="1"/>
    <x v="1"/>
    <x v="1"/>
    <n v="57.29"/>
    <n v="56.834400000000002"/>
    <n v="-0.4555999999999969"/>
  </r>
  <r>
    <x v="11"/>
    <x v="1"/>
    <x v="5"/>
    <x v="5"/>
    <n v="0"/>
    <n v="145.7808"/>
    <n v="145.7808"/>
  </r>
  <r>
    <x v="11"/>
    <x v="0"/>
    <x v="0"/>
    <x v="0"/>
    <n v="0"/>
    <n v="5877.9863999999998"/>
    <n v="5877.9863999999998"/>
  </r>
  <r>
    <x v="11"/>
    <x v="0"/>
    <x v="7"/>
    <x v="7"/>
    <n v="0"/>
    <n v="7523.3927999999996"/>
    <n v="7523.3927999999996"/>
  </r>
  <r>
    <x v="11"/>
    <x v="0"/>
    <x v="0"/>
    <x v="9"/>
    <n v="13652.98"/>
    <n v="30443.067599999998"/>
    <n v="16790.087599999999"/>
  </r>
  <r>
    <x v="11"/>
    <x v="0"/>
    <x v="8"/>
    <x v="8"/>
    <n v="579.25"/>
    <n v="35045.036399999997"/>
    <n v="34465.786399999997"/>
  </r>
  <r>
    <x v="12"/>
    <x v="0"/>
    <x v="2"/>
    <x v="2"/>
    <n v="3941102.9064000002"/>
    <n v="1610086.9356"/>
    <n v="-2331015.9708000002"/>
  </r>
  <r>
    <x v="12"/>
    <x v="0"/>
    <x v="7"/>
    <x v="7"/>
    <n v="497596.18920000002"/>
    <n v="305462.03000000003"/>
    <n v="-192134.15919999999"/>
  </r>
  <r>
    <x v="12"/>
    <x v="1"/>
    <x v="5"/>
    <x v="5"/>
    <n v="18942.356400000001"/>
    <n v="10309.93"/>
    <n v="-8632.4264000000003"/>
  </r>
  <r>
    <x v="12"/>
    <x v="0"/>
    <x v="3"/>
    <x v="3"/>
    <n v="4393816.9044000003"/>
    <n v="4518073.92"/>
    <n v="124257.01559999958"/>
  </r>
  <r>
    <x v="12"/>
    <x v="0"/>
    <x v="6"/>
    <x v="6"/>
    <n v="0"/>
    <n v="0"/>
    <n v="0"/>
  </r>
  <r>
    <x v="12"/>
    <x v="1"/>
    <x v="4"/>
    <x v="4"/>
    <n v="0"/>
    <n v="0"/>
    <n v="0"/>
  </r>
  <r>
    <x v="12"/>
    <x v="1"/>
    <x v="1"/>
    <x v="1"/>
    <n v="4797.2628000000004"/>
    <n v="10599.58185"/>
    <n v="5802.3190500000001"/>
  </r>
  <r>
    <x v="12"/>
    <x v="0"/>
    <x v="0"/>
    <x v="0"/>
    <n v="0"/>
    <n v="305462.03000000003"/>
    <n v="305462.03000000003"/>
  </r>
  <r>
    <x v="12"/>
    <x v="0"/>
    <x v="0"/>
    <x v="9"/>
    <n v="707984.20919999992"/>
    <n v="1086057.3799999999"/>
    <n v="378073.17079999996"/>
  </r>
  <r>
    <x v="12"/>
    <x v="0"/>
    <x v="8"/>
    <x v="8"/>
    <n v="843599.80319999997"/>
    <n v="1510435.3800000001"/>
    <n v="666835.57680000016"/>
  </r>
  <r>
    <x v="13"/>
    <x v="0"/>
    <x v="0"/>
    <x v="0"/>
    <n v="38530.271999999997"/>
    <n v="12679.99656"/>
    <n v="-25850.275439999998"/>
  </r>
  <r>
    <x v="13"/>
    <x v="0"/>
    <x v="7"/>
    <x v="7"/>
    <n v="16110.2304"/>
    <n v="12679.99656"/>
    <n v="-3430.2338400000008"/>
  </r>
  <r>
    <x v="13"/>
    <x v="1"/>
    <x v="5"/>
    <x v="5"/>
    <n v="335.70240000000001"/>
    <n v="294.13784328017198"/>
    <n v="-41.564556719828033"/>
  </r>
  <r>
    <x v="13"/>
    <x v="0"/>
    <x v="6"/>
    <x v="6"/>
    <n v="0"/>
    <n v="0"/>
    <n v="0"/>
  </r>
  <r>
    <x v="13"/>
    <x v="1"/>
    <x v="4"/>
    <x v="4"/>
    <n v="0"/>
    <n v="0"/>
    <n v="0"/>
  </r>
  <r>
    <x v="13"/>
    <x v="0"/>
    <x v="2"/>
    <x v="2"/>
    <n v="12469.921200000001"/>
    <n v="17350.851869999999"/>
    <n v="4880.9306699999979"/>
  </r>
  <r>
    <x v="13"/>
    <x v="1"/>
    <x v="1"/>
    <x v="1"/>
    <n v="8021.5739999999996"/>
    <n v="15010.068149999999"/>
    <n v="6988.4941499999995"/>
  </r>
  <r>
    <x v="13"/>
    <x v="0"/>
    <x v="0"/>
    <x v="9"/>
    <n v="32052.0396"/>
    <n v="75054.042140000005"/>
    <n v="43002.002540000001"/>
  </r>
  <r>
    <x v="13"/>
    <x v="0"/>
    <x v="8"/>
    <x v="8"/>
    <n v="21480.307199999999"/>
    <n v="70711.488567499997"/>
    <n v="49231.181367500001"/>
  </r>
  <r>
    <x v="13"/>
    <x v="0"/>
    <x v="3"/>
    <x v="3"/>
    <n v="55260.216"/>
    <n v="213372.644571429"/>
    <n v="158112.42857142899"/>
  </r>
  <r>
    <x v="14"/>
    <x v="1"/>
    <x v="1"/>
    <x v="1"/>
    <n v="1122.9767999999999"/>
    <n v="439.34544355263199"/>
    <n v="-683.63135644736792"/>
  </r>
  <r>
    <x v="14"/>
    <x v="0"/>
    <x v="7"/>
    <x v="7"/>
    <n v="3351.6516000000001"/>
    <n v="3000.415704"/>
    <n v="-351.23589600000014"/>
  </r>
  <r>
    <x v="14"/>
    <x v="1"/>
    <x v="5"/>
    <x v="5"/>
    <n v="82.328400000000002"/>
    <n v="73.023616366112705"/>
    <n v="-9.3047836338872969"/>
  </r>
  <r>
    <x v="14"/>
    <x v="0"/>
    <x v="2"/>
    <x v="2"/>
    <n v="574.84680000000003"/>
    <n v="574.84680000000003"/>
    <n v="0"/>
  </r>
  <r>
    <x v="14"/>
    <x v="0"/>
    <x v="3"/>
    <x v="3"/>
    <n v="13542.804"/>
    <n v="13542.804"/>
    <n v="0"/>
  </r>
  <r>
    <x v="14"/>
    <x v="0"/>
    <x v="6"/>
    <x v="6"/>
    <n v="0"/>
    <n v="0"/>
    <n v="0"/>
  </r>
  <r>
    <x v="14"/>
    <x v="1"/>
    <x v="4"/>
    <x v="4"/>
    <n v="0"/>
    <n v="0"/>
    <n v="0"/>
  </r>
  <r>
    <x v="14"/>
    <x v="0"/>
    <x v="0"/>
    <x v="9"/>
    <n v="11012.694"/>
    <n v="12740.824400442199"/>
    <n v="1728.1304004422"/>
  </r>
  <r>
    <x v="14"/>
    <x v="0"/>
    <x v="8"/>
    <x v="8"/>
    <n v="15234.0936"/>
    <n v="17555.063812"/>
    <n v="2320.9702120000002"/>
  </r>
  <r>
    <x v="14"/>
    <x v="0"/>
    <x v="0"/>
    <x v="0"/>
    <n v="558.58439999999996"/>
    <n v="3000.415704"/>
    <n v="2441.8313040000003"/>
  </r>
  <r>
    <x v="15"/>
    <x v="0"/>
    <x v="2"/>
    <x v="2"/>
    <n v="0"/>
    <n v="0"/>
    <n v="0"/>
  </r>
  <r>
    <x v="15"/>
    <x v="0"/>
    <x v="3"/>
    <x v="3"/>
    <n v="0"/>
    <n v="0"/>
    <n v="0"/>
  </r>
  <r>
    <x v="15"/>
    <x v="0"/>
    <x v="6"/>
    <x v="6"/>
    <n v="0"/>
    <n v="0"/>
    <n v="0"/>
  </r>
  <r>
    <x v="15"/>
    <x v="1"/>
    <x v="4"/>
    <x v="4"/>
    <n v="0"/>
    <n v="0"/>
    <n v="0"/>
  </r>
  <r>
    <x v="15"/>
    <x v="1"/>
    <x v="5"/>
    <x v="5"/>
    <n v="343.81746666666697"/>
    <n v="356.96824333207502"/>
    <n v="13.150776665408046"/>
  </r>
  <r>
    <x v="15"/>
    <x v="1"/>
    <x v="1"/>
    <x v="1"/>
    <n v="0"/>
    <n v="3440.2237372495501"/>
    <n v="3440.2237372495501"/>
  </r>
  <r>
    <x v="15"/>
    <x v="0"/>
    <x v="0"/>
    <x v="0"/>
    <n v="967.90319999999997"/>
    <n v="17492.44728"/>
    <n v="16524.54408"/>
  </r>
  <r>
    <x v="15"/>
    <x v="0"/>
    <x v="7"/>
    <x v="7"/>
    <n v="0"/>
    <n v="17492.44728"/>
    <n v="17492.44728"/>
  </r>
  <r>
    <x v="15"/>
    <x v="0"/>
    <x v="0"/>
    <x v="9"/>
    <n v="39538.911866666698"/>
    <n v="76704.804000000004"/>
    <n v="37165.892133333306"/>
  </r>
  <r>
    <x v="15"/>
    <x v="0"/>
    <x v="8"/>
    <x v="8"/>
    <n v="24093.8184666667"/>
    <n v="85816.077077499998"/>
    <n v="61722.258610833298"/>
  </r>
  <r>
    <x v="16"/>
    <x v="1"/>
    <x v="5"/>
    <x v="5"/>
    <n v="738.08386666666695"/>
    <n v="699.680291230232"/>
    <n v="-38.403575436434949"/>
  </r>
  <r>
    <x v="16"/>
    <x v="0"/>
    <x v="2"/>
    <x v="2"/>
    <n v="0"/>
    <n v="0"/>
    <n v="0"/>
  </r>
  <r>
    <x v="16"/>
    <x v="0"/>
    <x v="6"/>
    <x v="6"/>
    <n v="0"/>
    <n v="0"/>
    <n v="0"/>
  </r>
  <r>
    <x v="16"/>
    <x v="1"/>
    <x v="4"/>
    <x v="4"/>
    <n v="0"/>
    <n v="0"/>
    <n v="0"/>
  </r>
  <r>
    <x v="16"/>
    <x v="1"/>
    <x v="1"/>
    <x v="1"/>
    <n v="0"/>
    <n v="0"/>
    <n v="0"/>
  </r>
  <r>
    <x v="16"/>
    <x v="0"/>
    <x v="3"/>
    <x v="3"/>
    <n v="0"/>
    <n v="31981.095142857099"/>
    <n v="31981.095142857099"/>
  </r>
  <r>
    <x v="16"/>
    <x v="0"/>
    <x v="7"/>
    <x v="7"/>
    <n v="0"/>
    <n v="40632.158159999999"/>
    <n v="40632.158159999999"/>
  </r>
  <r>
    <x v="16"/>
    <x v="0"/>
    <x v="0"/>
    <x v="0"/>
    <n v="0"/>
    <n v="40632.158159999999"/>
    <n v="40632.158159999999"/>
  </r>
  <r>
    <x v="16"/>
    <x v="0"/>
    <x v="0"/>
    <x v="9"/>
    <n v="60466.362000000001"/>
    <n v="164580.27960000001"/>
    <n v="104113.91760000002"/>
  </r>
  <r>
    <x v="16"/>
    <x v="0"/>
    <x v="8"/>
    <x v="8"/>
    <n v="68510.8897"/>
    <n v="202568.24578375"/>
    <n v="134057.35608375"/>
  </r>
  <r>
    <x v="17"/>
    <x v="0"/>
    <x v="7"/>
    <x v="7"/>
    <n v="4614.3108000000002"/>
    <n v="3602.7169199999998"/>
    <n v="-1011.5938800000004"/>
  </r>
  <r>
    <x v="17"/>
    <x v="0"/>
    <x v="2"/>
    <x v="2"/>
    <n v="0"/>
    <n v="0"/>
    <n v="0"/>
  </r>
  <r>
    <x v="17"/>
    <x v="0"/>
    <x v="3"/>
    <x v="3"/>
    <n v="0"/>
    <n v="0"/>
    <n v="0"/>
  </r>
  <r>
    <x v="17"/>
    <x v="0"/>
    <x v="6"/>
    <x v="6"/>
    <n v="0"/>
    <n v="0"/>
    <n v="0"/>
  </r>
  <r>
    <x v="17"/>
    <x v="1"/>
    <x v="4"/>
    <x v="4"/>
    <n v="0"/>
    <n v="0"/>
    <n v="0"/>
  </r>
  <r>
    <x v="17"/>
    <x v="1"/>
    <x v="1"/>
    <x v="1"/>
    <n v="11.0352"/>
    <n v="16.6583920222829"/>
    <n v="5.6231920222829004"/>
  </r>
  <r>
    <x v="17"/>
    <x v="1"/>
    <x v="5"/>
    <x v="5"/>
    <n v="65.9208"/>
    <n v="85.505490107318806"/>
    <n v="19.584690107318806"/>
  </r>
  <r>
    <x v="17"/>
    <x v="0"/>
    <x v="0"/>
    <x v="0"/>
    <n v="0"/>
    <n v="3602.7169199999998"/>
    <n v="3602.7169199999998"/>
  </r>
  <r>
    <x v="17"/>
    <x v="0"/>
    <x v="8"/>
    <x v="8"/>
    <n v="0"/>
    <n v="20555.7381270273"/>
    <n v="20555.7381270273"/>
  </r>
  <r>
    <x v="17"/>
    <x v="0"/>
    <x v="0"/>
    <x v="9"/>
    <n v="30285.235199999999"/>
    <n v="57661.591824991097"/>
    <n v="27376.356624991098"/>
  </r>
  <r>
    <x v="18"/>
    <x v="0"/>
    <x v="7"/>
    <x v="7"/>
    <n v="1986.9168"/>
    <n v="1797.63408"/>
    <n v="-189.28271999999993"/>
  </r>
  <r>
    <x v="18"/>
    <x v="0"/>
    <x v="2"/>
    <x v="2"/>
    <n v="0"/>
    <n v="0"/>
    <n v="0"/>
  </r>
  <r>
    <x v="18"/>
    <x v="0"/>
    <x v="3"/>
    <x v="3"/>
    <n v="0"/>
    <n v="0"/>
    <n v="0"/>
  </r>
  <r>
    <x v="18"/>
    <x v="0"/>
    <x v="6"/>
    <x v="6"/>
    <n v="0"/>
    <n v="0"/>
    <n v="0"/>
  </r>
  <r>
    <x v="18"/>
    <x v="1"/>
    <x v="4"/>
    <x v="4"/>
    <n v="0"/>
    <n v="0"/>
    <n v="0"/>
  </r>
  <r>
    <x v="18"/>
    <x v="1"/>
    <x v="1"/>
    <x v="1"/>
    <n v="14.2296"/>
    <n v="21.2541163261177"/>
    <n v="7.0245163261177002"/>
  </r>
  <r>
    <x v="18"/>
    <x v="1"/>
    <x v="5"/>
    <x v="5"/>
    <n v="28.314"/>
    <n v="41.650219514794401"/>
    <n v="13.336219514794401"/>
  </r>
  <r>
    <x v="18"/>
    <x v="0"/>
    <x v="0"/>
    <x v="0"/>
    <n v="0"/>
    <n v="1797.63408"/>
    <n v="1797.63408"/>
  </r>
  <r>
    <x v="18"/>
    <x v="0"/>
    <x v="8"/>
    <x v="8"/>
    <n v="0"/>
    <n v="10012.8191090976"/>
    <n v="10012.8191090976"/>
  </r>
  <r>
    <x v="18"/>
    <x v="0"/>
    <x v="0"/>
    <x v="9"/>
    <n v="20384.918399999999"/>
    <n v="35852.835299414699"/>
    <n v="15467.9168994147"/>
  </r>
  <r>
    <x v="19"/>
    <x v="0"/>
    <x v="0"/>
    <x v="9"/>
    <n v="36527.964"/>
    <n v="33515.035555156697"/>
    <n v="-3012.9284448433027"/>
  </r>
  <r>
    <x v="19"/>
    <x v="0"/>
    <x v="7"/>
    <x v="7"/>
    <n v="1960.9259999999999"/>
    <n v="1774.1842799999999"/>
    <n v="-186.74171999999999"/>
  </r>
  <r>
    <x v="19"/>
    <x v="0"/>
    <x v="2"/>
    <x v="2"/>
    <n v="0"/>
    <n v="0"/>
    <n v="0"/>
  </r>
  <r>
    <x v="19"/>
    <x v="0"/>
    <x v="3"/>
    <x v="3"/>
    <n v="0"/>
    <n v="0"/>
    <n v="0"/>
  </r>
  <r>
    <x v="19"/>
    <x v="0"/>
    <x v="6"/>
    <x v="6"/>
    <n v="0"/>
    <n v="0"/>
    <n v="0"/>
  </r>
  <r>
    <x v="19"/>
    <x v="1"/>
    <x v="4"/>
    <x v="4"/>
    <n v="0"/>
    <n v="0"/>
    <n v="0"/>
  </r>
  <r>
    <x v="19"/>
    <x v="1"/>
    <x v="1"/>
    <x v="1"/>
    <n v="13.9392"/>
    <n v="25.945588245233001"/>
    <n v="12.006388245233001"/>
  </r>
  <r>
    <x v="19"/>
    <x v="1"/>
    <x v="5"/>
    <x v="5"/>
    <n v="28.023599999999998"/>
    <n v="50.578879530804898"/>
    <n v="22.555279530804899"/>
  </r>
  <r>
    <x v="19"/>
    <x v="0"/>
    <x v="0"/>
    <x v="0"/>
    <n v="0"/>
    <n v="1774.1842799999999"/>
    <n v="1774.1842799999999"/>
  </r>
  <r>
    <x v="19"/>
    <x v="0"/>
    <x v="8"/>
    <x v="8"/>
    <n v="0"/>
    <n v="9239.7617060978791"/>
    <n v="9239.7617060978791"/>
  </r>
  <r>
    <x v="20"/>
    <x v="0"/>
    <x v="0"/>
    <x v="0"/>
    <n v="16040.299236839899"/>
    <n v="2337.2553600000001"/>
    <n v="-13703.0438768399"/>
  </r>
  <r>
    <x v="20"/>
    <x v="0"/>
    <x v="7"/>
    <x v="7"/>
    <n v="2774.9245260709999"/>
    <n v="2337.2553600000001"/>
    <n v="-437.66916607099984"/>
  </r>
  <r>
    <x v="20"/>
    <x v="1"/>
    <x v="5"/>
    <x v="5"/>
    <n v="94.091518909966396"/>
    <n v="66.488735913539898"/>
    <n v="-27.602782996426498"/>
  </r>
  <r>
    <x v="20"/>
    <x v="1"/>
    <x v="1"/>
    <x v="1"/>
    <n v="35.165497785442298"/>
    <n v="22.816190799470299"/>
    <n v="-12.349306985971999"/>
  </r>
  <r>
    <x v="20"/>
    <x v="0"/>
    <x v="2"/>
    <x v="2"/>
    <n v="0"/>
    <n v="0"/>
    <n v="0"/>
  </r>
  <r>
    <x v="20"/>
    <x v="0"/>
    <x v="3"/>
    <x v="3"/>
    <n v="0"/>
    <n v="0"/>
    <n v="0"/>
  </r>
  <r>
    <x v="20"/>
    <x v="0"/>
    <x v="6"/>
    <x v="6"/>
    <n v="0"/>
    <n v="0"/>
    <n v="0"/>
  </r>
  <r>
    <x v="20"/>
    <x v="1"/>
    <x v="4"/>
    <x v="4"/>
    <n v="0"/>
    <n v="0"/>
    <n v="0"/>
  </r>
  <r>
    <x v="20"/>
    <x v="0"/>
    <x v="8"/>
    <x v="8"/>
    <n v="2065.3247999999999"/>
    <n v="15984.0618669095"/>
    <n v="13918.7370669095"/>
  </r>
  <r>
    <x v="20"/>
    <x v="0"/>
    <x v="0"/>
    <x v="9"/>
    <n v="21400.437294073501"/>
    <n v="39864.058370015002"/>
    <n v="18463.621075941501"/>
  </r>
  <r>
    <x v="21"/>
    <x v="0"/>
    <x v="0"/>
    <x v="0"/>
    <n v="26132.950799999999"/>
    <n v="3525.7464"/>
    <n v="-22607.204399999999"/>
  </r>
  <r>
    <x v="21"/>
    <x v="0"/>
    <x v="7"/>
    <x v="7"/>
    <n v="4919.0856000000003"/>
    <n v="3525.7464"/>
    <n v="-1393.3392000000003"/>
  </r>
  <r>
    <x v="21"/>
    <x v="0"/>
    <x v="8"/>
    <x v="8"/>
    <n v="26132.950799999999"/>
    <n v="26132.950799999999"/>
    <n v="0"/>
  </r>
  <r>
    <x v="21"/>
    <x v="0"/>
    <x v="2"/>
    <x v="2"/>
    <n v="0"/>
    <n v="0"/>
    <n v="0"/>
  </r>
  <r>
    <x v="21"/>
    <x v="0"/>
    <x v="3"/>
    <x v="3"/>
    <n v="0"/>
    <n v="0"/>
    <n v="0"/>
  </r>
  <r>
    <x v="21"/>
    <x v="0"/>
    <x v="6"/>
    <x v="6"/>
    <n v="0"/>
    <n v="0"/>
    <n v="0"/>
  </r>
  <r>
    <x v="21"/>
    <x v="1"/>
    <x v="4"/>
    <x v="4"/>
    <n v="0"/>
    <n v="0"/>
    <n v="0"/>
  </r>
  <r>
    <x v="21"/>
    <x v="1"/>
    <x v="1"/>
    <x v="1"/>
    <n v="3.0491999999999999"/>
    <n v="24.242278984518201"/>
    <n v="21.193078984518202"/>
  </r>
  <r>
    <x v="21"/>
    <x v="1"/>
    <x v="5"/>
    <x v="5"/>
    <n v="205.0224"/>
    <n v="237.80002820734299"/>
    <n v="32.777628207342985"/>
  </r>
  <r>
    <x v="21"/>
    <x v="0"/>
    <x v="0"/>
    <x v="9"/>
    <n v="25722.005999999998"/>
    <n v="79253.603624093099"/>
    <n v="53531.597624093105"/>
  </r>
  <r>
    <x v="22"/>
    <x v="0"/>
    <x v="7"/>
    <x v="7"/>
    <n v="1440.9648"/>
    <n v="1303.80888"/>
    <n v="-137.15591999999992"/>
  </r>
  <r>
    <x v="22"/>
    <x v="0"/>
    <x v="2"/>
    <x v="2"/>
    <n v="0"/>
    <n v="0"/>
    <n v="0"/>
  </r>
  <r>
    <x v="22"/>
    <x v="0"/>
    <x v="3"/>
    <x v="3"/>
    <n v="0"/>
    <n v="0"/>
    <n v="0"/>
  </r>
  <r>
    <x v="22"/>
    <x v="0"/>
    <x v="6"/>
    <x v="6"/>
    <n v="0"/>
    <n v="0"/>
    <n v="0"/>
  </r>
  <r>
    <x v="22"/>
    <x v="1"/>
    <x v="4"/>
    <x v="4"/>
    <n v="0"/>
    <n v="0"/>
    <n v="0"/>
  </r>
  <r>
    <x v="22"/>
    <x v="1"/>
    <x v="5"/>
    <x v="5"/>
    <n v="15.246"/>
    <n v="61.970992867908599"/>
    <n v="46.724992867908597"/>
  </r>
  <r>
    <x v="22"/>
    <x v="1"/>
    <x v="1"/>
    <x v="1"/>
    <n v="209.3784"/>
    <n v="269.43701327241098"/>
    <n v="60.05861327241098"/>
  </r>
  <r>
    <x v="22"/>
    <x v="0"/>
    <x v="0"/>
    <x v="0"/>
    <n v="240.16079999999999"/>
    <n v="1303.80888"/>
    <n v="1063.6480799999999"/>
  </r>
  <r>
    <x v="22"/>
    <x v="0"/>
    <x v="0"/>
    <x v="9"/>
    <n v="11411.122799999999"/>
    <n v="15422.2363921371"/>
    <n v="4011.1135921371006"/>
  </r>
  <r>
    <x v="22"/>
    <x v="0"/>
    <x v="8"/>
    <x v="8"/>
    <n v="784.08"/>
    <n v="11316.1208264545"/>
    <n v="10532.0408264545"/>
  </r>
  <r>
    <x v="23"/>
    <x v="0"/>
    <x v="2"/>
    <x v="2"/>
    <n v="0"/>
    <n v="0"/>
    <n v="0"/>
  </r>
  <r>
    <x v="23"/>
    <x v="0"/>
    <x v="3"/>
    <x v="3"/>
    <n v="0"/>
    <n v="0"/>
    <n v="0"/>
  </r>
  <r>
    <x v="23"/>
    <x v="0"/>
    <x v="6"/>
    <x v="6"/>
    <n v="0"/>
    <n v="0"/>
    <n v="0"/>
  </r>
  <r>
    <x v="23"/>
    <x v="1"/>
    <x v="4"/>
    <x v="4"/>
    <n v="0"/>
    <n v="0"/>
    <n v="0"/>
  </r>
  <r>
    <x v="23"/>
    <x v="1"/>
    <x v="1"/>
    <x v="1"/>
    <n v="108.46"/>
    <n v="81.87"/>
    <n v="-26.589999999999989"/>
  </r>
  <r>
    <x v="23"/>
    <x v="1"/>
    <x v="5"/>
    <x v="5"/>
    <n v="0"/>
    <n v="12.84"/>
    <n v="12.84"/>
  </r>
  <r>
    <x v="23"/>
    <x v="0"/>
    <x v="0"/>
    <x v="0"/>
    <n v="0"/>
    <n v="6658.58"/>
    <n v="6658.58"/>
  </r>
  <r>
    <x v="23"/>
    <x v="0"/>
    <x v="7"/>
    <x v="7"/>
    <n v="0"/>
    <n v="6658.58"/>
    <n v="6658.58"/>
  </r>
  <r>
    <x v="23"/>
    <x v="0"/>
    <x v="0"/>
    <x v="9"/>
    <n v="17149.509999999998"/>
    <n v="31935.57"/>
    <n v="14786.060000000001"/>
  </r>
  <r>
    <x v="23"/>
    <x v="0"/>
    <x v="8"/>
    <x v="8"/>
    <n v="410.66"/>
    <n v="37053.29"/>
    <n v="36642.62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5908FA-E183-4B45-9963-694130011CA1}"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A3:D280" firstHeaderRow="0" firstDataRow="1" firstDataCol="1"/>
  <pivotFields count="7">
    <pivotField axis="axisRow" multipleItemSelectionAllowed="1" showAll="0" sortType="ascending">
      <items count="26">
        <item x="0"/>
        <item x="1"/>
        <item x="2"/>
        <item x="3"/>
        <item m="1" x="24"/>
        <item h="1" x="5"/>
        <item x="6"/>
        <item x="7"/>
        <item x="8"/>
        <item x="9"/>
        <item x="10"/>
        <item x="11"/>
        <item x="12"/>
        <item x="13"/>
        <item x="14"/>
        <item x="15"/>
        <item x="16"/>
        <item x="17"/>
        <item x="18"/>
        <item x="19"/>
        <item x="20"/>
        <item x="21"/>
        <item x="22"/>
        <item x="23"/>
        <item x="4"/>
        <item t="default"/>
      </items>
      <autoSortScope>
        <pivotArea dataOnly="0" outline="0" fieldPosition="0">
          <references count="1">
            <reference field="4294967294" count="1" selected="0">
              <x v="2"/>
            </reference>
          </references>
        </pivotArea>
      </autoSortScope>
    </pivotField>
    <pivotField axis="axisRow" showAll="0">
      <items count="3">
        <item x="0"/>
        <item x="1"/>
        <item t="default"/>
      </items>
    </pivotField>
    <pivotField axis="axisRow" showAll="0" sortType="descending">
      <items count="20">
        <item x="0"/>
        <item x="5"/>
        <item m="1" x="12"/>
        <item x="2"/>
        <item m="1" x="11"/>
        <item x="3"/>
        <item m="1" x="15"/>
        <item m="1" x="13"/>
        <item x="8"/>
        <item m="1" x="14"/>
        <item x="7"/>
        <item x="4"/>
        <item x="1"/>
        <item m="1" x="18"/>
        <item m="1" x="9"/>
        <item m="1" x="17"/>
        <item m="1" x="16"/>
        <item m="1" x="10"/>
        <item x="6"/>
        <item t="default"/>
      </items>
      <autoSortScope>
        <pivotArea dataOnly="0" outline="0" fieldPosition="0">
          <references count="1">
            <reference field="4294967294" count="1" selected="0">
              <x v="0"/>
            </reference>
          </references>
        </pivotArea>
      </autoSortScope>
    </pivotField>
    <pivotField showAll="0"/>
    <pivotField dataField="1" numFmtId="164" showAll="0"/>
    <pivotField dataField="1" numFmtId="164" showAll="0"/>
    <pivotField dataField="1" numFmtId="164" showAll="0"/>
  </pivotFields>
  <rowFields count="3">
    <field x="0"/>
    <field x="1"/>
    <field x="2"/>
  </rowFields>
  <rowItems count="277">
    <i>
      <x v="12"/>
    </i>
    <i r="1">
      <x/>
    </i>
    <i r="2">
      <x v="5"/>
    </i>
    <i r="2">
      <x v="3"/>
    </i>
    <i r="2">
      <x v="8"/>
    </i>
    <i r="2">
      <x/>
    </i>
    <i r="2">
      <x v="10"/>
    </i>
    <i r="2">
      <x v="18"/>
    </i>
    <i r="1">
      <x v="1"/>
    </i>
    <i r="2">
      <x v="1"/>
    </i>
    <i r="2">
      <x v="12"/>
    </i>
    <i r="2">
      <x v="11"/>
    </i>
    <i>
      <x v="8"/>
    </i>
    <i r="1">
      <x/>
    </i>
    <i r="2">
      <x v="5"/>
    </i>
    <i r="2">
      <x v="3"/>
    </i>
    <i r="2">
      <x v="8"/>
    </i>
    <i r="2">
      <x/>
    </i>
    <i r="2">
      <x v="10"/>
    </i>
    <i r="2">
      <x v="18"/>
    </i>
    <i r="1">
      <x v="1"/>
    </i>
    <i r="2">
      <x v="1"/>
    </i>
    <i r="2">
      <x v="12"/>
    </i>
    <i r="2">
      <x v="11"/>
    </i>
    <i>
      <x v="1"/>
    </i>
    <i r="1">
      <x/>
    </i>
    <i r="2">
      <x v="5"/>
    </i>
    <i r="2">
      <x v="8"/>
    </i>
    <i r="2">
      <x v="3"/>
    </i>
    <i r="2">
      <x/>
    </i>
    <i r="2">
      <x v="10"/>
    </i>
    <i r="2">
      <x v="18"/>
    </i>
    <i r="1">
      <x v="1"/>
    </i>
    <i r="2">
      <x v="1"/>
    </i>
    <i r="2">
      <x v="12"/>
    </i>
    <i r="2">
      <x v="11"/>
    </i>
    <i>
      <x v="7"/>
    </i>
    <i r="1">
      <x/>
    </i>
    <i r="2">
      <x v="5"/>
    </i>
    <i r="2">
      <x v="3"/>
    </i>
    <i r="2">
      <x v="8"/>
    </i>
    <i r="2">
      <x/>
    </i>
    <i r="2">
      <x v="10"/>
    </i>
    <i r="2">
      <x v="18"/>
    </i>
    <i r="1">
      <x v="1"/>
    </i>
    <i r="2">
      <x v="1"/>
    </i>
    <i r="2">
      <x v="12"/>
    </i>
    <i r="2">
      <x v="11"/>
    </i>
    <i>
      <x v="24"/>
    </i>
    <i r="1">
      <x/>
    </i>
    <i r="2">
      <x/>
    </i>
    <i r="2">
      <x v="10"/>
    </i>
    <i r="2">
      <x v="8"/>
    </i>
    <i r="2">
      <x v="3"/>
    </i>
    <i r="2">
      <x v="18"/>
    </i>
    <i r="2">
      <x v="5"/>
    </i>
    <i r="1">
      <x v="1"/>
    </i>
    <i r="2">
      <x v="12"/>
    </i>
    <i r="2">
      <x v="1"/>
    </i>
    <i r="2">
      <x v="11"/>
    </i>
    <i>
      <x v="6"/>
    </i>
    <i r="1">
      <x/>
    </i>
    <i r="2">
      <x/>
    </i>
    <i r="2">
      <x v="8"/>
    </i>
    <i r="2">
      <x v="10"/>
    </i>
    <i r="2">
      <x v="3"/>
    </i>
    <i r="2">
      <x v="18"/>
    </i>
    <i r="2">
      <x v="5"/>
    </i>
    <i r="1">
      <x v="1"/>
    </i>
    <i r="2">
      <x v="12"/>
    </i>
    <i r="2">
      <x v="1"/>
    </i>
    <i r="2">
      <x v="11"/>
    </i>
    <i>
      <x v="14"/>
    </i>
    <i r="1">
      <x/>
    </i>
    <i r="2">
      <x v="8"/>
    </i>
    <i r="2">
      <x v="5"/>
    </i>
    <i r="2">
      <x/>
    </i>
    <i r="2">
      <x v="10"/>
    </i>
    <i r="2">
      <x v="3"/>
    </i>
    <i r="2">
      <x v="18"/>
    </i>
    <i r="1">
      <x v="1"/>
    </i>
    <i r="2">
      <x v="12"/>
    </i>
    <i r="2">
      <x v="1"/>
    </i>
    <i r="2">
      <x v="11"/>
    </i>
    <i>
      <x/>
    </i>
    <i r="1">
      <x/>
    </i>
    <i r="2">
      <x/>
    </i>
    <i r="2">
      <x v="10"/>
    </i>
    <i r="2">
      <x v="8"/>
    </i>
    <i r="2">
      <x v="3"/>
    </i>
    <i r="2">
      <x v="18"/>
    </i>
    <i r="2">
      <x v="5"/>
    </i>
    <i r="1">
      <x v="1"/>
    </i>
    <i r="2">
      <x v="12"/>
    </i>
    <i r="2">
      <x v="1"/>
    </i>
    <i r="2">
      <x v="11"/>
    </i>
    <i>
      <x v="19"/>
    </i>
    <i r="1">
      <x/>
    </i>
    <i r="2">
      <x/>
    </i>
    <i r="2">
      <x v="10"/>
    </i>
    <i r="2">
      <x v="8"/>
    </i>
    <i r="2">
      <x v="3"/>
    </i>
    <i r="2">
      <x v="18"/>
    </i>
    <i r="2">
      <x v="5"/>
    </i>
    <i r="1">
      <x v="1"/>
    </i>
    <i r="2">
      <x v="1"/>
    </i>
    <i r="2">
      <x v="12"/>
    </i>
    <i r="2">
      <x v="11"/>
    </i>
    <i>
      <x v="3"/>
    </i>
    <i r="1">
      <x/>
    </i>
    <i r="2">
      <x/>
    </i>
    <i r="2">
      <x v="8"/>
    </i>
    <i r="2">
      <x v="10"/>
    </i>
    <i r="2">
      <x v="3"/>
    </i>
    <i r="2">
      <x v="18"/>
    </i>
    <i r="2">
      <x v="5"/>
    </i>
    <i r="1">
      <x v="1"/>
    </i>
    <i r="2">
      <x v="12"/>
    </i>
    <i r="2">
      <x v="1"/>
    </i>
    <i r="2">
      <x v="11"/>
    </i>
    <i>
      <x v="10"/>
    </i>
    <i r="1">
      <x/>
    </i>
    <i r="2">
      <x/>
    </i>
    <i r="2">
      <x v="8"/>
    </i>
    <i r="2">
      <x v="10"/>
    </i>
    <i r="2">
      <x v="3"/>
    </i>
    <i r="2">
      <x v="18"/>
    </i>
    <i r="2">
      <x v="5"/>
    </i>
    <i r="1">
      <x v="1"/>
    </i>
    <i r="2">
      <x v="12"/>
    </i>
    <i r="2">
      <x v="1"/>
    </i>
    <i r="2">
      <x v="11"/>
    </i>
    <i>
      <x v="22"/>
    </i>
    <i r="1">
      <x/>
    </i>
    <i r="2">
      <x/>
    </i>
    <i r="2">
      <x v="10"/>
    </i>
    <i r="2">
      <x v="8"/>
    </i>
    <i r="2">
      <x v="3"/>
    </i>
    <i r="2">
      <x v="18"/>
    </i>
    <i r="2">
      <x v="5"/>
    </i>
    <i r="1">
      <x v="1"/>
    </i>
    <i r="2">
      <x v="12"/>
    </i>
    <i r="2">
      <x v="1"/>
    </i>
    <i r="2">
      <x v="11"/>
    </i>
    <i>
      <x v="20"/>
    </i>
    <i r="1">
      <x/>
    </i>
    <i r="2">
      <x/>
    </i>
    <i r="2">
      <x v="10"/>
    </i>
    <i r="2">
      <x v="8"/>
    </i>
    <i r="2">
      <x v="3"/>
    </i>
    <i r="2">
      <x v="18"/>
    </i>
    <i r="2">
      <x v="5"/>
    </i>
    <i r="1">
      <x v="1"/>
    </i>
    <i r="2">
      <x v="1"/>
    </i>
    <i r="2">
      <x v="12"/>
    </i>
    <i r="2">
      <x v="11"/>
    </i>
    <i>
      <x v="2"/>
    </i>
    <i r="1">
      <x/>
    </i>
    <i r="2">
      <x/>
    </i>
    <i r="2">
      <x v="8"/>
    </i>
    <i r="2">
      <x v="10"/>
    </i>
    <i r="2">
      <x v="18"/>
    </i>
    <i r="2">
      <x v="3"/>
    </i>
    <i r="2">
      <x v="5"/>
    </i>
    <i r="1">
      <x v="1"/>
    </i>
    <i r="2">
      <x v="1"/>
    </i>
    <i r="2">
      <x v="12"/>
    </i>
    <i r="2">
      <x v="11"/>
    </i>
    <i>
      <x v="18"/>
    </i>
    <i r="1">
      <x/>
    </i>
    <i r="2">
      <x/>
    </i>
    <i r="2">
      <x v="10"/>
    </i>
    <i r="2">
      <x v="8"/>
    </i>
    <i r="2">
      <x v="3"/>
    </i>
    <i r="2">
      <x v="18"/>
    </i>
    <i r="2">
      <x v="5"/>
    </i>
    <i r="1">
      <x v="1"/>
    </i>
    <i r="2">
      <x v="1"/>
    </i>
    <i r="2">
      <x v="12"/>
    </i>
    <i r="2">
      <x v="11"/>
    </i>
    <i>
      <x v="21"/>
    </i>
    <i r="1">
      <x/>
    </i>
    <i r="2">
      <x/>
    </i>
    <i r="2">
      <x v="8"/>
    </i>
    <i r="2">
      <x v="10"/>
    </i>
    <i r="2">
      <x v="3"/>
    </i>
    <i r="2">
      <x v="18"/>
    </i>
    <i r="2">
      <x v="5"/>
    </i>
    <i r="1">
      <x v="1"/>
    </i>
    <i r="2">
      <x v="1"/>
    </i>
    <i r="2">
      <x v="12"/>
    </i>
    <i r="2">
      <x v="11"/>
    </i>
    <i>
      <x v="9"/>
    </i>
    <i r="1">
      <x/>
    </i>
    <i r="2">
      <x/>
    </i>
    <i r="2">
      <x v="8"/>
    </i>
    <i r="2">
      <x v="10"/>
    </i>
    <i r="2">
      <x v="3"/>
    </i>
    <i r="2">
      <x v="18"/>
    </i>
    <i r="2">
      <x v="5"/>
    </i>
    <i r="1">
      <x v="1"/>
    </i>
    <i r="2">
      <x v="1"/>
    </i>
    <i r="2">
      <x v="12"/>
    </i>
    <i r="2">
      <x v="11"/>
    </i>
    <i>
      <x v="17"/>
    </i>
    <i r="1">
      <x/>
    </i>
    <i r="2">
      <x/>
    </i>
    <i r="2">
      <x v="10"/>
    </i>
    <i r="2">
      <x v="8"/>
    </i>
    <i r="2">
      <x v="3"/>
    </i>
    <i r="2">
      <x v="18"/>
    </i>
    <i r="2">
      <x v="5"/>
    </i>
    <i r="1">
      <x v="1"/>
    </i>
    <i r="2">
      <x v="1"/>
    </i>
    <i r="2">
      <x v="12"/>
    </i>
    <i r="2">
      <x v="11"/>
    </i>
    <i>
      <x v="23"/>
    </i>
    <i r="1">
      <x/>
    </i>
    <i r="2">
      <x/>
    </i>
    <i r="2">
      <x v="8"/>
    </i>
    <i r="2">
      <x v="10"/>
    </i>
    <i r="2">
      <x v="3"/>
    </i>
    <i r="2">
      <x v="18"/>
    </i>
    <i r="2">
      <x v="5"/>
    </i>
    <i r="1">
      <x v="1"/>
    </i>
    <i r="2">
      <x v="12"/>
    </i>
    <i r="2">
      <x v="1"/>
    </i>
    <i r="2">
      <x v="11"/>
    </i>
    <i>
      <x v="11"/>
    </i>
    <i r="1">
      <x/>
    </i>
    <i r="2">
      <x/>
    </i>
    <i r="2">
      <x v="8"/>
    </i>
    <i r="2">
      <x v="10"/>
    </i>
    <i r="2">
      <x v="3"/>
    </i>
    <i r="2">
      <x v="18"/>
    </i>
    <i r="2">
      <x v="5"/>
    </i>
    <i r="1">
      <x v="1"/>
    </i>
    <i r="2">
      <x v="12"/>
    </i>
    <i r="2">
      <x v="1"/>
    </i>
    <i r="2">
      <x v="11"/>
    </i>
    <i>
      <x v="15"/>
    </i>
    <i r="1">
      <x/>
    </i>
    <i r="2">
      <x/>
    </i>
    <i r="2">
      <x v="8"/>
    </i>
    <i r="2">
      <x v="10"/>
    </i>
    <i r="2">
      <x v="3"/>
    </i>
    <i r="2">
      <x v="18"/>
    </i>
    <i r="2">
      <x v="5"/>
    </i>
    <i r="1">
      <x v="1"/>
    </i>
    <i r="2">
      <x v="1"/>
    </i>
    <i r="2">
      <x v="12"/>
    </i>
    <i r="2">
      <x v="11"/>
    </i>
    <i>
      <x v="13"/>
    </i>
    <i r="1">
      <x/>
    </i>
    <i r="2">
      <x/>
    </i>
    <i r="2">
      <x v="5"/>
    </i>
    <i r="2">
      <x v="8"/>
    </i>
    <i r="2">
      <x v="10"/>
    </i>
    <i r="2">
      <x v="3"/>
    </i>
    <i r="2">
      <x v="18"/>
    </i>
    <i r="1">
      <x v="1"/>
    </i>
    <i r="2">
      <x v="12"/>
    </i>
    <i r="2">
      <x v="1"/>
    </i>
    <i r="2">
      <x v="11"/>
    </i>
    <i>
      <x v="16"/>
    </i>
    <i r="1">
      <x/>
    </i>
    <i r="2">
      <x v="8"/>
    </i>
    <i r="2">
      <x/>
    </i>
    <i r="2">
      <x v="18"/>
    </i>
    <i r="2">
      <x v="10"/>
    </i>
    <i r="2">
      <x v="3"/>
    </i>
    <i r="2">
      <x v="5"/>
    </i>
    <i r="1">
      <x v="1"/>
    </i>
    <i r="2">
      <x v="1"/>
    </i>
    <i r="2">
      <x v="12"/>
    </i>
    <i r="2">
      <x v="11"/>
    </i>
    <i t="grand">
      <x/>
    </i>
  </rowItems>
  <colFields count="1">
    <field x="-2"/>
  </colFields>
  <colItems count="3">
    <i>
      <x/>
    </i>
    <i i="1">
      <x v="1"/>
    </i>
    <i i="2">
      <x v="2"/>
    </i>
  </colItems>
  <dataFields count="3">
    <dataField name="Esošās izmaksas gadā" fld="4" baseField="0" baseItem="0"/>
    <dataField name="Jaunās izmaksas gadā" fld="5" baseField="0" baseItem="0"/>
    <dataField name="Izmaksu starpība gadā" fld="6" baseField="0" baseItem="0"/>
  </dataFields>
  <formats count="11">
    <format dxfId="74">
      <pivotArea dataOnly="0" labelOnly="1" outline="0" fieldPosition="0">
        <references count="1">
          <reference field="4294967294" count="3">
            <x v="0"/>
            <x v="1"/>
            <x v="2"/>
          </reference>
        </references>
      </pivotArea>
    </format>
    <format dxfId="73">
      <pivotArea type="all" dataOnly="0" outline="0" fieldPosition="0"/>
    </format>
    <format dxfId="72">
      <pivotArea outline="0" collapsedLevelsAreSubtotals="1" fieldPosition="0"/>
    </format>
    <format dxfId="71">
      <pivotArea field="0" type="button" dataOnly="0" labelOnly="1" outline="0" axis="axisRow" fieldPosition="0"/>
    </format>
    <format dxfId="70">
      <pivotArea dataOnly="0" labelOnly="1" grandRow="1" outline="0" fieldPosition="0"/>
    </format>
    <format dxfId="69">
      <pivotArea dataOnly="0" labelOnly="1" outline="0" fieldPosition="0">
        <references count="1">
          <reference field="4294967294" count="3">
            <x v="0"/>
            <x v="1"/>
            <x v="2"/>
          </reference>
        </references>
      </pivotArea>
    </format>
    <format dxfId="68">
      <pivotArea dataOnly="0" outline="0" fieldPosition="0">
        <references count="1">
          <reference field="4294967294" count="3">
            <x v="0"/>
            <x v="1"/>
            <x v="2"/>
          </reference>
        </references>
      </pivotArea>
    </format>
    <format dxfId="67">
      <pivotArea field="0" type="button" dataOnly="0" labelOnly="1" outline="0" axis="axisRow" fieldPosition="0"/>
    </format>
    <format dxfId="66">
      <pivotArea dataOnly="0" labelOnly="1" outline="0" fieldPosition="0">
        <references count="1">
          <reference field="4294967294" count="3">
            <x v="0"/>
            <x v="1"/>
            <x v="2"/>
          </reference>
        </references>
      </pivotArea>
    </format>
    <format dxfId="65">
      <pivotArea field="0" grandRow="1" outline="0" collapsedLevelsAreSubtotals="1" axis="axisRow" fieldPosition="0">
        <references count="1">
          <reference field="4294967294" count="1" selected="0">
            <x v="2"/>
          </reference>
        </references>
      </pivotArea>
    </format>
    <format dxfId="64">
      <pivotArea collapsedLevelsAreSubtotals="1" fieldPosition="0">
        <references count="3">
          <reference field="4294967294" count="1" selected="0">
            <x v="1"/>
          </reference>
          <reference field="0" count="1" selected="0">
            <x v="23"/>
          </reference>
          <reference field="1" count="1">
            <x v="0"/>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44403-1504-4B40-B1C0-5E6C180D5664}" name="Table25" displayName="Table25" ref="A3:AC73" totalsRowCount="1" headerRowDxfId="63" dataDxfId="61" totalsRowDxfId="59" headerRowBorderDxfId="62" tableBorderDxfId="60" totalsRowBorderDxfId="58">
  <autoFilter ref="A3:AC72" xr:uid="{9C8E34F7-622B-4FA9-990A-E416A2A863A6}"/>
  <tableColumns count="29">
    <tableColumn id="1" xr3:uid="{8B6DEA87-BEFF-4344-93C1-B79E794FFD46}" name="Row Labels" dataDxfId="57" totalsRowDxfId="56"/>
    <tableColumn id="2" xr3:uid="{26547BEF-C131-4455-B83E-842A5028CB30}" name="Pieejamais finansējums" totalsRowFunction="custom" dataDxfId="55" totalsRowDxfId="54">
      <totalsRowFormula>SUM(B4,B7,B10,B13,B16,B19,B22,B25,B28,B31,B34,B37,B40,B43,B46,B49,B52,B55,B58,B61,B64,B67,B70)</totalsRowFormula>
    </tableColumn>
    <tableColumn id="3" xr3:uid="{4129252A-DC13-48D4-A707-ADAAA0F63DB3}" name="Nepieciešamais finansējums" totalsRowFunction="custom" dataDxfId="53" totalsRowDxfId="52">
      <totalsRowFormula>SUM(C4,C7,C10,C13,C16,C19,C22,C25,C28,C31,C34,C37,C40,C43,C46,C49,C52,C55,C58,C61,C64,C67,C70)</totalsRowFormula>
    </tableColumn>
    <tableColumn id="4" xr3:uid="{0BC13C88-7BCB-494B-9580-F712F2EBE3A6}" name="Starpība" totalsRowFunction="custom" dataDxfId="51" totalsRowDxfId="50">
      <calculatedColumnFormula>Table25[[#This Row],[Nepieciešamais finansējums]]-Table25[[#This Row],[Pieejamais finansējums]]</calculatedColumnFormula>
      <totalsRowFormula>SUM(D4,D7,D10,D13,D16,D19,D22,D25,D28,D31,D34,D37,D40,D43,D46,D49,D52,D55,D58,D61,D64,D67,D70)</totalsRowFormula>
    </tableColumn>
    <tableColumn id="5" xr3:uid="{5366A99A-97A5-470F-9401-20FFB31858BE}" name="2020" totalsRowFunction="custom" dataDxfId="49" totalsRowDxfId="48">
      <totalsRowFormula>SUM(E4,E7,E10,E13,E16,E19,E22,E25,E28,E31,E34,E37,E40,E43,E46,E49,E52,E55,E58,E61,E64,E67,E70)</totalsRowFormula>
    </tableColumn>
    <tableColumn id="6" xr3:uid="{30B9837E-FF07-4174-A7C2-48F70BA71141}" name="2021" totalsRowFunction="custom" dataDxfId="47" totalsRowDxfId="46">
      <totalsRowFormula>SUM(F4,F7,F10,F13,F16,F19,F22,F25,F28,F31,F34,F37,F40,F43,F46,F49,F52,F55,F58,F61,F64,F67,F70)</totalsRowFormula>
    </tableColumn>
    <tableColumn id="7" xr3:uid="{9915C535-D0B8-4271-BA45-451DD7DBF1CA}" name="2022" totalsRowFunction="custom" dataDxfId="45" totalsRowDxfId="44">
      <totalsRowFormula>SUM(G4,G7,G10,G13,G16,G19,G22,G25,G28,G31,G34,G37,G40,G43,G46,G49,G52,G55,G58,G61,G64,G67,G70)</totalsRowFormula>
    </tableColumn>
    <tableColumn id="8" xr3:uid="{5BFC9019-C016-4D6D-81FB-6D880E918486}" name="2023" totalsRowFunction="custom" dataDxfId="43" totalsRowDxfId="42">
      <totalsRowFormula>SUM(H4,H7,H10,H13,H16,H19,H22,H25,H28,H31,H34,H37,H40,H43,H46,H49,H52,H55,H58,H61,H64,H67,H70)</totalsRowFormula>
    </tableColumn>
    <tableColumn id="9" xr3:uid="{84134677-BFE0-40D6-9876-2FB21669D213}" name="2024" totalsRowFunction="custom" dataDxfId="41" totalsRowDxfId="40">
      <totalsRowFormula>SUM(I4,I7,I10,I13,I16,I19,I22,I25,I28,I31,I34,I37,I40,I43,I46,I49,I52,I55,I58,I61,I64,I67,I70)</totalsRowFormula>
    </tableColumn>
    <tableColumn id="10" xr3:uid="{11877775-4628-4B4F-87FE-E706762FDDD0}" name="2025" totalsRowFunction="custom" dataDxfId="39" totalsRowDxfId="38">
      <totalsRowFormula>SUM(J4,J7,J10,J13,J16,J19,J22,J25,J28,J31,J34,J37,J40,J43,J46,J49,J52,J55,J58,J61,J64,J67,J70)</totalsRowFormula>
    </tableColumn>
    <tableColumn id="11" xr3:uid="{6C99ED3A-F063-458E-A0C3-2D8C4FCA25C5}" name="2026" totalsRowFunction="custom" dataDxfId="37" totalsRowDxfId="36">
      <totalsRowFormula>SUM(K4,K7,K10,K13,K16,K19,K22,K25,K28,K31,K34,K37,K40,K43,K46,K49,K52,K55,K58,K61,K64,K67,K70)</totalsRowFormula>
    </tableColumn>
    <tableColumn id="12" xr3:uid="{BEC298EF-F239-4D06-A8A8-466017227653}" name="2027" totalsRowFunction="custom" dataDxfId="35" totalsRowDxfId="34">
      <totalsRowFormula>SUM(L4,L7,L10,L13,L16,L19,L22,L25,L28,L31,L34,L37,L40,L43,L46,L49,L52,L55,L58,L61,L64,L67,L70)</totalsRowFormula>
    </tableColumn>
    <tableColumn id="13" xr3:uid="{9E253A11-2BA9-4F39-8182-809F2FF43871}" name="2028" totalsRowFunction="custom" dataDxfId="33" totalsRowDxfId="32">
      <totalsRowFormula>SUM(M4,M7,M10,M13,M16,M19,M22,M25,M28,M31,M34,M37,M40,M43,M46,M49,M52,M55,M58,M61,M64,M67,M70)</totalsRowFormula>
    </tableColumn>
    <tableColumn id="14" xr3:uid="{75B078CC-627C-4F8A-A2DB-E12E7218E07B}" name="2029" totalsRowFunction="custom" dataDxfId="31" totalsRowDxfId="30">
      <totalsRowFormula>SUM(N4,N7,N10,N13,N16,N19,N22,N25,N28,N31,N34,N37,N40,N43,N46,N49,N52,N55,N58,N61,N64,N67,N70)</totalsRowFormula>
    </tableColumn>
    <tableColumn id="15" xr3:uid="{2E52C441-3C5E-47EB-9EC9-2494E58579AA}" name="2030" totalsRowFunction="custom" dataDxfId="29" totalsRowDxfId="28">
      <totalsRowFormula>SUM(O4,O7,O10,O13,O16,O19,O22,O25,O28,O31,O34,O37,O40,O43,O46,O49,O52,O55,O58,O61,O64,O67,O70)</totalsRowFormula>
    </tableColumn>
    <tableColumn id="16" xr3:uid="{43992A75-C209-4F6A-B616-6AAC5CE18CEB}" name="2031" totalsRowFunction="custom" dataDxfId="27" totalsRowDxfId="26">
      <totalsRowFormula>SUM(P4,P7,P10,P13,P16,P19,P22,P25,P28,P31,P34,P37,P40,P43,P46,P49,P52,P55,P58,P61,P64,P67,P70)</totalsRowFormula>
    </tableColumn>
    <tableColumn id="17" xr3:uid="{17B069FA-E8A4-427E-B143-8E4BD140345D}" name="2032" totalsRowFunction="custom" dataDxfId="25" totalsRowDxfId="24">
      <totalsRowFormula>SUM(Q4,Q7,Q10,Q13,Q16,Q19,Q22,Q25,Q28,Q31,Q34,Q37,Q40,Q43,Q46,Q49,Q52,Q55,Q58,Q61,Q64,Q67,Q70)</totalsRowFormula>
    </tableColumn>
    <tableColumn id="18" xr3:uid="{FF45C7A9-B102-4FC4-8837-52E68A8C8A34}" name="2033" totalsRowFunction="custom" dataDxfId="23" totalsRowDxfId="22">
      <totalsRowFormula>SUM(R4,R7,R10,R13,R16,R19,R22,R25,R28,R31,R34,R37,R40,R43,R46,R49,R52,R55,R58,R61,R64,R67,R70)</totalsRowFormula>
    </tableColumn>
    <tableColumn id="19" xr3:uid="{49CB2F40-7D25-4A7E-9AEA-13B2F77FA4ED}" name="2034" totalsRowFunction="custom" dataDxfId="21" totalsRowDxfId="20">
      <totalsRowFormula>SUM(S4,S7,S10,S13,S16,S19,S22,S25,S28,S31,S34,S37,S40,S43,S46,S49,S52,S55,S58,S61,S64,S67,S70)</totalsRowFormula>
    </tableColumn>
    <tableColumn id="20" xr3:uid="{43BB7976-E85B-4CD8-A120-CF7A03ECDD30}" name="2035" totalsRowFunction="custom" dataDxfId="19" totalsRowDxfId="18">
      <totalsRowFormula>SUM(T4,T7,T10,T13,T16,T19,T22,T25,T28,T31,T34,T37,T40,T43,T46,T49,T52,T55,T58,T61,T64,T67,T70)</totalsRowFormula>
    </tableColumn>
    <tableColumn id="21" xr3:uid="{0FE53594-EF06-4FC4-93EB-6E7AA982DC50}" name="2036" totalsRowFunction="custom" dataDxfId="17" totalsRowDxfId="16">
      <totalsRowFormula>SUM(U4,U7,U10,U13,U16,U19,U22,U25,U28,U31,U34,U37,U40,U43,U46,U49,U52,U55,U58,U61,U64,U67,U70)</totalsRowFormula>
    </tableColumn>
    <tableColumn id="22" xr3:uid="{D7DE1B9F-CF57-4EDD-B782-7C3CA0BBA61E}" name="2037" totalsRowFunction="custom" dataDxfId="15" totalsRowDxfId="14">
      <totalsRowFormula>SUM(V4,V7,V10,V13,V16,V19,V22,V25,V28,V31,V34,V37,V40,V43,V46,V49,V52,V55,V58,V61,V64,V67,V70)</totalsRowFormula>
    </tableColumn>
    <tableColumn id="23" xr3:uid="{C5885181-1B31-4542-BA89-B8B54B6B1B14}" name="2038" totalsRowFunction="custom" dataDxfId="13" totalsRowDxfId="12">
      <totalsRowFormula>SUM(W4,W7,W10,W13,W16,W19,W22,W25,W28,W31,W34,W37,W40,W43,W46,W49,W52,W55,W58,W61,W64,W67,W70)</totalsRowFormula>
    </tableColumn>
    <tableColumn id="24" xr3:uid="{81510376-A801-45E7-B9D5-6C3808C3C794}" name="2039" totalsRowFunction="custom" dataDxfId="11" totalsRowDxfId="10">
      <totalsRowFormula>SUM(X4,X7,X10,X13,X16,X19,X22,X25,X28,X31,X34,X37,X40,X43,X46,X49,X52,X55,X58,X61,X64,X67,X70)</totalsRowFormula>
    </tableColumn>
    <tableColumn id="25" xr3:uid="{E3330731-7F34-4211-8BF1-1DEC4C9A477E}" name="2040" totalsRowFunction="custom" dataDxfId="9" totalsRowDxfId="8">
      <totalsRowFormula>SUM(Y4,Y7,Y10,Y13,Y16,Y19,Y22,Y25,Y28,Y31,Y34,Y37,Y40,Y43,Y46,Y49,Y52,Y55,Y58,Y61,Y64,Y67,Y70)</totalsRowFormula>
    </tableColumn>
    <tableColumn id="26" xr3:uid="{2DA4E454-C608-4D29-91B3-6ABA3348DD80}" name="2041" totalsRowFunction="custom" dataDxfId="7" totalsRowDxfId="6">
      <totalsRowFormula>SUM(Z4,Z7,Z10,Z13,Z16,Z19,Z22,Z25,Z28,Z31,Z34,Z37,Z40,Z43,Z46,Z49,Z52,Z55,Z58,Z61,Z64,Z67,Z70)</totalsRowFormula>
    </tableColumn>
    <tableColumn id="27" xr3:uid="{4484B85E-0582-4102-B234-F348F549FA49}" name="2042" totalsRowFunction="custom" dataDxfId="5" totalsRowDxfId="4">
      <totalsRowFormula>SUM(AA4,AA7,AA10,AA13,AA16,AA19,AA22,AA25,AA28,AA31,AA34,AA37,AA40,AA43,AA46,AA49,AA52,AA55,AA58,AA61,AA64,AA67,AA70)</totalsRowFormula>
    </tableColumn>
    <tableColumn id="28" xr3:uid="{5DCFC0E2-6D7D-442D-9325-06FAF6FED7D3}" name="2043" totalsRowFunction="custom" dataDxfId="3" totalsRowDxfId="2">
      <totalsRowFormula>SUM(AB4,AB7,AB10,AB13,AB16,AB19,AB22,AB25,AB28,AB31,AB34,AB37,AB40,AB43,AB46,AB49,AB52,AB55,AB58,AB61,AB64,AB67,AB70)</totalsRowFormula>
    </tableColumn>
    <tableColumn id="29" xr3:uid="{E83BD72F-278C-4B9D-8D4E-CFEE0AE76B8A}" name="2044" totalsRowFunction="custom" dataDxfId="1" totalsRowDxfId="0">
      <totalsRowFormula>SUM(AC4,AC7,AC10,AC13,AC16,AC19,AC22,AC25,AC28,AC31,AC34,AC37,AC40,AC43,AC46,AC49,AC52,AC55,AC58,AC61,AC64,AC67,AC70)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B699-8B50-4F52-A224-E9F404111389}">
  <sheetPr codeName="Sheet4">
    <pageSetUpPr fitToPage="1"/>
  </sheetPr>
  <dimension ref="A1:J533"/>
  <sheetViews>
    <sheetView tabSelected="1" topLeftCell="A272" zoomScale="70" zoomScaleNormal="70" workbookViewId="0">
      <selection activeCell="C288" sqref="C288"/>
    </sheetView>
  </sheetViews>
  <sheetFormatPr defaultRowHeight="14.5" x14ac:dyDescent="0.35"/>
  <cols>
    <col min="1" max="1" width="53.36328125" bestFit="1" customWidth="1"/>
    <col min="2" max="2" width="22.90625" style="1" bestFit="1" customWidth="1"/>
    <col min="3" max="4" width="23.08984375" style="1" bestFit="1" customWidth="1"/>
  </cols>
  <sheetData>
    <row r="1" spans="1:10" ht="120" customHeight="1" x14ac:dyDescent="0.35">
      <c r="A1" s="46" t="s">
        <v>66</v>
      </c>
      <c r="B1" s="47"/>
      <c r="C1" s="47"/>
      <c r="D1" s="47"/>
    </row>
    <row r="2" spans="1:10" ht="21" x14ac:dyDescent="0.5">
      <c r="A2" s="52" t="s">
        <v>71</v>
      </c>
      <c r="B2" s="53"/>
      <c r="C2" s="53"/>
      <c r="D2" s="53"/>
    </row>
    <row r="3" spans="1:10" ht="31" x14ac:dyDescent="0.35">
      <c r="A3" s="6" t="s">
        <v>25</v>
      </c>
      <c r="B3" s="43" t="s">
        <v>28</v>
      </c>
      <c r="C3" s="43" t="s">
        <v>27</v>
      </c>
      <c r="D3" s="43" t="s">
        <v>29</v>
      </c>
      <c r="E3" s="44"/>
      <c r="F3" s="44"/>
      <c r="G3" s="44"/>
      <c r="H3" s="44"/>
      <c r="I3" s="44"/>
      <c r="J3" s="44"/>
    </row>
    <row r="4" spans="1:10" ht="15.5" x14ac:dyDescent="0.4">
      <c r="A4" s="2" t="s">
        <v>0</v>
      </c>
      <c r="B4" s="5">
        <v>10407839.6316</v>
      </c>
      <c r="C4" s="5">
        <v>9356487.1874499992</v>
      </c>
      <c r="D4" s="5">
        <v>-1051352.4441500006</v>
      </c>
    </row>
    <row r="5" spans="1:10" ht="15.5" x14ac:dyDescent="0.4">
      <c r="A5" s="3" t="s">
        <v>1</v>
      </c>
      <c r="B5" s="5">
        <v>10384100.012399999</v>
      </c>
      <c r="C5" s="5">
        <v>9335577.6755999997</v>
      </c>
      <c r="D5" s="5">
        <v>-1048522.3368000005</v>
      </c>
    </row>
    <row r="6" spans="1:10" ht="15.5" x14ac:dyDescent="0.4">
      <c r="A6" s="4" t="s">
        <v>32</v>
      </c>
      <c r="B6" s="5">
        <v>4393816.9044000003</v>
      </c>
      <c r="C6" s="5">
        <v>4518073.92</v>
      </c>
      <c r="D6" s="5">
        <v>124257.01559999958</v>
      </c>
    </row>
    <row r="7" spans="1:10" ht="15.5" x14ac:dyDescent="0.4">
      <c r="A7" s="4" t="s">
        <v>31</v>
      </c>
      <c r="B7" s="5">
        <v>3941102.9064000002</v>
      </c>
      <c r="C7" s="5">
        <v>1610086.9356</v>
      </c>
      <c r="D7" s="5">
        <v>-2331015.9708000002</v>
      </c>
    </row>
    <row r="8" spans="1:10" ht="15.5" x14ac:dyDescent="0.4">
      <c r="A8" s="4" t="s">
        <v>30</v>
      </c>
      <c r="B8" s="5">
        <v>843599.80319999997</v>
      </c>
      <c r="C8" s="5">
        <v>1510435.3800000001</v>
      </c>
      <c r="D8" s="5">
        <v>666835.57680000016</v>
      </c>
    </row>
    <row r="9" spans="1:10" ht="15.5" x14ac:dyDescent="0.4">
      <c r="A9" s="4" t="s">
        <v>35</v>
      </c>
      <c r="B9" s="5">
        <v>707984.20919999992</v>
      </c>
      <c r="C9" s="5">
        <v>1391519.41</v>
      </c>
      <c r="D9" s="5">
        <v>683535.20079999999</v>
      </c>
      <c r="J9" s="31"/>
    </row>
    <row r="10" spans="1:10" ht="15.5" x14ac:dyDescent="0.4">
      <c r="A10" s="4" t="s">
        <v>33</v>
      </c>
      <c r="B10" s="5">
        <v>497596.18920000002</v>
      </c>
      <c r="C10" s="5">
        <v>305462.03000000003</v>
      </c>
      <c r="D10" s="5">
        <v>-192134.15919999999</v>
      </c>
    </row>
    <row r="11" spans="1:10" ht="15.5" x14ac:dyDescent="0.4">
      <c r="A11" s="4" t="s">
        <v>34</v>
      </c>
      <c r="B11" s="5">
        <v>0</v>
      </c>
      <c r="C11" s="5">
        <v>0</v>
      </c>
      <c r="D11" s="5">
        <v>0</v>
      </c>
    </row>
    <row r="12" spans="1:10" ht="15.5" x14ac:dyDescent="0.4">
      <c r="A12" s="3" t="s">
        <v>8</v>
      </c>
      <c r="B12" s="5">
        <v>23739.619200000001</v>
      </c>
      <c r="C12" s="5">
        <v>20909.511850000003</v>
      </c>
      <c r="D12" s="5">
        <v>-2830.1073500000002</v>
      </c>
    </row>
    <row r="13" spans="1:10" ht="15.5" x14ac:dyDescent="0.4">
      <c r="A13" s="4" t="s">
        <v>9</v>
      </c>
      <c r="B13" s="5">
        <v>18942.356400000001</v>
      </c>
      <c r="C13" s="5">
        <v>10309.93</v>
      </c>
      <c r="D13" s="5">
        <v>-8632.4264000000003</v>
      </c>
    </row>
    <row r="14" spans="1:10" ht="15.5" x14ac:dyDescent="0.4">
      <c r="A14" s="4" t="s">
        <v>14</v>
      </c>
      <c r="B14" s="5">
        <v>4797.2628000000004</v>
      </c>
      <c r="C14" s="5">
        <v>10599.58185</v>
      </c>
      <c r="D14" s="5">
        <v>5802.3190500000001</v>
      </c>
    </row>
    <row r="15" spans="1:10" ht="15.5" x14ac:dyDescent="0.4">
      <c r="A15" s="4" t="s">
        <v>22</v>
      </c>
      <c r="B15" s="5">
        <v>0</v>
      </c>
      <c r="C15" s="5">
        <v>0</v>
      </c>
      <c r="D15" s="5">
        <v>0</v>
      </c>
    </row>
    <row r="16" spans="1:10" ht="15.5" x14ac:dyDescent="0.4">
      <c r="A16" s="2" t="s">
        <v>2</v>
      </c>
      <c r="B16" s="5">
        <v>747274.38479999988</v>
      </c>
      <c r="C16" s="5">
        <v>710557.42075717938</v>
      </c>
      <c r="D16" s="5">
        <v>-36716.964042820699</v>
      </c>
    </row>
    <row r="17" spans="1:4" ht="15.5" x14ac:dyDescent="0.4">
      <c r="A17" s="3" t="s">
        <v>1</v>
      </c>
      <c r="B17" s="5">
        <v>746213.98919999984</v>
      </c>
      <c r="C17" s="5">
        <v>709682.98760550003</v>
      </c>
      <c r="D17" s="5">
        <v>-36531.001594499983</v>
      </c>
    </row>
    <row r="18" spans="1:4" ht="15.5" x14ac:dyDescent="0.4">
      <c r="A18" s="4" t="s">
        <v>32</v>
      </c>
      <c r="B18" s="5">
        <v>265152.62400000001</v>
      </c>
      <c r="C18" s="5">
        <v>265152.62400000001</v>
      </c>
      <c r="D18" s="5">
        <v>0</v>
      </c>
    </row>
    <row r="19" spans="1:4" ht="15.5" x14ac:dyDescent="0.4">
      <c r="A19" s="4" t="s">
        <v>31</v>
      </c>
      <c r="B19" s="5">
        <v>214267.71960000001</v>
      </c>
      <c r="C19" s="5">
        <v>171020.3352</v>
      </c>
      <c r="D19" s="5">
        <v>-43247.38440000001</v>
      </c>
    </row>
    <row r="20" spans="1:4" ht="15.5" x14ac:dyDescent="0.4">
      <c r="A20" s="4" t="s">
        <v>30</v>
      </c>
      <c r="B20" s="5">
        <v>198243.30239999999</v>
      </c>
      <c r="C20" s="5">
        <v>129900.94301250001</v>
      </c>
      <c r="D20" s="5">
        <v>-68342.359387499979</v>
      </c>
    </row>
    <row r="21" spans="1:4" ht="15.5" x14ac:dyDescent="0.4">
      <c r="A21" s="4" t="s">
        <v>35</v>
      </c>
      <c r="B21" s="5">
        <v>49703.964</v>
      </c>
      <c r="C21" s="5">
        <v>124912.697793</v>
      </c>
      <c r="D21" s="5">
        <v>75208.733793000007</v>
      </c>
    </row>
    <row r="22" spans="1:4" ht="15.5" x14ac:dyDescent="0.4">
      <c r="A22" s="4" t="s">
        <v>33</v>
      </c>
      <c r="B22" s="5">
        <v>18846.379199999999</v>
      </c>
      <c r="C22" s="5">
        <v>18696.387599999998</v>
      </c>
      <c r="D22" s="5">
        <v>-149.9916000000012</v>
      </c>
    </row>
    <row r="23" spans="1:4" ht="15.5" x14ac:dyDescent="0.4">
      <c r="A23" s="4" t="s">
        <v>34</v>
      </c>
      <c r="B23" s="5">
        <v>0</v>
      </c>
      <c r="C23" s="5">
        <v>0</v>
      </c>
      <c r="D23" s="5">
        <v>0</v>
      </c>
    </row>
    <row r="24" spans="1:4" ht="15.5" x14ac:dyDescent="0.4">
      <c r="A24" s="3" t="s">
        <v>8</v>
      </c>
      <c r="B24" s="5">
        <v>1060.3956000000001</v>
      </c>
      <c r="C24" s="5">
        <v>874.43315167928904</v>
      </c>
      <c r="D24" s="5">
        <v>-185.96244832071102</v>
      </c>
    </row>
    <row r="25" spans="1:4" ht="15.5" x14ac:dyDescent="0.4">
      <c r="A25" s="4" t="s">
        <v>9</v>
      </c>
      <c r="B25" s="5">
        <v>672.13080000000002</v>
      </c>
      <c r="C25" s="5">
        <v>540.52760167928898</v>
      </c>
      <c r="D25" s="5">
        <v>-131.60319832071104</v>
      </c>
    </row>
    <row r="26" spans="1:4" ht="15.5" x14ac:dyDescent="0.4">
      <c r="A26" s="4" t="s">
        <v>14</v>
      </c>
      <c r="B26" s="5">
        <v>388.26479999999998</v>
      </c>
      <c r="C26" s="5">
        <v>333.90555000000001</v>
      </c>
      <c r="D26" s="5">
        <v>-54.359249999999975</v>
      </c>
    </row>
    <row r="27" spans="1:4" ht="15.5" x14ac:dyDescent="0.4">
      <c r="A27" s="4" t="s">
        <v>22</v>
      </c>
      <c r="B27" s="5">
        <v>0</v>
      </c>
      <c r="C27" s="5">
        <v>0</v>
      </c>
      <c r="D27" s="5">
        <v>0</v>
      </c>
    </row>
    <row r="28" spans="1:4" ht="15.5" x14ac:dyDescent="0.4">
      <c r="A28" s="2" t="s">
        <v>4</v>
      </c>
      <c r="B28" s="5">
        <v>494529.27480000001</v>
      </c>
      <c r="C28" s="5">
        <v>484393.39535811858</v>
      </c>
      <c r="D28" s="5">
        <v>-10135.879441881383</v>
      </c>
    </row>
    <row r="29" spans="1:4" ht="15.5" x14ac:dyDescent="0.4">
      <c r="A29" s="3" t="s">
        <v>1</v>
      </c>
      <c r="B29" s="5">
        <v>493355.7684</v>
      </c>
      <c r="C29" s="5">
        <v>483489.88331217616</v>
      </c>
      <c r="D29" s="5">
        <v>-9865.8850878237936</v>
      </c>
    </row>
    <row r="30" spans="1:4" ht="15.5" x14ac:dyDescent="0.4">
      <c r="A30" s="4" t="s">
        <v>32</v>
      </c>
      <c r="B30" s="5">
        <v>173040.50279999999</v>
      </c>
      <c r="C30" s="5">
        <v>173040.50279999999</v>
      </c>
      <c r="D30" s="5">
        <v>0</v>
      </c>
    </row>
    <row r="31" spans="1:4" ht="15.5" x14ac:dyDescent="0.4">
      <c r="A31" s="4" t="s">
        <v>30</v>
      </c>
      <c r="B31" s="5">
        <v>127047.822</v>
      </c>
      <c r="C31" s="5">
        <v>93121.215047142905</v>
      </c>
      <c r="D31" s="5">
        <v>-33926.606952857095</v>
      </c>
    </row>
    <row r="32" spans="1:4" ht="15.5" x14ac:dyDescent="0.4">
      <c r="A32" s="4" t="s">
        <v>31</v>
      </c>
      <c r="B32" s="5">
        <v>95027.737200000003</v>
      </c>
      <c r="C32" s="5">
        <v>95027.737200000003</v>
      </c>
      <c r="D32" s="5">
        <v>0</v>
      </c>
    </row>
    <row r="33" spans="1:4" ht="15.5" x14ac:dyDescent="0.4">
      <c r="A33" s="4" t="s">
        <v>35</v>
      </c>
      <c r="B33" s="5">
        <v>75676.207200000004</v>
      </c>
      <c r="C33" s="5">
        <v>101885.8600250333</v>
      </c>
      <c r="D33" s="5">
        <v>26209.652825033299</v>
      </c>
    </row>
    <row r="34" spans="1:4" ht="15.5" x14ac:dyDescent="0.4">
      <c r="A34" s="4" t="s">
        <v>33</v>
      </c>
      <c r="B34" s="5">
        <v>22563.499199999998</v>
      </c>
      <c r="C34" s="5">
        <v>20414.568240000001</v>
      </c>
      <c r="D34" s="5">
        <v>-2148.9309599999979</v>
      </c>
    </row>
    <row r="35" spans="1:4" ht="15.5" x14ac:dyDescent="0.4">
      <c r="A35" s="4" t="s">
        <v>34</v>
      </c>
      <c r="B35" s="5">
        <v>0</v>
      </c>
      <c r="C35" s="5">
        <v>0</v>
      </c>
      <c r="D35" s="5">
        <v>0</v>
      </c>
    </row>
    <row r="36" spans="1:4" ht="15.5" x14ac:dyDescent="0.4">
      <c r="A36" s="3" t="s">
        <v>8</v>
      </c>
      <c r="B36" s="5">
        <v>1173.5064</v>
      </c>
      <c r="C36" s="5">
        <v>903.51204594241096</v>
      </c>
      <c r="D36" s="5">
        <v>-269.99435405758902</v>
      </c>
    </row>
    <row r="37" spans="1:4" ht="15.5" x14ac:dyDescent="0.4">
      <c r="A37" s="4" t="s">
        <v>9</v>
      </c>
      <c r="B37" s="5">
        <v>653.8356</v>
      </c>
      <c r="C37" s="5">
        <v>580.07904594241097</v>
      </c>
      <c r="D37" s="5">
        <v>-73.756554057589028</v>
      </c>
    </row>
    <row r="38" spans="1:4" ht="15.5" x14ac:dyDescent="0.4">
      <c r="A38" s="4" t="s">
        <v>14</v>
      </c>
      <c r="B38" s="5">
        <v>519.67079999999999</v>
      </c>
      <c r="C38" s="5">
        <v>323.43299999999999</v>
      </c>
      <c r="D38" s="5">
        <v>-196.23779999999999</v>
      </c>
    </row>
    <row r="39" spans="1:4" ht="15.5" x14ac:dyDescent="0.4">
      <c r="A39" s="4" t="s">
        <v>22</v>
      </c>
      <c r="B39" s="5">
        <v>0</v>
      </c>
      <c r="C39" s="5">
        <v>0</v>
      </c>
      <c r="D39" s="5">
        <v>0</v>
      </c>
    </row>
    <row r="40" spans="1:4" ht="15.5" x14ac:dyDescent="0.4">
      <c r="A40" s="2" t="s">
        <v>3</v>
      </c>
      <c r="B40" s="5">
        <v>681199.99199999997</v>
      </c>
      <c r="C40" s="5">
        <v>671750.87634071021</v>
      </c>
      <c r="D40" s="5">
        <v>-9449.1156592898606</v>
      </c>
    </row>
    <row r="41" spans="1:4" ht="15.5" x14ac:dyDescent="0.4">
      <c r="A41" s="3" t="s">
        <v>1</v>
      </c>
      <c r="B41" s="5">
        <v>680052.33120000002</v>
      </c>
      <c r="C41" s="5">
        <v>670987.88500600006</v>
      </c>
      <c r="D41" s="5">
        <v>-9064.4461940000147</v>
      </c>
    </row>
    <row r="42" spans="1:4" ht="15.5" x14ac:dyDescent="0.4">
      <c r="A42" s="4" t="s">
        <v>32</v>
      </c>
      <c r="B42" s="5">
        <v>240403.28400000001</v>
      </c>
      <c r="C42" s="5">
        <v>240403.28400000001</v>
      </c>
      <c r="D42" s="5">
        <v>0</v>
      </c>
    </row>
    <row r="43" spans="1:4" ht="15.5" x14ac:dyDescent="0.4">
      <c r="A43" s="4" t="s">
        <v>31</v>
      </c>
      <c r="B43" s="5">
        <v>195564.21720000001</v>
      </c>
      <c r="C43" s="5">
        <v>155040.3492</v>
      </c>
      <c r="D43" s="5">
        <v>-40523.868000000017</v>
      </c>
    </row>
    <row r="44" spans="1:4" ht="15.5" x14ac:dyDescent="0.4">
      <c r="A44" s="4" t="s">
        <v>30</v>
      </c>
      <c r="B44" s="5">
        <v>179719.4124</v>
      </c>
      <c r="C44" s="5">
        <v>138801.74627</v>
      </c>
      <c r="D44" s="5">
        <v>-40917.666129999998</v>
      </c>
    </row>
    <row r="45" spans="1:4" ht="15.5" x14ac:dyDescent="0.4">
      <c r="A45" s="4" t="s">
        <v>35</v>
      </c>
      <c r="B45" s="5">
        <v>46669.167600000001</v>
      </c>
      <c r="C45" s="5">
        <v>119187.709376</v>
      </c>
      <c r="D45" s="5">
        <v>72518.541775999998</v>
      </c>
    </row>
    <row r="46" spans="1:4" ht="15.5" x14ac:dyDescent="0.4">
      <c r="A46" s="4" t="s">
        <v>33</v>
      </c>
      <c r="B46" s="5">
        <v>17696.25</v>
      </c>
      <c r="C46" s="5">
        <v>17554.796160000002</v>
      </c>
      <c r="D46" s="5">
        <v>-141.45383999999831</v>
      </c>
    </row>
    <row r="47" spans="1:4" ht="15.5" x14ac:dyDescent="0.4">
      <c r="A47" s="4" t="s">
        <v>34</v>
      </c>
      <c r="B47" s="5">
        <v>0</v>
      </c>
      <c r="C47" s="5">
        <v>0</v>
      </c>
      <c r="D47" s="5">
        <v>0</v>
      </c>
    </row>
    <row r="48" spans="1:4" ht="15.5" x14ac:dyDescent="0.4">
      <c r="A48" s="3" t="s">
        <v>8</v>
      </c>
      <c r="B48" s="5">
        <v>1147.6608000000001</v>
      </c>
      <c r="C48" s="5">
        <v>762.99133471015398</v>
      </c>
      <c r="D48" s="5">
        <v>-384.66946528984607</v>
      </c>
    </row>
    <row r="49" spans="1:4" ht="15.5" x14ac:dyDescent="0.4">
      <c r="A49" s="4" t="s">
        <v>9</v>
      </c>
      <c r="B49" s="5">
        <v>630.89400000000001</v>
      </c>
      <c r="C49" s="5">
        <v>579.42223471015393</v>
      </c>
      <c r="D49" s="5">
        <v>-51.471765289846076</v>
      </c>
    </row>
    <row r="50" spans="1:4" ht="15.5" x14ac:dyDescent="0.4">
      <c r="A50" s="4" t="s">
        <v>14</v>
      </c>
      <c r="B50" s="5">
        <v>516.76679999999999</v>
      </c>
      <c r="C50" s="5">
        <v>183.56909999999999</v>
      </c>
      <c r="D50" s="5">
        <v>-333.1977</v>
      </c>
    </row>
    <row r="51" spans="1:4" ht="15.5" x14ac:dyDescent="0.4">
      <c r="A51" s="4" t="s">
        <v>22</v>
      </c>
      <c r="B51" s="5">
        <v>0</v>
      </c>
      <c r="C51" s="5">
        <v>0</v>
      </c>
      <c r="D51" s="5">
        <v>0</v>
      </c>
    </row>
    <row r="52" spans="1:4" ht="15.5" x14ac:dyDescent="0.4">
      <c r="A52" s="2" t="s">
        <v>65</v>
      </c>
      <c r="B52" s="5">
        <v>187.03373333333329</v>
      </c>
      <c r="C52" s="5">
        <v>4385.637342945829</v>
      </c>
      <c r="D52" s="5">
        <v>4198.6036096124953</v>
      </c>
    </row>
    <row r="53" spans="1:4" ht="15.5" x14ac:dyDescent="0.4">
      <c r="A53" s="3" t="s">
        <v>1</v>
      </c>
      <c r="B53" s="5">
        <v>83.336733333333299</v>
      </c>
      <c r="C53" s="5">
        <v>3850.414278530774</v>
      </c>
      <c r="D53" s="5">
        <v>3767.0775451974409</v>
      </c>
    </row>
    <row r="54" spans="1:4" ht="15.5" x14ac:dyDescent="0.4">
      <c r="A54" s="4" t="s">
        <v>35</v>
      </c>
      <c r="B54" s="5">
        <v>83.336733333333299</v>
      </c>
      <c r="C54" s="5">
        <v>3122.0896447881701</v>
      </c>
      <c r="D54" s="5">
        <v>3038.752911454837</v>
      </c>
    </row>
    <row r="55" spans="1:4" ht="15.5" x14ac:dyDescent="0.4">
      <c r="A55" s="4" t="s">
        <v>33</v>
      </c>
      <c r="B55" s="5">
        <v>0</v>
      </c>
      <c r="C55" s="5">
        <v>508.17095999999998</v>
      </c>
      <c r="D55" s="5">
        <v>508.17095999999998</v>
      </c>
    </row>
    <row r="56" spans="1:4" ht="15.5" x14ac:dyDescent="0.4">
      <c r="A56" s="4" t="s">
        <v>30</v>
      </c>
      <c r="B56" s="5">
        <v>0</v>
      </c>
      <c r="C56" s="5">
        <v>220.15367374260401</v>
      </c>
      <c r="D56" s="5">
        <v>220.15367374260401</v>
      </c>
    </row>
    <row r="57" spans="1:4" ht="15.5" x14ac:dyDescent="0.4">
      <c r="A57" s="4" t="s">
        <v>31</v>
      </c>
      <c r="B57" s="5">
        <v>0</v>
      </c>
      <c r="C57" s="5">
        <v>0</v>
      </c>
      <c r="D57" s="5">
        <v>0</v>
      </c>
    </row>
    <row r="58" spans="1:4" ht="15.5" x14ac:dyDescent="0.4">
      <c r="A58" s="4" t="s">
        <v>34</v>
      </c>
      <c r="B58" s="5">
        <v>0</v>
      </c>
      <c r="C58" s="5">
        <v>0</v>
      </c>
      <c r="D58" s="5">
        <v>0</v>
      </c>
    </row>
    <row r="59" spans="1:4" ht="15.5" x14ac:dyDescent="0.4">
      <c r="A59" s="4" t="s">
        <v>32</v>
      </c>
      <c r="B59" s="5">
        <v>0</v>
      </c>
      <c r="C59" s="5">
        <v>0</v>
      </c>
      <c r="D59" s="5">
        <v>0</v>
      </c>
    </row>
    <row r="60" spans="1:4" ht="15.5" x14ac:dyDescent="0.4">
      <c r="A60" s="3" t="s">
        <v>8</v>
      </c>
      <c r="B60" s="5">
        <v>103.697</v>
      </c>
      <c r="C60" s="5">
        <v>535.22306441505452</v>
      </c>
      <c r="D60" s="5">
        <v>431.52606441505463</v>
      </c>
    </row>
    <row r="61" spans="1:4" ht="15.5" x14ac:dyDescent="0.4">
      <c r="A61" s="4" t="s">
        <v>14</v>
      </c>
      <c r="B61" s="5">
        <v>72.894433333333296</v>
      </c>
      <c r="C61" s="5">
        <v>482.36478523668598</v>
      </c>
      <c r="D61" s="5">
        <v>409.47035190335271</v>
      </c>
    </row>
    <row r="62" spans="1:4" ht="15.5" x14ac:dyDescent="0.4">
      <c r="A62" s="4" t="s">
        <v>9</v>
      </c>
      <c r="B62" s="5">
        <v>30.802566666666699</v>
      </c>
      <c r="C62" s="5">
        <v>52.858279178368598</v>
      </c>
      <c r="D62" s="5">
        <v>22.055712511701898</v>
      </c>
    </row>
    <row r="63" spans="1:4" ht="15.5" x14ac:dyDescent="0.4">
      <c r="A63" s="4" t="s">
        <v>22</v>
      </c>
      <c r="B63" s="5">
        <v>0</v>
      </c>
      <c r="C63" s="5">
        <v>0</v>
      </c>
      <c r="D63" s="5">
        <v>0</v>
      </c>
    </row>
    <row r="64" spans="1:4" ht="15.5" x14ac:dyDescent="0.4">
      <c r="A64" s="2" t="s">
        <v>16</v>
      </c>
      <c r="B64" s="5">
        <v>16885.4532</v>
      </c>
      <c r="C64" s="5">
        <v>21755.590785689721</v>
      </c>
      <c r="D64" s="5">
        <v>4870.1375856897221</v>
      </c>
    </row>
    <row r="65" spans="1:4" ht="15.5" x14ac:dyDescent="0.4">
      <c r="A65" s="3" t="s">
        <v>1</v>
      </c>
      <c r="B65" s="5">
        <v>16612.767599999999</v>
      </c>
      <c r="C65" s="5">
        <v>21482.673397923718</v>
      </c>
      <c r="D65" s="5">
        <v>4869.9057979237195</v>
      </c>
    </row>
    <row r="66" spans="1:4" ht="15.5" x14ac:dyDescent="0.4">
      <c r="A66" s="4" t="s">
        <v>35</v>
      </c>
      <c r="B66" s="5">
        <v>8421.3096000000005</v>
      </c>
      <c r="C66" s="5">
        <v>12917.4884981989</v>
      </c>
      <c r="D66" s="5">
        <v>4496.1788981988993</v>
      </c>
    </row>
    <row r="67" spans="1:4" ht="15.5" x14ac:dyDescent="0.4">
      <c r="A67" s="4" t="s">
        <v>30</v>
      </c>
      <c r="B67" s="5">
        <v>5151.9863999999998</v>
      </c>
      <c r="C67" s="5">
        <v>5815.2130597248197</v>
      </c>
      <c r="D67" s="5">
        <v>663.22665972481991</v>
      </c>
    </row>
    <row r="68" spans="1:4" ht="15.5" x14ac:dyDescent="0.4">
      <c r="A68" s="4" t="s">
        <v>33</v>
      </c>
      <c r="B68" s="5">
        <v>3039.4715999999999</v>
      </c>
      <c r="C68" s="5">
        <v>2749.9718400000002</v>
      </c>
      <c r="D68" s="5">
        <v>-289.4997599999997</v>
      </c>
    </row>
    <row r="69" spans="1:4" ht="15.5" x14ac:dyDescent="0.4">
      <c r="A69" s="4" t="s">
        <v>31</v>
      </c>
      <c r="B69" s="5">
        <v>0</v>
      </c>
      <c r="C69" s="5">
        <v>0</v>
      </c>
      <c r="D69" s="5">
        <v>0</v>
      </c>
    </row>
    <row r="70" spans="1:4" ht="15.5" x14ac:dyDescent="0.4">
      <c r="A70" s="4" t="s">
        <v>34</v>
      </c>
      <c r="B70" s="5">
        <v>0</v>
      </c>
      <c r="C70" s="5">
        <v>0</v>
      </c>
      <c r="D70" s="5">
        <v>0</v>
      </c>
    </row>
    <row r="71" spans="1:4" ht="15.5" x14ac:dyDescent="0.4">
      <c r="A71" s="4" t="s">
        <v>32</v>
      </c>
      <c r="B71" s="5">
        <v>0</v>
      </c>
      <c r="C71" s="5">
        <v>0</v>
      </c>
      <c r="D71" s="5">
        <v>0</v>
      </c>
    </row>
    <row r="72" spans="1:4" ht="15.5" x14ac:dyDescent="0.4">
      <c r="A72" s="3" t="s">
        <v>8</v>
      </c>
      <c r="B72" s="5">
        <v>272.68560000000002</v>
      </c>
      <c r="C72" s="5">
        <v>272.91738776600272</v>
      </c>
      <c r="D72" s="5">
        <v>0.23178776600269657</v>
      </c>
    </row>
    <row r="73" spans="1:4" ht="15.5" x14ac:dyDescent="0.4">
      <c r="A73" s="4" t="s">
        <v>14</v>
      </c>
      <c r="B73" s="5">
        <v>165.67320000000001</v>
      </c>
      <c r="C73" s="5">
        <v>197.32525874624801</v>
      </c>
      <c r="D73" s="5">
        <v>31.652058746248002</v>
      </c>
    </row>
    <row r="74" spans="1:4" ht="15.5" x14ac:dyDescent="0.4">
      <c r="A74" s="4" t="s">
        <v>9</v>
      </c>
      <c r="B74" s="5">
        <v>107.0124</v>
      </c>
      <c r="C74" s="5">
        <v>75.592129019754694</v>
      </c>
      <c r="D74" s="5">
        <v>-31.420270980245306</v>
      </c>
    </row>
    <row r="75" spans="1:4" ht="15.5" x14ac:dyDescent="0.4">
      <c r="A75" s="4" t="s">
        <v>22</v>
      </c>
      <c r="B75" s="5">
        <v>0</v>
      </c>
      <c r="C75" s="5">
        <v>0</v>
      </c>
      <c r="D75" s="5">
        <v>0</v>
      </c>
    </row>
    <row r="76" spans="1:4" ht="15.5" x14ac:dyDescent="0.4">
      <c r="A76" s="2" t="s">
        <v>13</v>
      </c>
      <c r="B76" s="5">
        <v>45479.979599999991</v>
      </c>
      <c r="C76" s="5">
        <v>50926.739480360935</v>
      </c>
      <c r="D76" s="5">
        <v>5446.7598803609453</v>
      </c>
    </row>
    <row r="77" spans="1:4" ht="15.5" x14ac:dyDescent="0.4">
      <c r="A77" s="3" t="s">
        <v>1</v>
      </c>
      <c r="B77" s="5">
        <v>44274.674399999996</v>
      </c>
      <c r="C77" s="5">
        <v>50414.370420442196</v>
      </c>
      <c r="D77" s="5">
        <v>6139.6960204422003</v>
      </c>
    </row>
    <row r="78" spans="1:4" ht="15.5" x14ac:dyDescent="0.4">
      <c r="A78" s="4" t="s">
        <v>30</v>
      </c>
      <c r="B78" s="5">
        <v>15234.0936</v>
      </c>
      <c r="C78" s="5">
        <v>17555.063812</v>
      </c>
      <c r="D78" s="5">
        <v>2320.9702120000002</v>
      </c>
    </row>
    <row r="79" spans="1:4" ht="15.5" x14ac:dyDescent="0.4">
      <c r="A79" s="4" t="s">
        <v>32</v>
      </c>
      <c r="B79" s="5">
        <v>13542.804</v>
      </c>
      <c r="C79" s="5">
        <v>13542.804</v>
      </c>
      <c r="D79" s="5">
        <v>0</v>
      </c>
    </row>
    <row r="80" spans="1:4" ht="15.5" x14ac:dyDescent="0.4">
      <c r="A80" s="4" t="s">
        <v>35</v>
      </c>
      <c r="B80" s="5">
        <v>11571.278399999999</v>
      </c>
      <c r="C80" s="5">
        <v>15741.2401044422</v>
      </c>
      <c r="D80" s="5">
        <v>4169.9617044422002</v>
      </c>
    </row>
    <row r="81" spans="1:4" ht="15.5" x14ac:dyDescent="0.4">
      <c r="A81" s="4" t="s">
        <v>33</v>
      </c>
      <c r="B81" s="5">
        <v>3351.6516000000001</v>
      </c>
      <c r="C81" s="5">
        <v>3000.415704</v>
      </c>
      <c r="D81" s="5">
        <v>-351.23589600000014</v>
      </c>
    </row>
    <row r="82" spans="1:4" ht="15.5" x14ac:dyDescent="0.4">
      <c r="A82" s="4" t="s">
        <v>31</v>
      </c>
      <c r="B82" s="5">
        <v>574.84680000000003</v>
      </c>
      <c r="C82" s="5">
        <v>574.84680000000003</v>
      </c>
      <c r="D82" s="5">
        <v>0</v>
      </c>
    </row>
    <row r="83" spans="1:4" ht="15.5" x14ac:dyDescent="0.4">
      <c r="A83" s="4" t="s">
        <v>34</v>
      </c>
      <c r="B83" s="5">
        <v>0</v>
      </c>
      <c r="C83" s="5">
        <v>0</v>
      </c>
      <c r="D83" s="5">
        <v>0</v>
      </c>
    </row>
    <row r="84" spans="1:4" ht="15.5" x14ac:dyDescent="0.4">
      <c r="A84" s="3" t="s">
        <v>8</v>
      </c>
      <c r="B84" s="5">
        <v>1205.3052</v>
      </c>
      <c r="C84" s="5">
        <v>512.36905991874471</v>
      </c>
      <c r="D84" s="5">
        <v>-692.93614008125519</v>
      </c>
    </row>
    <row r="85" spans="1:4" ht="15.5" x14ac:dyDescent="0.4">
      <c r="A85" s="4" t="s">
        <v>14</v>
      </c>
      <c r="B85" s="5">
        <v>1122.9767999999999</v>
      </c>
      <c r="C85" s="5">
        <v>439.34544355263199</v>
      </c>
      <c r="D85" s="5">
        <v>-683.63135644736792</v>
      </c>
    </row>
    <row r="86" spans="1:4" ht="15.5" x14ac:dyDescent="0.4">
      <c r="A86" s="4" t="s">
        <v>9</v>
      </c>
      <c r="B86" s="5">
        <v>82.328400000000002</v>
      </c>
      <c r="C86" s="5">
        <v>73.023616366112705</v>
      </c>
      <c r="D86" s="5">
        <v>-9.3047836338872969</v>
      </c>
    </row>
    <row r="87" spans="1:4" ht="15.5" x14ac:dyDescent="0.4">
      <c r="A87" s="4" t="s">
        <v>22</v>
      </c>
      <c r="B87" s="5">
        <v>0</v>
      </c>
      <c r="C87" s="5">
        <v>0</v>
      </c>
      <c r="D87" s="5">
        <v>0</v>
      </c>
    </row>
    <row r="88" spans="1:4" ht="15.5" x14ac:dyDescent="0.4">
      <c r="A88" s="2" t="s">
        <v>11</v>
      </c>
      <c r="B88" s="5">
        <v>3391.2875999999997</v>
      </c>
      <c r="C88" s="5">
        <v>10959.311203019221</v>
      </c>
      <c r="D88" s="5">
        <v>7568.0236030192182</v>
      </c>
    </row>
    <row r="89" spans="1:4" ht="15.5" x14ac:dyDescent="0.4">
      <c r="A89" s="3" t="s">
        <v>1</v>
      </c>
      <c r="B89" s="5">
        <v>3254.5092</v>
      </c>
      <c r="C89" s="5">
        <v>10942.453982399747</v>
      </c>
      <c r="D89" s="5">
        <v>7687.9447823997461</v>
      </c>
    </row>
    <row r="90" spans="1:4" ht="15.5" x14ac:dyDescent="0.4">
      <c r="A90" s="4" t="s">
        <v>35</v>
      </c>
      <c r="B90" s="5">
        <v>3254.5092</v>
      </c>
      <c r="C90" s="5">
        <v>6088.7890141360895</v>
      </c>
      <c r="D90" s="5">
        <v>2834.27981413609</v>
      </c>
    </row>
    <row r="91" spans="1:4" ht="15.5" x14ac:dyDescent="0.4">
      <c r="A91" s="4" t="s">
        <v>33</v>
      </c>
      <c r="B91" s="5">
        <v>0</v>
      </c>
      <c r="C91" s="5">
        <v>584.31384000000003</v>
      </c>
      <c r="D91" s="5">
        <v>584.31384000000003</v>
      </c>
    </row>
    <row r="92" spans="1:4" ht="15.5" x14ac:dyDescent="0.4">
      <c r="A92" s="4" t="s">
        <v>30</v>
      </c>
      <c r="B92" s="5">
        <v>0</v>
      </c>
      <c r="C92" s="5">
        <v>4052.51887531997</v>
      </c>
      <c r="D92" s="5">
        <v>4052.51887531997</v>
      </c>
    </row>
    <row r="93" spans="1:4" ht="15.5" x14ac:dyDescent="0.4">
      <c r="A93" s="4" t="s">
        <v>31</v>
      </c>
      <c r="B93" s="5">
        <v>0</v>
      </c>
      <c r="C93" s="5">
        <v>0</v>
      </c>
      <c r="D93" s="5">
        <v>0</v>
      </c>
    </row>
    <row r="94" spans="1:4" ht="15.5" x14ac:dyDescent="0.4">
      <c r="A94" s="4" t="s">
        <v>34</v>
      </c>
      <c r="B94" s="5">
        <v>0</v>
      </c>
      <c r="C94" s="5">
        <v>216.832252943686</v>
      </c>
      <c r="D94" s="5">
        <v>216.832252943686</v>
      </c>
    </row>
    <row r="95" spans="1:4" ht="15.5" x14ac:dyDescent="0.4">
      <c r="A95" s="4" t="s">
        <v>32</v>
      </c>
      <c r="B95" s="5">
        <v>0</v>
      </c>
      <c r="C95" s="5">
        <v>0</v>
      </c>
      <c r="D95" s="5">
        <v>0</v>
      </c>
    </row>
    <row r="96" spans="1:4" ht="15.5" x14ac:dyDescent="0.4">
      <c r="A96" s="3" t="s">
        <v>8</v>
      </c>
      <c r="B96" s="5">
        <v>136.7784</v>
      </c>
      <c r="C96" s="5">
        <v>16.857220619472201</v>
      </c>
      <c r="D96" s="5">
        <v>-119.92117938052779</v>
      </c>
    </row>
    <row r="97" spans="1:4" ht="15.5" x14ac:dyDescent="0.4">
      <c r="A97" s="4" t="s">
        <v>14</v>
      </c>
      <c r="B97" s="5">
        <v>119.93519999999999</v>
      </c>
      <c r="C97" s="5">
        <v>0</v>
      </c>
      <c r="D97" s="5">
        <v>-119.93519999999999</v>
      </c>
    </row>
    <row r="98" spans="1:4" ht="15.5" x14ac:dyDescent="0.4">
      <c r="A98" s="4" t="s">
        <v>9</v>
      </c>
      <c r="B98" s="5">
        <v>16.8432</v>
      </c>
      <c r="C98" s="5">
        <v>16.857220619472201</v>
      </c>
      <c r="D98" s="5">
        <v>1.4020619472201901E-2</v>
      </c>
    </row>
    <row r="99" spans="1:4" ht="15.5" x14ac:dyDescent="0.4">
      <c r="A99" s="4" t="s">
        <v>22</v>
      </c>
      <c r="B99" s="5">
        <v>0</v>
      </c>
      <c r="C99" s="5">
        <v>0</v>
      </c>
      <c r="D99" s="5">
        <v>0</v>
      </c>
    </row>
    <row r="100" spans="1:4" ht="15.5" x14ac:dyDescent="0.4">
      <c r="A100" s="2" t="s">
        <v>10</v>
      </c>
      <c r="B100" s="5">
        <v>38530.852800000001</v>
      </c>
      <c r="C100" s="5">
        <v>46379.690289030616</v>
      </c>
      <c r="D100" s="5">
        <v>7848.8374890306141</v>
      </c>
    </row>
    <row r="101" spans="1:4" ht="15.5" x14ac:dyDescent="0.4">
      <c r="A101" s="3" t="s">
        <v>1</v>
      </c>
      <c r="B101" s="5">
        <v>38488.89</v>
      </c>
      <c r="C101" s="5">
        <v>46303.165821254581</v>
      </c>
      <c r="D101" s="5">
        <v>7814.2758212545759</v>
      </c>
    </row>
    <row r="102" spans="1:4" ht="15.5" x14ac:dyDescent="0.4">
      <c r="A102" s="4" t="s">
        <v>35</v>
      </c>
      <c r="B102" s="5">
        <v>36527.964</v>
      </c>
      <c r="C102" s="5">
        <v>35289.219835156699</v>
      </c>
      <c r="D102" s="5">
        <v>-1238.7441648433028</v>
      </c>
    </row>
    <row r="103" spans="1:4" ht="15.5" x14ac:dyDescent="0.4">
      <c r="A103" s="4" t="s">
        <v>33</v>
      </c>
      <c r="B103" s="5">
        <v>1960.9259999999999</v>
      </c>
      <c r="C103" s="5">
        <v>1774.1842799999999</v>
      </c>
      <c r="D103" s="5">
        <v>-186.74171999999999</v>
      </c>
    </row>
    <row r="104" spans="1:4" ht="15.5" x14ac:dyDescent="0.4">
      <c r="A104" s="4" t="s">
        <v>30</v>
      </c>
      <c r="B104" s="5">
        <v>0</v>
      </c>
      <c r="C104" s="5">
        <v>9239.7617060978791</v>
      </c>
      <c r="D104" s="5">
        <v>9239.7617060978791</v>
      </c>
    </row>
    <row r="105" spans="1:4" ht="15.5" x14ac:dyDescent="0.4">
      <c r="A105" s="4" t="s">
        <v>31</v>
      </c>
      <c r="B105" s="5">
        <v>0</v>
      </c>
      <c r="C105" s="5">
        <v>0</v>
      </c>
      <c r="D105" s="5">
        <v>0</v>
      </c>
    </row>
    <row r="106" spans="1:4" ht="15.5" x14ac:dyDescent="0.4">
      <c r="A106" s="4" t="s">
        <v>34</v>
      </c>
      <c r="B106" s="5">
        <v>0</v>
      </c>
      <c r="C106" s="5">
        <v>0</v>
      </c>
      <c r="D106" s="5">
        <v>0</v>
      </c>
    </row>
    <row r="107" spans="1:4" ht="15.5" x14ac:dyDescent="0.4">
      <c r="A107" s="4" t="s">
        <v>32</v>
      </c>
      <c r="B107" s="5">
        <v>0</v>
      </c>
      <c r="C107" s="5">
        <v>0</v>
      </c>
      <c r="D107" s="5">
        <v>0</v>
      </c>
    </row>
    <row r="108" spans="1:4" ht="15.5" x14ac:dyDescent="0.4">
      <c r="A108" s="3" t="s">
        <v>8</v>
      </c>
      <c r="B108" s="5">
        <v>41.962800000000001</v>
      </c>
      <c r="C108" s="5">
        <v>76.524467776037895</v>
      </c>
      <c r="D108" s="5">
        <v>34.561667776037901</v>
      </c>
    </row>
    <row r="109" spans="1:4" ht="15.5" x14ac:dyDescent="0.4">
      <c r="A109" s="4" t="s">
        <v>9</v>
      </c>
      <c r="B109" s="5">
        <v>28.023599999999998</v>
      </c>
      <c r="C109" s="5">
        <v>50.578879530804898</v>
      </c>
      <c r="D109" s="5">
        <v>22.555279530804899</v>
      </c>
    </row>
    <row r="110" spans="1:4" ht="15.5" x14ac:dyDescent="0.4">
      <c r="A110" s="4" t="s">
        <v>14</v>
      </c>
      <c r="B110" s="5">
        <v>13.9392</v>
      </c>
      <c r="C110" s="5">
        <v>25.945588245233001</v>
      </c>
      <c r="D110" s="5">
        <v>12.006388245233001</v>
      </c>
    </row>
    <row r="111" spans="1:4" ht="15.5" x14ac:dyDescent="0.4">
      <c r="A111" s="4" t="s">
        <v>22</v>
      </c>
      <c r="B111" s="5">
        <v>0</v>
      </c>
      <c r="C111" s="5">
        <v>0</v>
      </c>
      <c r="D111" s="5">
        <v>0</v>
      </c>
    </row>
    <row r="112" spans="1:4" ht="15.5" x14ac:dyDescent="0.4">
      <c r="A112" s="2" t="s">
        <v>72</v>
      </c>
      <c r="B112" s="5">
        <v>5632.2838000000002</v>
      </c>
      <c r="C112" s="5">
        <v>13572.325262277367</v>
      </c>
      <c r="D112" s="5">
        <v>7940.0414622773651</v>
      </c>
    </row>
    <row r="113" spans="1:4" ht="15.5" x14ac:dyDescent="0.4">
      <c r="A113" s="3" t="s">
        <v>1</v>
      </c>
      <c r="B113" s="5">
        <v>5443.201133333333</v>
      </c>
      <c r="C113" s="5">
        <v>13450.396353555032</v>
      </c>
      <c r="D113" s="5">
        <v>8007.1952202216962</v>
      </c>
    </row>
    <row r="114" spans="1:4" ht="15.5" x14ac:dyDescent="0.4">
      <c r="A114" s="4" t="s">
        <v>35</v>
      </c>
      <c r="B114" s="5">
        <v>5352.0720000000001</v>
      </c>
      <c r="C114" s="5">
        <v>10524.254339812431</v>
      </c>
      <c r="D114" s="5">
        <v>5172.1823398124297</v>
      </c>
    </row>
    <row r="115" spans="1:4" ht="15.5" x14ac:dyDescent="0.4">
      <c r="A115" s="4" t="s">
        <v>30</v>
      </c>
      <c r="B115" s="5">
        <v>91.1291333333333</v>
      </c>
      <c r="C115" s="5">
        <v>1569.3641737426001</v>
      </c>
      <c r="D115" s="5">
        <v>1478.2350404092667</v>
      </c>
    </row>
    <row r="116" spans="1:4" ht="15.5" x14ac:dyDescent="0.4">
      <c r="A116" s="4" t="s">
        <v>33</v>
      </c>
      <c r="B116" s="5">
        <v>0</v>
      </c>
      <c r="C116" s="5">
        <v>1356.77784</v>
      </c>
      <c r="D116" s="5">
        <v>1356.77784</v>
      </c>
    </row>
    <row r="117" spans="1:4" ht="15.5" x14ac:dyDescent="0.4">
      <c r="A117" s="4" t="s">
        <v>31</v>
      </c>
      <c r="B117" s="5">
        <v>0</v>
      </c>
      <c r="C117" s="5">
        <v>0</v>
      </c>
      <c r="D117" s="5">
        <v>0</v>
      </c>
    </row>
    <row r="118" spans="1:4" ht="15.5" x14ac:dyDescent="0.4">
      <c r="A118" s="4" t="s">
        <v>34</v>
      </c>
      <c r="B118" s="5">
        <v>0</v>
      </c>
      <c r="C118" s="5">
        <v>0</v>
      </c>
      <c r="D118" s="5">
        <v>0</v>
      </c>
    </row>
    <row r="119" spans="1:4" ht="15.5" x14ac:dyDescent="0.4">
      <c r="A119" s="4" t="s">
        <v>32</v>
      </c>
      <c r="B119" s="5">
        <v>0</v>
      </c>
      <c r="C119" s="5">
        <v>0</v>
      </c>
      <c r="D119" s="5">
        <v>0</v>
      </c>
    </row>
    <row r="120" spans="1:4" ht="15.5" x14ac:dyDescent="0.4">
      <c r="A120" s="3" t="s">
        <v>8</v>
      </c>
      <c r="B120" s="5">
        <v>189.082666666667</v>
      </c>
      <c r="C120" s="5">
        <v>121.9289087223363</v>
      </c>
      <c r="D120" s="5">
        <v>-67.153757944330692</v>
      </c>
    </row>
    <row r="121" spans="1:4" ht="15.5" x14ac:dyDescent="0.4">
      <c r="A121" s="4" t="s">
        <v>14</v>
      </c>
      <c r="B121" s="5">
        <v>165.487666666667</v>
      </c>
      <c r="C121" s="5">
        <v>105.608739142012</v>
      </c>
      <c r="D121" s="5">
        <v>-59.878927524654998</v>
      </c>
    </row>
    <row r="122" spans="1:4" ht="15.5" x14ac:dyDescent="0.4">
      <c r="A122" s="4" t="s">
        <v>9</v>
      </c>
      <c r="B122" s="5">
        <v>23.594999999999999</v>
      </c>
      <c r="C122" s="5">
        <v>16.320169580324301</v>
      </c>
      <c r="D122" s="5">
        <v>-7.2748304196756983</v>
      </c>
    </row>
    <row r="123" spans="1:4" ht="15.5" x14ac:dyDescent="0.4">
      <c r="A123" s="4" t="s">
        <v>22</v>
      </c>
      <c r="B123" s="5">
        <v>0</v>
      </c>
      <c r="C123" s="5">
        <v>0</v>
      </c>
      <c r="D123" s="5">
        <v>0</v>
      </c>
    </row>
    <row r="124" spans="1:4" ht="15.5" x14ac:dyDescent="0.4">
      <c r="A124" s="2" t="s">
        <v>15</v>
      </c>
      <c r="B124" s="5">
        <v>6630.2675999999992</v>
      </c>
      <c r="C124" s="5">
        <v>18023.074348452639</v>
      </c>
      <c r="D124" s="5">
        <v>11392.80674845264</v>
      </c>
    </row>
    <row r="125" spans="1:4" ht="15.5" x14ac:dyDescent="0.4">
      <c r="A125" s="3" t="s">
        <v>1</v>
      </c>
      <c r="B125" s="5">
        <v>6499.5875999999998</v>
      </c>
      <c r="C125" s="5">
        <v>17895.845979747981</v>
      </c>
      <c r="D125" s="5">
        <v>11396.258379747982</v>
      </c>
    </row>
    <row r="126" spans="1:4" ht="15.5" x14ac:dyDescent="0.4">
      <c r="A126" s="4" t="s">
        <v>35</v>
      </c>
      <c r="B126" s="5">
        <v>2582.2368000000001</v>
      </c>
      <c r="C126" s="5">
        <v>5836.2031529023798</v>
      </c>
      <c r="D126" s="5">
        <v>3253.9663529023796</v>
      </c>
    </row>
    <row r="127" spans="1:4" ht="15.5" x14ac:dyDescent="0.4">
      <c r="A127" s="4" t="s">
        <v>30</v>
      </c>
      <c r="B127" s="5">
        <v>2393.9124000000002</v>
      </c>
      <c r="C127" s="5">
        <v>10739.2811468456</v>
      </c>
      <c r="D127" s="5">
        <v>8345.368746845601</v>
      </c>
    </row>
    <row r="128" spans="1:4" ht="15.5" x14ac:dyDescent="0.4">
      <c r="A128" s="4" t="s">
        <v>33</v>
      </c>
      <c r="B128" s="5">
        <v>1523.4384</v>
      </c>
      <c r="C128" s="5">
        <v>1320.36168</v>
      </c>
      <c r="D128" s="5">
        <v>-203.07672000000002</v>
      </c>
    </row>
    <row r="129" spans="1:4" ht="15.5" x14ac:dyDescent="0.4">
      <c r="A129" s="4" t="s">
        <v>31</v>
      </c>
      <c r="B129" s="5">
        <v>0</v>
      </c>
      <c r="C129" s="5">
        <v>0</v>
      </c>
      <c r="D129" s="5">
        <v>0</v>
      </c>
    </row>
    <row r="130" spans="1:4" ht="15.5" x14ac:dyDescent="0.4">
      <c r="A130" s="4" t="s">
        <v>34</v>
      </c>
      <c r="B130" s="5">
        <v>0</v>
      </c>
      <c r="C130" s="5">
        <v>0</v>
      </c>
      <c r="D130" s="5">
        <v>0</v>
      </c>
    </row>
    <row r="131" spans="1:4" ht="15.5" x14ac:dyDescent="0.4">
      <c r="A131" s="4" t="s">
        <v>32</v>
      </c>
      <c r="B131" s="5">
        <v>0</v>
      </c>
      <c r="C131" s="5">
        <v>0</v>
      </c>
      <c r="D131" s="5">
        <v>0</v>
      </c>
    </row>
    <row r="132" spans="1:4" ht="15.5" x14ac:dyDescent="0.4">
      <c r="A132" s="3" t="s">
        <v>8</v>
      </c>
      <c r="B132" s="5">
        <v>130.68</v>
      </c>
      <c r="C132" s="5">
        <v>127.2283687046578</v>
      </c>
      <c r="D132" s="5">
        <v>-3.451631295342203</v>
      </c>
    </row>
    <row r="133" spans="1:4" ht="15.5" x14ac:dyDescent="0.4">
      <c r="A133" s="4" t="s">
        <v>14</v>
      </c>
      <c r="B133" s="5">
        <v>79.86</v>
      </c>
      <c r="C133" s="5">
        <v>82.556292606648199</v>
      </c>
      <c r="D133" s="5">
        <v>2.6962926066481998</v>
      </c>
    </row>
    <row r="134" spans="1:4" ht="15.5" x14ac:dyDescent="0.4">
      <c r="A134" s="4" t="s">
        <v>9</v>
      </c>
      <c r="B134" s="5">
        <v>50.82</v>
      </c>
      <c r="C134" s="5">
        <v>44.672076098009597</v>
      </c>
      <c r="D134" s="5">
        <v>-6.1479239019904028</v>
      </c>
    </row>
    <row r="135" spans="1:4" ht="15.5" x14ac:dyDescent="0.4">
      <c r="A135" s="4" t="s">
        <v>22</v>
      </c>
      <c r="B135" s="5">
        <v>0</v>
      </c>
      <c r="C135" s="5">
        <v>0</v>
      </c>
      <c r="D135" s="5">
        <v>0</v>
      </c>
    </row>
    <row r="136" spans="1:4" ht="15.5" x14ac:dyDescent="0.4">
      <c r="A136" s="2" t="s">
        <v>19</v>
      </c>
      <c r="B136" s="5">
        <v>14100.952799999997</v>
      </c>
      <c r="C136" s="5">
        <v>29677.382984731921</v>
      </c>
      <c r="D136" s="5">
        <v>15576.430184731922</v>
      </c>
    </row>
    <row r="137" spans="1:4" ht="15.5" x14ac:dyDescent="0.4">
      <c r="A137" s="3" t="s">
        <v>1</v>
      </c>
      <c r="B137" s="5">
        <v>13876.328399999999</v>
      </c>
      <c r="C137" s="5">
        <v>29345.974978591603</v>
      </c>
      <c r="D137" s="5">
        <v>15469.646578591603</v>
      </c>
    </row>
    <row r="138" spans="1:4" ht="15.5" x14ac:dyDescent="0.4">
      <c r="A138" s="4" t="s">
        <v>35</v>
      </c>
      <c r="B138" s="5">
        <v>11651.283599999999</v>
      </c>
      <c r="C138" s="5">
        <v>16726.0452721371</v>
      </c>
      <c r="D138" s="5">
        <v>5074.7616721371005</v>
      </c>
    </row>
    <row r="139" spans="1:4" ht="15.5" x14ac:dyDescent="0.4">
      <c r="A139" s="4" t="s">
        <v>33</v>
      </c>
      <c r="B139" s="5">
        <v>1440.9648</v>
      </c>
      <c r="C139" s="5">
        <v>1303.80888</v>
      </c>
      <c r="D139" s="5">
        <v>-137.15591999999992</v>
      </c>
    </row>
    <row r="140" spans="1:4" ht="15.5" x14ac:dyDescent="0.4">
      <c r="A140" s="4" t="s">
        <v>30</v>
      </c>
      <c r="B140" s="5">
        <v>784.08</v>
      </c>
      <c r="C140" s="5">
        <v>11316.1208264545</v>
      </c>
      <c r="D140" s="5">
        <v>10532.0408264545</v>
      </c>
    </row>
    <row r="141" spans="1:4" ht="15.5" x14ac:dyDescent="0.4">
      <c r="A141" s="4" t="s">
        <v>31</v>
      </c>
      <c r="B141" s="5">
        <v>0</v>
      </c>
      <c r="C141" s="5">
        <v>0</v>
      </c>
      <c r="D141" s="5">
        <v>0</v>
      </c>
    </row>
    <row r="142" spans="1:4" ht="15.5" x14ac:dyDescent="0.4">
      <c r="A142" s="4" t="s">
        <v>34</v>
      </c>
      <c r="B142" s="5">
        <v>0</v>
      </c>
      <c r="C142" s="5">
        <v>0</v>
      </c>
      <c r="D142" s="5">
        <v>0</v>
      </c>
    </row>
    <row r="143" spans="1:4" ht="15.5" x14ac:dyDescent="0.4">
      <c r="A143" s="4" t="s">
        <v>32</v>
      </c>
      <c r="B143" s="5">
        <v>0</v>
      </c>
      <c r="C143" s="5">
        <v>0</v>
      </c>
      <c r="D143" s="5">
        <v>0</v>
      </c>
    </row>
    <row r="144" spans="1:4" ht="15.5" x14ac:dyDescent="0.4">
      <c r="A144" s="3" t="s">
        <v>8</v>
      </c>
      <c r="B144" s="5">
        <v>224.62440000000001</v>
      </c>
      <c r="C144" s="5">
        <v>331.40800614031957</v>
      </c>
      <c r="D144" s="5">
        <v>106.78360614031958</v>
      </c>
    </row>
    <row r="145" spans="1:4" ht="15.5" x14ac:dyDescent="0.4">
      <c r="A145" s="4" t="s">
        <v>14</v>
      </c>
      <c r="B145" s="5">
        <v>209.3784</v>
      </c>
      <c r="C145" s="5">
        <v>269.43701327241098</v>
      </c>
      <c r="D145" s="5">
        <v>60.05861327241098</v>
      </c>
    </row>
    <row r="146" spans="1:4" ht="15.5" x14ac:dyDescent="0.4">
      <c r="A146" s="4" t="s">
        <v>9</v>
      </c>
      <c r="B146" s="5">
        <v>15.246</v>
      </c>
      <c r="C146" s="5">
        <v>61.970992867908599</v>
      </c>
      <c r="D146" s="5">
        <v>46.724992867908597</v>
      </c>
    </row>
    <row r="147" spans="1:4" ht="15.5" x14ac:dyDescent="0.4">
      <c r="A147" s="4" t="s">
        <v>22</v>
      </c>
      <c r="B147" s="5">
        <v>0</v>
      </c>
      <c r="C147" s="5">
        <v>0</v>
      </c>
      <c r="D147" s="5">
        <v>0</v>
      </c>
    </row>
    <row r="148" spans="1:4" ht="15.5" x14ac:dyDescent="0.4">
      <c r="A148" s="2" t="s">
        <v>7</v>
      </c>
      <c r="B148" s="5">
        <v>42410.242873679817</v>
      </c>
      <c r="C148" s="5">
        <v>60611.935883637518</v>
      </c>
      <c r="D148" s="5">
        <v>18201.693009957704</v>
      </c>
    </row>
    <row r="149" spans="1:4" ht="15.5" x14ac:dyDescent="0.4">
      <c r="A149" s="3" t="s">
        <v>1</v>
      </c>
      <c r="B149" s="5">
        <v>42280.985856984407</v>
      </c>
      <c r="C149" s="5">
        <v>60522.630956924506</v>
      </c>
      <c r="D149" s="5">
        <v>18241.645099940102</v>
      </c>
    </row>
    <row r="150" spans="1:4" ht="15.5" x14ac:dyDescent="0.4">
      <c r="A150" s="4" t="s">
        <v>35</v>
      </c>
      <c r="B150" s="5">
        <v>37440.736530913404</v>
      </c>
      <c r="C150" s="5">
        <v>42201.313730015005</v>
      </c>
      <c r="D150" s="5">
        <v>4760.5771991016009</v>
      </c>
    </row>
    <row r="151" spans="1:4" ht="15.5" x14ac:dyDescent="0.4">
      <c r="A151" s="4" t="s">
        <v>33</v>
      </c>
      <c r="B151" s="5">
        <v>2774.9245260709999</v>
      </c>
      <c r="C151" s="5">
        <v>2337.2553600000001</v>
      </c>
      <c r="D151" s="5">
        <v>-437.66916607099984</v>
      </c>
    </row>
    <row r="152" spans="1:4" ht="15.5" x14ac:dyDescent="0.4">
      <c r="A152" s="4" t="s">
        <v>30</v>
      </c>
      <c r="B152" s="5">
        <v>2065.3247999999999</v>
      </c>
      <c r="C152" s="5">
        <v>15984.0618669095</v>
      </c>
      <c r="D152" s="5">
        <v>13918.7370669095</v>
      </c>
    </row>
    <row r="153" spans="1:4" ht="15.5" x14ac:dyDescent="0.4">
      <c r="A153" s="4" t="s">
        <v>31</v>
      </c>
      <c r="B153" s="5">
        <v>0</v>
      </c>
      <c r="C153" s="5">
        <v>0</v>
      </c>
      <c r="D153" s="5">
        <v>0</v>
      </c>
    </row>
    <row r="154" spans="1:4" ht="15.5" x14ac:dyDescent="0.4">
      <c r="A154" s="4" t="s">
        <v>34</v>
      </c>
      <c r="B154" s="5">
        <v>0</v>
      </c>
      <c r="C154" s="5">
        <v>0</v>
      </c>
      <c r="D154" s="5">
        <v>0</v>
      </c>
    </row>
    <row r="155" spans="1:4" ht="15.5" x14ac:dyDescent="0.4">
      <c r="A155" s="4" t="s">
        <v>32</v>
      </c>
      <c r="B155" s="5">
        <v>0</v>
      </c>
      <c r="C155" s="5">
        <v>0</v>
      </c>
      <c r="D155" s="5">
        <v>0</v>
      </c>
    </row>
    <row r="156" spans="1:4" ht="15.5" x14ac:dyDescent="0.4">
      <c r="A156" s="3" t="s">
        <v>8</v>
      </c>
      <c r="B156" s="5">
        <v>129.25701669540871</v>
      </c>
      <c r="C156" s="5">
        <v>89.30492671301019</v>
      </c>
      <c r="D156" s="5">
        <v>-39.952089982398498</v>
      </c>
    </row>
    <row r="157" spans="1:4" ht="15.5" x14ac:dyDescent="0.4">
      <c r="A157" s="4" t="s">
        <v>9</v>
      </c>
      <c r="B157" s="5">
        <v>94.091518909966396</v>
      </c>
      <c r="C157" s="5">
        <v>66.488735913539898</v>
      </c>
      <c r="D157" s="5">
        <v>-27.602782996426498</v>
      </c>
    </row>
    <row r="158" spans="1:4" ht="15.5" x14ac:dyDescent="0.4">
      <c r="A158" s="4" t="s">
        <v>14</v>
      </c>
      <c r="B158" s="5">
        <v>35.165497785442298</v>
      </c>
      <c r="C158" s="5">
        <v>22.816190799470299</v>
      </c>
      <c r="D158" s="5">
        <v>-12.349306985971999</v>
      </c>
    </row>
    <row r="159" spans="1:4" ht="15.5" x14ac:dyDescent="0.4">
      <c r="A159" s="4" t="s">
        <v>22</v>
      </c>
      <c r="B159" s="5">
        <v>0</v>
      </c>
      <c r="C159" s="5">
        <v>0</v>
      </c>
      <c r="D159" s="5">
        <v>0</v>
      </c>
    </row>
    <row r="160" spans="1:4" ht="15.5" x14ac:dyDescent="0.4">
      <c r="A160" s="2" t="s">
        <v>17</v>
      </c>
      <c r="B160" s="5">
        <v>13012.006066334776</v>
      </c>
      <c r="C160" s="5">
        <v>39908.754435231916</v>
      </c>
      <c r="D160" s="5">
        <v>26896.748368897141</v>
      </c>
    </row>
    <row r="161" spans="1:4" ht="15.5" x14ac:dyDescent="0.4">
      <c r="A161" s="3" t="s">
        <v>1</v>
      </c>
      <c r="B161" s="5">
        <v>12939.280495636031</v>
      </c>
      <c r="C161" s="5">
        <v>39792.253757353901</v>
      </c>
      <c r="D161" s="5">
        <v>26852.973261717871</v>
      </c>
    </row>
    <row r="162" spans="1:4" ht="15.5" x14ac:dyDescent="0.4">
      <c r="A162" s="4" t="s">
        <v>35</v>
      </c>
      <c r="B162" s="5">
        <v>6674.8352880000002</v>
      </c>
      <c r="C162" s="5">
        <v>12770.467685519799</v>
      </c>
      <c r="D162" s="5">
        <v>6095.6323975197993</v>
      </c>
    </row>
    <row r="163" spans="1:4" ht="15.5" x14ac:dyDescent="0.4">
      <c r="A163" s="4" t="s">
        <v>30</v>
      </c>
      <c r="B163" s="5">
        <v>3464.0454076360302</v>
      </c>
      <c r="C163" s="5">
        <v>24469.4193567152</v>
      </c>
      <c r="D163" s="5">
        <v>21005.37394907917</v>
      </c>
    </row>
    <row r="164" spans="1:4" ht="15.5" x14ac:dyDescent="0.4">
      <c r="A164" s="4" t="s">
        <v>33</v>
      </c>
      <c r="B164" s="5">
        <v>2767.4539199999999</v>
      </c>
      <c r="C164" s="5">
        <v>2503.88688</v>
      </c>
      <c r="D164" s="5">
        <v>-263.56703999999991</v>
      </c>
    </row>
    <row r="165" spans="1:4" ht="15.5" x14ac:dyDescent="0.4">
      <c r="A165" s="4" t="s">
        <v>34</v>
      </c>
      <c r="B165" s="5">
        <v>32.945880000000002</v>
      </c>
      <c r="C165" s="5">
        <v>48.479835118900297</v>
      </c>
      <c r="D165" s="5">
        <v>15.533955118900295</v>
      </c>
    </row>
    <row r="166" spans="1:4" ht="15.5" x14ac:dyDescent="0.4">
      <c r="A166" s="4" t="s">
        <v>31</v>
      </c>
      <c r="B166" s="5">
        <v>0</v>
      </c>
      <c r="C166" s="5">
        <v>0</v>
      </c>
      <c r="D166" s="5">
        <v>0</v>
      </c>
    </row>
    <row r="167" spans="1:4" ht="15.5" x14ac:dyDescent="0.4">
      <c r="A167" s="4" t="s">
        <v>32</v>
      </c>
      <c r="B167" s="5">
        <v>0</v>
      </c>
      <c r="C167" s="5">
        <v>0</v>
      </c>
      <c r="D167" s="5">
        <v>0</v>
      </c>
    </row>
    <row r="168" spans="1:4" ht="15.5" x14ac:dyDescent="0.4">
      <c r="A168" s="3" t="s">
        <v>8</v>
      </c>
      <c r="B168" s="5">
        <v>72.725570698744406</v>
      </c>
      <c r="C168" s="5">
        <v>116.500677878017</v>
      </c>
      <c r="D168" s="5">
        <v>43.775107179272595</v>
      </c>
    </row>
    <row r="169" spans="1:4" ht="15.5" x14ac:dyDescent="0.4">
      <c r="A169" s="4" t="s">
        <v>9</v>
      </c>
      <c r="B169" s="5">
        <v>59.512370698744398</v>
      </c>
      <c r="C169" s="5">
        <v>105.08795346801899</v>
      </c>
      <c r="D169" s="5">
        <v>45.575582769274597</v>
      </c>
    </row>
    <row r="170" spans="1:4" ht="15.5" x14ac:dyDescent="0.4">
      <c r="A170" s="4" t="s">
        <v>14</v>
      </c>
      <c r="B170" s="5">
        <v>13.213200000000001</v>
      </c>
      <c r="C170" s="5">
        <v>11.412724409998001</v>
      </c>
      <c r="D170" s="5">
        <v>-1.8004755900019997</v>
      </c>
    </row>
    <row r="171" spans="1:4" ht="15.5" x14ac:dyDescent="0.4">
      <c r="A171" s="4" t="s">
        <v>22</v>
      </c>
      <c r="B171" s="5">
        <v>0</v>
      </c>
      <c r="C171" s="5">
        <v>0</v>
      </c>
      <c r="D171" s="5">
        <v>0</v>
      </c>
    </row>
    <row r="172" spans="1:4" ht="15.5" x14ac:dyDescent="0.4">
      <c r="A172" s="2" t="s">
        <v>18</v>
      </c>
      <c r="B172" s="5">
        <v>22414.378799999995</v>
      </c>
      <c r="C172" s="5">
        <v>49523.82690435322</v>
      </c>
      <c r="D172" s="5">
        <v>27109.448104353211</v>
      </c>
    </row>
    <row r="173" spans="1:4" ht="15.5" x14ac:dyDescent="0.4">
      <c r="A173" s="3" t="s">
        <v>1</v>
      </c>
      <c r="B173" s="5">
        <v>22371.835199999998</v>
      </c>
      <c r="C173" s="5">
        <v>49460.922568512309</v>
      </c>
      <c r="D173" s="5">
        <v>27089.087368512301</v>
      </c>
    </row>
    <row r="174" spans="1:4" ht="15.5" x14ac:dyDescent="0.4">
      <c r="A174" s="4" t="s">
        <v>35</v>
      </c>
      <c r="B174" s="5">
        <v>20384.918399999999</v>
      </c>
      <c r="C174" s="5">
        <v>37650.469379414702</v>
      </c>
      <c r="D174" s="5">
        <v>17265.5509794147</v>
      </c>
    </row>
    <row r="175" spans="1:4" ht="15.5" x14ac:dyDescent="0.4">
      <c r="A175" s="4" t="s">
        <v>33</v>
      </c>
      <c r="B175" s="5">
        <v>1986.9168</v>
      </c>
      <c r="C175" s="5">
        <v>1797.63408</v>
      </c>
      <c r="D175" s="5">
        <v>-189.28271999999993</v>
      </c>
    </row>
    <row r="176" spans="1:4" ht="15.5" x14ac:dyDescent="0.4">
      <c r="A176" s="4" t="s">
        <v>30</v>
      </c>
      <c r="B176" s="5">
        <v>0</v>
      </c>
      <c r="C176" s="5">
        <v>10012.8191090976</v>
      </c>
      <c r="D176" s="5">
        <v>10012.8191090976</v>
      </c>
    </row>
    <row r="177" spans="1:4" ht="15.5" x14ac:dyDescent="0.4">
      <c r="A177" s="4" t="s">
        <v>31</v>
      </c>
      <c r="B177" s="5">
        <v>0</v>
      </c>
      <c r="C177" s="5">
        <v>0</v>
      </c>
      <c r="D177" s="5">
        <v>0</v>
      </c>
    </row>
    <row r="178" spans="1:4" ht="15.5" x14ac:dyDescent="0.4">
      <c r="A178" s="4" t="s">
        <v>34</v>
      </c>
      <c r="B178" s="5">
        <v>0</v>
      </c>
      <c r="C178" s="5">
        <v>0</v>
      </c>
      <c r="D178" s="5">
        <v>0</v>
      </c>
    </row>
    <row r="179" spans="1:4" ht="15.5" x14ac:dyDescent="0.4">
      <c r="A179" s="4" t="s">
        <v>32</v>
      </c>
      <c r="B179" s="5">
        <v>0</v>
      </c>
      <c r="C179" s="5">
        <v>0</v>
      </c>
      <c r="D179" s="5">
        <v>0</v>
      </c>
    </row>
    <row r="180" spans="1:4" ht="15.5" x14ac:dyDescent="0.4">
      <c r="A180" s="3" t="s">
        <v>8</v>
      </c>
      <c r="B180" s="5">
        <v>42.543599999999998</v>
      </c>
      <c r="C180" s="5">
        <v>62.904335840912097</v>
      </c>
      <c r="D180" s="5">
        <v>20.360735840912099</v>
      </c>
    </row>
    <row r="181" spans="1:4" ht="15.5" x14ac:dyDescent="0.4">
      <c r="A181" s="4" t="s">
        <v>9</v>
      </c>
      <c r="B181" s="5">
        <v>28.314</v>
      </c>
      <c r="C181" s="5">
        <v>41.650219514794401</v>
      </c>
      <c r="D181" s="5">
        <v>13.336219514794401</v>
      </c>
    </row>
    <row r="182" spans="1:4" ht="15.5" x14ac:dyDescent="0.4">
      <c r="A182" s="4" t="s">
        <v>14</v>
      </c>
      <c r="B182" s="5">
        <v>14.2296</v>
      </c>
      <c r="C182" s="5">
        <v>21.2541163261177</v>
      </c>
      <c r="D182" s="5">
        <v>7.0245163261177002</v>
      </c>
    </row>
    <row r="183" spans="1:4" ht="15.5" x14ac:dyDescent="0.4">
      <c r="A183" s="4" t="s">
        <v>22</v>
      </c>
      <c r="B183" s="5">
        <v>0</v>
      </c>
      <c r="C183" s="5">
        <v>0</v>
      </c>
      <c r="D183" s="5">
        <v>0</v>
      </c>
    </row>
    <row r="184" spans="1:4" ht="15.5" x14ac:dyDescent="0.4">
      <c r="A184" s="2" t="s">
        <v>6</v>
      </c>
      <c r="B184" s="5">
        <v>83115.064800000007</v>
      </c>
      <c r="C184" s="5">
        <v>112700.08953128498</v>
      </c>
      <c r="D184" s="5">
        <v>29585.024731284968</v>
      </c>
    </row>
    <row r="185" spans="1:4" ht="15.5" x14ac:dyDescent="0.4">
      <c r="A185" s="3" t="s">
        <v>1</v>
      </c>
      <c r="B185" s="5">
        <v>82906.993200000012</v>
      </c>
      <c r="C185" s="5">
        <v>112438.04722409311</v>
      </c>
      <c r="D185" s="5">
        <v>29531.054024093108</v>
      </c>
    </row>
    <row r="186" spans="1:4" ht="15.5" x14ac:dyDescent="0.4">
      <c r="A186" s="4" t="s">
        <v>35</v>
      </c>
      <c r="B186" s="5">
        <v>51854.9568</v>
      </c>
      <c r="C186" s="5">
        <v>82779.350024093103</v>
      </c>
      <c r="D186" s="5">
        <v>30924.393224093106</v>
      </c>
    </row>
    <row r="187" spans="1:4" ht="15.5" x14ac:dyDescent="0.4">
      <c r="A187" s="4" t="s">
        <v>30</v>
      </c>
      <c r="B187" s="5">
        <v>26132.950799999999</v>
      </c>
      <c r="C187" s="5">
        <v>26132.950799999999</v>
      </c>
      <c r="D187" s="5">
        <v>0</v>
      </c>
    </row>
    <row r="188" spans="1:4" ht="15.5" x14ac:dyDescent="0.4">
      <c r="A188" s="4" t="s">
        <v>33</v>
      </c>
      <c r="B188" s="5">
        <v>4919.0856000000003</v>
      </c>
      <c r="C188" s="5">
        <v>3525.7464</v>
      </c>
      <c r="D188" s="5">
        <v>-1393.3392000000003</v>
      </c>
    </row>
    <row r="189" spans="1:4" ht="15.5" x14ac:dyDescent="0.4">
      <c r="A189" s="4" t="s">
        <v>31</v>
      </c>
      <c r="B189" s="5">
        <v>0</v>
      </c>
      <c r="C189" s="5">
        <v>0</v>
      </c>
      <c r="D189" s="5">
        <v>0</v>
      </c>
    </row>
    <row r="190" spans="1:4" ht="15.5" x14ac:dyDescent="0.4">
      <c r="A190" s="4" t="s">
        <v>34</v>
      </c>
      <c r="B190" s="5">
        <v>0</v>
      </c>
      <c r="C190" s="5">
        <v>0</v>
      </c>
      <c r="D190" s="5">
        <v>0</v>
      </c>
    </row>
    <row r="191" spans="1:4" ht="15.5" x14ac:dyDescent="0.4">
      <c r="A191" s="4" t="s">
        <v>32</v>
      </c>
      <c r="B191" s="5">
        <v>0</v>
      </c>
      <c r="C191" s="5">
        <v>0</v>
      </c>
      <c r="D191" s="5">
        <v>0</v>
      </c>
    </row>
    <row r="192" spans="1:4" ht="15.5" x14ac:dyDescent="0.4">
      <c r="A192" s="3" t="s">
        <v>8</v>
      </c>
      <c r="B192" s="5">
        <v>208.07160000000002</v>
      </c>
      <c r="C192" s="5">
        <v>262.0423071918612</v>
      </c>
      <c r="D192" s="5">
        <v>53.970707191861187</v>
      </c>
    </row>
    <row r="193" spans="1:4" ht="15.5" x14ac:dyDescent="0.4">
      <c r="A193" s="4" t="s">
        <v>9</v>
      </c>
      <c r="B193" s="5">
        <v>205.0224</v>
      </c>
      <c r="C193" s="5">
        <v>237.80002820734299</v>
      </c>
      <c r="D193" s="5">
        <v>32.777628207342985</v>
      </c>
    </row>
    <row r="194" spans="1:4" ht="15.5" x14ac:dyDescent="0.4">
      <c r="A194" s="4" t="s">
        <v>14</v>
      </c>
      <c r="B194" s="5">
        <v>3.0491999999999999</v>
      </c>
      <c r="C194" s="5">
        <v>24.242278984518201</v>
      </c>
      <c r="D194" s="5">
        <v>21.193078984518202</v>
      </c>
    </row>
    <row r="195" spans="1:4" ht="15.5" x14ac:dyDescent="0.4">
      <c r="A195" s="4" t="s">
        <v>22</v>
      </c>
      <c r="B195" s="5">
        <v>0</v>
      </c>
      <c r="C195" s="5">
        <v>0</v>
      </c>
      <c r="D195" s="5">
        <v>0</v>
      </c>
    </row>
    <row r="196" spans="1:4" ht="15.5" x14ac:dyDescent="0.4">
      <c r="A196" s="2" t="s">
        <v>20</v>
      </c>
      <c r="B196" s="5">
        <v>34504.218499999974</v>
      </c>
      <c r="C196" s="5">
        <v>74811.1980465698</v>
      </c>
      <c r="D196" s="5">
        <v>40306.979546569833</v>
      </c>
    </row>
    <row r="197" spans="1:4" ht="15.5" x14ac:dyDescent="0.4">
      <c r="A197" s="3" t="s">
        <v>1</v>
      </c>
      <c r="B197" s="5">
        <v>34112.138499999972</v>
      </c>
      <c r="C197" s="5">
        <v>74528.118046569798</v>
      </c>
      <c r="D197" s="5">
        <v>40415.979546569833</v>
      </c>
    </row>
    <row r="198" spans="1:4" ht="15.5" x14ac:dyDescent="0.4">
      <c r="A198" s="4" t="s">
        <v>35</v>
      </c>
      <c r="B198" s="5">
        <v>27276.0781333333</v>
      </c>
      <c r="C198" s="5">
        <v>49814.519429903099</v>
      </c>
      <c r="D198" s="5">
        <v>22538.441296569803</v>
      </c>
    </row>
    <row r="199" spans="1:4" ht="15.5" x14ac:dyDescent="0.4">
      <c r="A199" s="4" t="s">
        <v>30</v>
      </c>
      <c r="B199" s="5">
        <v>6836.0603666666702</v>
      </c>
      <c r="C199" s="5">
        <v>14241.193816666701</v>
      </c>
      <c r="D199" s="5">
        <v>7405.1334500000303</v>
      </c>
    </row>
    <row r="200" spans="1:4" ht="15.5" x14ac:dyDescent="0.4">
      <c r="A200" s="4" t="s">
        <v>33</v>
      </c>
      <c r="B200" s="5">
        <v>0</v>
      </c>
      <c r="C200" s="5">
        <v>10472.4048</v>
      </c>
      <c r="D200" s="5">
        <v>10472.4048</v>
      </c>
    </row>
    <row r="201" spans="1:4" ht="15.5" x14ac:dyDescent="0.4">
      <c r="A201" s="4" t="s">
        <v>31</v>
      </c>
      <c r="B201" s="5">
        <v>0</v>
      </c>
      <c r="C201" s="5">
        <v>0</v>
      </c>
      <c r="D201" s="5">
        <v>0</v>
      </c>
    </row>
    <row r="202" spans="1:4" ht="15.5" x14ac:dyDescent="0.4">
      <c r="A202" s="4" t="s">
        <v>34</v>
      </c>
      <c r="B202" s="5">
        <v>0</v>
      </c>
      <c r="C202" s="5">
        <v>0</v>
      </c>
      <c r="D202" s="5">
        <v>0</v>
      </c>
    </row>
    <row r="203" spans="1:4" ht="15.5" x14ac:dyDescent="0.4">
      <c r="A203" s="4" t="s">
        <v>32</v>
      </c>
      <c r="B203" s="5">
        <v>0</v>
      </c>
      <c r="C203" s="5">
        <v>0</v>
      </c>
      <c r="D203" s="5">
        <v>0</v>
      </c>
    </row>
    <row r="204" spans="1:4" ht="15.5" x14ac:dyDescent="0.4">
      <c r="A204" s="3" t="s">
        <v>8</v>
      </c>
      <c r="B204" s="5">
        <v>392.08000000000004</v>
      </c>
      <c r="C204" s="5">
        <v>283.08</v>
      </c>
      <c r="D204" s="5">
        <v>-109.00000000000001</v>
      </c>
    </row>
    <row r="205" spans="1:4" ht="15.5" x14ac:dyDescent="0.4">
      <c r="A205" s="4" t="s">
        <v>9</v>
      </c>
      <c r="B205" s="5">
        <v>254.78</v>
      </c>
      <c r="C205" s="5">
        <v>179.32</v>
      </c>
      <c r="D205" s="5">
        <v>-75.460000000000008</v>
      </c>
    </row>
    <row r="206" spans="1:4" ht="15.5" x14ac:dyDescent="0.4">
      <c r="A206" s="4" t="s">
        <v>14</v>
      </c>
      <c r="B206" s="5">
        <v>137.30000000000001</v>
      </c>
      <c r="C206" s="5">
        <v>103.76</v>
      </c>
      <c r="D206" s="5">
        <v>-33.540000000000006</v>
      </c>
    </row>
    <row r="207" spans="1:4" ht="15.5" x14ac:dyDescent="0.4">
      <c r="A207" s="4" t="s">
        <v>22</v>
      </c>
      <c r="B207" s="5">
        <v>0</v>
      </c>
      <c r="C207" s="5">
        <v>0</v>
      </c>
      <c r="D207" s="5">
        <v>0</v>
      </c>
    </row>
    <row r="208" spans="1:4" ht="15.5" x14ac:dyDescent="0.4">
      <c r="A208" s="2" t="s">
        <v>12</v>
      </c>
      <c r="B208" s="5">
        <v>34976.502</v>
      </c>
      <c r="C208" s="5">
        <v>85524.927674147999</v>
      </c>
      <c r="D208" s="5">
        <v>50548.425674147999</v>
      </c>
    </row>
    <row r="209" spans="1:4" ht="15.5" x14ac:dyDescent="0.4">
      <c r="A209" s="3" t="s">
        <v>1</v>
      </c>
      <c r="B209" s="5">
        <v>34899.546000000002</v>
      </c>
      <c r="C209" s="5">
        <v>85422.763792018406</v>
      </c>
      <c r="D209" s="5">
        <v>50523.217792018397</v>
      </c>
    </row>
    <row r="210" spans="1:4" ht="15.5" x14ac:dyDescent="0.4">
      <c r="A210" s="4" t="s">
        <v>35</v>
      </c>
      <c r="B210" s="5">
        <v>30285.235199999999</v>
      </c>
      <c r="C210" s="5">
        <v>61264.308744991096</v>
      </c>
      <c r="D210" s="5">
        <v>30979.073544991097</v>
      </c>
    </row>
    <row r="211" spans="1:4" ht="15.5" x14ac:dyDescent="0.4">
      <c r="A211" s="4" t="s">
        <v>33</v>
      </c>
      <c r="B211" s="5">
        <v>4614.3108000000002</v>
      </c>
      <c r="C211" s="5">
        <v>3602.7169199999998</v>
      </c>
      <c r="D211" s="5">
        <v>-1011.5938800000004</v>
      </c>
    </row>
    <row r="212" spans="1:4" ht="15.5" x14ac:dyDescent="0.4">
      <c r="A212" s="4" t="s">
        <v>30</v>
      </c>
      <c r="B212" s="5">
        <v>0</v>
      </c>
      <c r="C212" s="5">
        <v>20555.7381270273</v>
      </c>
      <c r="D212" s="5">
        <v>20555.7381270273</v>
      </c>
    </row>
    <row r="213" spans="1:4" ht="15.5" x14ac:dyDescent="0.4">
      <c r="A213" s="4" t="s">
        <v>31</v>
      </c>
      <c r="B213" s="5">
        <v>0</v>
      </c>
      <c r="C213" s="5">
        <v>0</v>
      </c>
      <c r="D213" s="5">
        <v>0</v>
      </c>
    </row>
    <row r="214" spans="1:4" ht="15.5" x14ac:dyDescent="0.4">
      <c r="A214" s="4" t="s">
        <v>34</v>
      </c>
      <c r="B214" s="5">
        <v>0</v>
      </c>
      <c r="C214" s="5">
        <v>0</v>
      </c>
      <c r="D214" s="5">
        <v>0</v>
      </c>
    </row>
    <row r="215" spans="1:4" ht="15.5" x14ac:dyDescent="0.4">
      <c r="A215" s="4" t="s">
        <v>32</v>
      </c>
      <c r="B215" s="5">
        <v>0</v>
      </c>
      <c r="C215" s="5">
        <v>0</v>
      </c>
      <c r="D215" s="5">
        <v>0</v>
      </c>
    </row>
    <row r="216" spans="1:4" ht="15.5" x14ac:dyDescent="0.4">
      <c r="A216" s="3" t="s">
        <v>8</v>
      </c>
      <c r="B216" s="5">
        <v>76.956000000000003</v>
      </c>
      <c r="C216" s="5">
        <v>102.1638821296017</v>
      </c>
      <c r="D216" s="5">
        <v>25.207882129601707</v>
      </c>
    </row>
    <row r="217" spans="1:4" ht="15.5" x14ac:dyDescent="0.4">
      <c r="A217" s="4" t="s">
        <v>9</v>
      </c>
      <c r="B217" s="5">
        <v>65.9208</v>
      </c>
      <c r="C217" s="5">
        <v>85.505490107318806</v>
      </c>
      <c r="D217" s="5">
        <v>19.584690107318806</v>
      </c>
    </row>
    <row r="218" spans="1:4" ht="15.5" x14ac:dyDescent="0.4">
      <c r="A218" s="4" t="s">
        <v>14</v>
      </c>
      <c r="B218" s="5">
        <v>11.0352</v>
      </c>
      <c r="C218" s="5">
        <v>16.6583920222829</v>
      </c>
      <c r="D218" s="5">
        <v>5.6231920222829004</v>
      </c>
    </row>
    <row r="219" spans="1:4" ht="15.5" x14ac:dyDescent="0.4">
      <c r="A219" s="4" t="s">
        <v>22</v>
      </c>
      <c r="B219" s="5">
        <v>0</v>
      </c>
      <c r="C219" s="5">
        <v>0</v>
      </c>
      <c r="D219" s="5">
        <v>0</v>
      </c>
    </row>
    <row r="220" spans="1:4" ht="15.5" x14ac:dyDescent="0.4">
      <c r="A220" s="2" t="s">
        <v>36</v>
      </c>
      <c r="B220" s="5">
        <v>17668.629999999997</v>
      </c>
      <c r="C220" s="5">
        <v>82400.73</v>
      </c>
      <c r="D220" s="5">
        <v>64732.1</v>
      </c>
    </row>
    <row r="221" spans="1:4" ht="15.5" x14ac:dyDescent="0.4">
      <c r="A221" s="3" t="s">
        <v>1</v>
      </c>
      <c r="B221" s="5">
        <v>17560.169999999998</v>
      </c>
      <c r="C221" s="5">
        <v>82306.02</v>
      </c>
      <c r="D221" s="5">
        <v>64745.85</v>
      </c>
    </row>
    <row r="222" spans="1:4" ht="15.5" x14ac:dyDescent="0.4">
      <c r="A222" s="4" t="s">
        <v>35</v>
      </c>
      <c r="B222" s="5">
        <v>17149.509999999998</v>
      </c>
      <c r="C222" s="5">
        <v>38594.15</v>
      </c>
      <c r="D222" s="5">
        <v>21444.639999999999</v>
      </c>
    </row>
    <row r="223" spans="1:4" ht="15.5" x14ac:dyDescent="0.4">
      <c r="A223" s="4" t="s">
        <v>30</v>
      </c>
      <c r="B223" s="5">
        <v>410.66</v>
      </c>
      <c r="C223" s="5">
        <v>37053.29</v>
      </c>
      <c r="D223" s="5">
        <v>36642.629999999997</v>
      </c>
    </row>
    <row r="224" spans="1:4" ht="15.5" x14ac:dyDescent="0.4">
      <c r="A224" s="4" t="s">
        <v>33</v>
      </c>
      <c r="B224" s="5">
        <v>0</v>
      </c>
      <c r="C224" s="5">
        <v>6658.58</v>
      </c>
      <c r="D224" s="5">
        <v>6658.58</v>
      </c>
    </row>
    <row r="225" spans="1:4" ht="15.5" x14ac:dyDescent="0.4">
      <c r="A225" s="4" t="s">
        <v>31</v>
      </c>
      <c r="B225" s="5">
        <v>0</v>
      </c>
      <c r="C225" s="5">
        <v>0</v>
      </c>
      <c r="D225" s="5">
        <v>0</v>
      </c>
    </row>
    <row r="226" spans="1:4" ht="15.5" x14ac:dyDescent="0.4">
      <c r="A226" s="4" t="s">
        <v>34</v>
      </c>
      <c r="B226" s="5">
        <v>0</v>
      </c>
      <c r="C226" s="5">
        <v>0</v>
      </c>
      <c r="D226" s="5">
        <v>0</v>
      </c>
    </row>
    <row r="227" spans="1:4" ht="15.5" x14ac:dyDescent="0.4">
      <c r="A227" s="4" t="s">
        <v>32</v>
      </c>
      <c r="B227" s="5">
        <v>0</v>
      </c>
      <c r="C227" s="5">
        <v>0</v>
      </c>
      <c r="D227" s="5">
        <v>0</v>
      </c>
    </row>
    <row r="228" spans="1:4" ht="15.5" x14ac:dyDescent="0.4">
      <c r="A228" s="3" t="s">
        <v>8</v>
      </c>
      <c r="B228" s="5">
        <v>108.46</v>
      </c>
      <c r="C228" s="5">
        <v>94.710000000000008</v>
      </c>
      <c r="D228" s="5">
        <v>-13.749999999999989</v>
      </c>
    </row>
    <row r="229" spans="1:4" ht="15.5" x14ac:dyDescent="0.4">
      <c r="A229" s="4" t="s">
        <v>14</v>
      </c>
      <c r="B229" s="5">
        <v>108.46</v>
      </c>
      <c r="C229" s="5">
        <v>81.87</v>
      </c>
      <c r="D229" s="5">
        <v>-26.589999999999989</v>
      </c>
    </row>
    <row r="230" spans="1:4" ht="15.5" x14ac:dyDescent="0.4">
      <c r="A230" s="4" t="s">
        <v>9</v>
      </c>
      <c r="B230" s="5">
        <v>0</v>
      </c>
      <c r="C230" s="5">
        <v>12.84</v>
      </c>
      <c r="D230" s="5">
        <v>12.84</v>
      </c>
    </row>
    <row r="231" spans="1:4" ht="15.5" x14ac:dyDescent="0.4">
      <c r="A231" s="4" t="s">
        <v>22</v>
      </c>
      <c r="B231" s="5">
        <v>0</v>
      </c>
      <c r="C231" s="5">
        <v>0</v>
      </c>
      <c r="D231" s="5">
        <v>0</v>
      </c>
    </row>
    <row r="232" spans="1:4" ht="15.5" x14ac:dyDescent="0.4">
      <c r="A232" s="2" t="s">
        <v>23</v>
      </c>
      <c r="B232" s="5">
        <v>14289.52</v>
      </c>
      <c r="C232" s="5">
        <v>79092.098399999988</v>
      </c>
      <c r="D232" s="5">
        <v>64802.578399999999</v>
      </c>
    </row>
    <row r="233" spans="1:4" ht="15.5" x14ac:dyDescent="0.4">
      <c r="A233" s="3" t="s">
        <v>1</v>
      </c>
      <c r="B233" s="5">
        <v>14232.23</v>
      </c>
      <c r="C233" s="5">
        <v>78889.483199999988</v>
      </c>
      <c r="D233" s="5">
        <v>64657.253199999999</v>
      </c>
    </row>
    <row r="234" spans="1:4" ht="15.5" x14ac:dyDescent="0.4">
      <c r="A234" s="4" t="s">
        <v>35</v>
      </c>
      <c r="B234" s="5">
        <v>13652.98</v>
      </c>
      <c r="C234" s="5">
        <v>36321.053999999996</v>
      </c>
      <c r="D234" s="5">
        <v>22668.074000000001</v>
      </c>
    </row>
    <row r="235" spans="1:4" ht="15.5" x14ac:dyDescent="0.4">
      <c r="A235" s="4" t="s">
        <v>30</v>
      </c>
      <c r="B235" s="5">
        <v>579.25</v>
      </c>
      <c r="C235" s="5">
        <v>35045.036399999997</v>
      </c>
      <c r="D235" s="5">
        <v>34465.786399999997</v>
      </c>
    </row>
    <row r="236" spans="1:4" ht="15.5" x14ac:dyDescent="0.4">
      <c r="A236" s="4" t="s">
        <v>33</v>
      </c>
      <c r="B236" s="5">
        <v>0</v>
      </c>
      <c r="C236" s="5">
        <v>7523.3927999999996</v>
      </c>
      <c r="D236" s="5">
        <v>7523.3927999999996</v>
      </c>
    </row>
    <row r="237" spans="1:4" ht="15.5" x14ac:dyDescent="0.4">
      <c r="A237" s="4" t="s">
        <v>31</v>
      </c>
      <c r="B237" s="5">
        <v>0</v>
      </c>
      <c r="C237" s="5">
        <v>0</v>
      </c>
      <c r="D237" s="5">
        <v>0</v>
      </c>
    </row>
    <row r="238" spans="1:4" ht="15.5" x14ac:dyDescent="0.4">
      <c r="A238" s="4" t="s">
        <v>34</v>
      </c>
      <c r="B238" s="5">
        <v>0</v>
      </c>
      <c r="C238" s="5">
        <v>0</v>
      </c>
      <c r="D238" s="5">
        <v>0</v>
      </c>
    </row>
    <row r="239" spans="1:4" ht="15.5" x14ac:dyDescent="0.4">
      <c r="A239" s="4" t="s">
        <v>32</v>
      </c>
      <c r="B239" s="5">
        <v>0</v>
      </c>
      <c r="C239" s="5">
        <v>0</v>
      </c>
      <c r="D239" s="5">
        <v>0</v>
      </c>
    </row>
    <row r="240" spans="1:4" ht="15.5" x14ac:dyDescent="0.4">
      <c r="A240" s="3" t="s">
        <v>8</v>
      </c>
      <c r="B240" s="5">
        <v>57.29</v>
      </c>
      <c r="C240" s="5">
        <v>202.61520000000002</v>
      </c>
      <c r="D240" s="5">
        <v>145.3252</v>
      </c>
    </row>
    <row r="241" spans="1:4" ht="15.5" x14ac:dyDescent="0.4">
      <c r="A241" s="4" t="s">
        <v>14</v>
      </c>
      <c r="B241" s="5">
        <v>57.29</v>
      </c>
      <c r="C241" s="5">
        <v>56.834400000000002</v>
      </c>
      <c r="D241" s="5">
        <v>-0.4555999999999969</v>
      </c>
    </row>
    <row r="242" spans="1:4" ht="15.5" x14ac:dyDescent="0.4">
      <c r="A242" s="4" t="s">
        <v>9</v>
      </c>
      <c r="B242" s="5">
        <v>0</v>
      </c>
      <c r="C242" s="5">
        <v>145.7808</v>
      </c>
      <c r="D242" s="5">
        <v>145.7808</v>
      </c>
    </row>
    <row r="243" spans="1:4" ht="15.5" x14ac:dyDescent="0.4">
      <c r="A243" s="4" t="s">
        <v>22</v>
      </c>
      <c r="B243" s="5">
        <v>0</v>
      </c>
      <c r="C243" s="5">
        <v>0</v>
      </c>
      <c r="D243" s="5">
        <v>0</v>
      </c>
    </row>
    <row r="244" spans="1:4" ht="15.5" x14ac:dyDescent="0.4">
      <c r="A244" s="2" t="s">
        <v>24</v>
      </c>
      <c r="B244" s="5">
        <v>64944.451000000066</v>
      </c>
      <c r="C244" s="5">
        <v>201302.96761808163</v>
      </c>
      <c r="D244" s="5">
        <v>136358.51661808154</v>
      </c>
    </row>
    <row r="245" spans="1:4" ht="15.5" x14ac:dyDescent="0.4">
      <c r="A245" s="3" t="s">
        <v>1</v>
      </c>
      <c r="B245" s="5">
        <v>64600.633533333399</v>
      </c>
      <c r="C245" s="5">
        <v>197505.77563749999</v>
      </c>
      <c r="D245" s="5">
        <v>132905.14210416659</v>
      </c>
    </row>
    <row r="246" spans="1:4" ht="15.5" x14ac:dyDescent="0.4">
      <c r="A246" s="4" t="s">
        <v>35</v>
      </c>
      <c r="B246" s="5">
        <v>40506.815066666699</v>
      </c>
      <c r="C246" s="5">
        <v>94197.251279999997</v>
      </c>
      <c r="D246" s="5">
        <v>53690.436213333305</v>
      </c>
    </row>
    <row r="247" spans="1:4" ht="15.5" x14ac:dyDescent="0.4">
      <c r="A247" s="4" t="s">
        <v>30</v>
      </c>
      <c r="B247" s="5">
        <v>24093.8184666667</v>
      </c>
      <c r="C247" s="5">
        <v>85816.077077499998</v>
      </c>
      <c r="D247" s="5">
        <v>61722.258610833298</v>
      </c>
    </row>
    <row r="248" spans="1:4" ht="15.5" x14ac:dyDescent="0.4">
      <c r="A248" s="4" t="s">
        <v>33</v>
      </c>
      <c r="B248" s="5">
        <v>0</v>
      </c>
      <c r="C248" s="5">
        <v>17492.44728</v>
      </c>
      <c r="D248" s="5">
        <v>17492.44728</v>
      </c>
    </row>
    <row r="249" spans="1:4" ht="15.5" x14ac:dyDescent="0.4">
      <c r="A249" s="4" t="s">
        <v>31</v>
      </c>
      <c r="B249" s="5">
        <v>0</v>
      </c>
      <c r="C249" s="5">
        <v>0</v>
      </c>
      <c r="D249" s="5">
        <v>0</v>
      </c>
    </row>
    <row r="250" spans="1:4" ht="15.5" x14ac:dyDescent="0.4">
      <c r="A250" s="4" t="s">
        <v>34</v>
      </c>
      <c r="B250" s="5">
        <v>0</v>
      </c>
      <c r="C250" s="5">
        <v>0</v>
      </c>
      <c r="D250" s="5">
        <v>0</v>
      </c>
    </row>
    <row r="251" spans="1:4" ht="15.5" x14ac:dyDescent="0.4">
      <c r="A251" s="4" t="s">
        <v>32</v>
      </c>
      <c r="B251" s="5">
        <v>0</v>
      </c>
      <c r="C251" s="5">
        <v>0</v>
      </c>
      <c r="D251" s="5">
        <v>0</v>
      </c>
    </row>
    <row r="252" spans="1:4" ht="15.5" x14ac:dyDescent="0.4">
      <c r="A252" s="3" t="s">
        <v>8</v>
      </c>
      <c r="B252" s="5">
        <v>343.81746666666697</v>
      </c>
      <c r="C252" s="5">
        <v>3797.1919805816251</v>
      </c>
      <c r="D252" s="5">
        <v>3453.3745139149582</v>
      </c>
    </row>
    <row r="253" spans="1:4" ht="15.5" x14ac:dyDescent="0.4">
      <c r="A253" s="4" t="s">
        <v>9</v>
      </c>
      <c r="B253" s="5">
        <v>343.81746666666697</v>
      </c>
      <c r="C253" s="5">
        <v>356.96824333207502</v>
      </c>
      <c r="D253" s="5">
        <v>13.150776665408046</v>
      </c>
    </row>
    <row r="254" spans="1:4" ht="15.5" x14ac:dyDescent="0.4">
      <c r="A254" s="4" t="s">
        <v>14</v>
      </c>
      <c r="B254" s="5">
        <v>0</v>
      </c>
      <c r="C254" s="5">
        <v>3440.2237372495501</v>
      </c>
      <c r="D254" s="5">
        <v>3440.2237372495501</v>
      </c>
    </row>
    <row r="255" spans="1:4" ht="15.5" x14ac:dyDescent="0.4">
      <c r="A255" s="4" t="s">
        <v>22</v>
      </c>
      <c r="B255" s="5">
        <v>0</v>
      </c>
      <c r="C255" s="5">
        <v>0</v>
      </c>
      <c r="D255" s="5">
        <v>0</v>
      </c>
    </row>
    <row r="256" spans="1:4" ht="15.5" x14ac:dyDescent="0.4">
      <c r="A256" s="2" t="s">
        <v>5</v>
      </c>
      <c r="B256" s="5">
        <v>184260.26280000003</v>
      </c>
      <c r="C256" s="5">
        <v>417153.22626220912</v>
      </c>
      <c r="D256" s="5">
        <v>232892.96346220915</v>
      </c>
    </row>
    <row r="257" spans="1:4" ht="15.5" x14ac:dyDescent="0.4">
      <c r="A257" s="3" t="s">
        <v>1</v>
      </c>
      <c r="B257" s="5">
        <v>175902.98640000002</v>
      </c>
      <c r="C257" s="5">
        <v>401849.02026892896</v>
      </c>
      <c r="D257" s="5">
        <v>225946.03386892896</v>
      </c>
    </row>
    <row r="258" spans="1:4" ht="15.5" x14ac:dyDescent="0.4">
      <c r="A258" s="4" t="s">
        <v>35</v>
      </c>
      <c r="B258" s="5">
        <v>70582.311600000001</v>
      </c>
      <c r="C258" s="5">
        <v>87734.038700000005</v>
      </c>
      <c r="D258" s="5">
        <v>17151.727100000004</v>
      </c>
    </row>
    <row r="259" spans="1:4" ht="15.5" x14ac:dyDescent="0.4">
      <c r="A259" s="4" t="s">
        <v>32</v>
      </c>
      <c r="B259" s="5">
        <v>55260.216</v>
      </c>
      <c r="C259" s="5">
        <v>213372.644571429</v>
      </c>
      <c r="D259" s="5">
        <v>158112.42857142899</v>
      </c>
    </row>
    <row r="260" spans="1:4" ht="15.5" x14ac:dyDescent="0.4">
      <c r="A260" s="4" t="s">
        <v>30</v>
      </c>
      <c r="B260" s="5">
        <v>21480.307199999999</v>
      </c>
      <c r="C260" s="5">
        <v>70711.488567499997</v>
      </c>
      <c r="D260" s="5">
        <v>49231.181367500001</v>
      </c>
    </row>
    <row r="261" spans="1:4" ht="15.5" x14ac:dyDescent="0.4">
      <c r="A261" s="4" t="s">
        <v>33</v>
      </c>
      <c r="B261" s="5">
        <v>16110.2304</v>
      </c>
      <c r="C261" s="5">
        <v>12679.99656</v>
      </c>
      <c r="D261" s="5">
        <v>-3430.2338400000008</v>
      </c>
    </row>
    <row r="262" spans="1:4" ht="15.5" x14ac:dyDescent="0.4">
      <c r="A262" s="4" t="s">
        <v>31</v>
      </c>
      <c r="B262" s="5">
        <v>12469.921200000001</v>
      </c>
      <c r="C262" s="5">
        <v>17350.851869999999</v>
      </c>
      <c r="D262" s="5">
        <v>4880.9306699999979</v>
      </c>
    </row>
    <row r="263" spans="1:4" ht="15.5" x14ac:dyDescent="0.4">
      <c r="A263" s="4" t="s">
        <v>34</v>
      </c>
      <c r="B263" s="5">
        <v>0</v>
      </c>
      <c r="C263" s="5">
        <v>0</v>
      </c>
      <c r="D263" s="5">
        <v>0</v>
      </c>
    </row>
    <row r="264" spans="1:4" ht="15.5" x14ac:dyDescent="0.4">
      <c r="A264" s="3" t="s">
        <v>8</v>
      </c>
      <c r="B264" s="5">
        <v>8357.2763999999988</v>
      </c>
      <c r="C264" s="5">
        <v>15304.205993280171</v>
      </c>
      <c r="D264" s="5">
        <v>6946.9295932801715</v>
      </c>
    </row>
    <row r="265" spans="1:4" ht="15.5" x14ac:dyDescent="0.4">
      <c r="A265" s="4" t="s">
        <v>14</v>
      </c>
      <c r="B265" s="5">
        <v>8021.5739999999996</v>
      </c>
      <c r="C265" s="5">
        <v>15010.068149999999</v>
      </c>
      <c r="D265" s="5">
        <v>6988.4941499999995</v>
      </c>
    </row>
    <row r="266" spans="1:4" ht="15.5" x14ac:dyDescent="0.4">
      <c r="A266" s="4" t="s">
        <v>9</v>
      </c>
      <c r="B266" s="5">
        <v>335.70240000000001</v>
      </c>
      <c r="C266" s="5">
        <v>294.13784328017198</v>
      </c>
      <c r="D266" s="5">
        <v>-41.564556719828033</v>
      </c>
    </row>
    <row r="267" spans="1:4" ht="15.5" x14ac:dyDescent="0.4">
      <c r="A267" s="4" t="s">
        <v>22</v>
      </c>
      <c r="B267" s="5">
        <v>0</v>
      </c>
      <c r="C267" s="5">
        <v>0</v>
      </c>
      <c r="D267" s="5">
        <v>0</v>
      </c>
    </row>
    <row r="268" spans="1:4" ht="15.5" x14ac:dyDescent="0.4">
      <c r="A268" s="2" t="s">
        <v>21</v>
      </c>
      <c r="B268" s="5">
        <v>129715.33556666666</v>
      </c>
      <c r="C268" s="5">
        <v>481093.61713783734</v>
      </c>
      <c r="D268" s="5">
        <v>351378.28157117066</v>
      </c>
    </row>
    <row r="269" spans="1:4" ht="15.5" x14ac:dyDescent="0.4">
      <c r="A269" s="3" t="s">
        <v>1</v>
      </c>
      <c r="B269" s="5">
        <v>128977.25169999999</v>
      </c>
      <c r="C269" s="5">
        <v>480393.93684660713</v>
      </c>
      <c r="D269" s="5">
        <v>351416.68514660711</v>
      </c>
    </row>
    <row r="270" spans="1:4" ht="15.5" x14ac:dyDescent="0.4">
      <c r="A270" s="4" t="s">
        <v>30</v>
      </c>
      <c r="B270" s="5">
        <v>68510.8897</v>
      </c>
      <c r="C270" s="5">
        <v>202568.24578375</v>
      </c>
      <c r="D270" s="5">
        <v>134057.35608375</v>
      </c>
    </row>
    <row r="271" spans="1:4" ht="15.5" x14ac:dyDescent="0.4">
      <c r="A271" s="4" t="s">
        <v>35</v>
      </c>
      <c r="B271" s="5">
        <v>60466.362000000001</v>
      </c>
      <c r="C271" s="5">
        <v>205212.43776</v>
      </c>
      <c r="D271" s="5">
        <v>144746.07576000001</v>
      </c>
    </row>
    <row r="272" spans="1:4" ht="15.5" x14ac:dyDescent="0.4">
      <c r="A272" s="4" t="s">
        <v>34</v>
      </c>
      <c r="B272" s="5">
        <v>0</v>
      </c>
      <c r="C272" s="5">
        <v>0</v>
      </c>
      <c r="D272" s="5">
        <v>0</v>
      </c>
    </row>
    <row r="273" spans="1:4" ht="15.5" x14ac:dyDescent="0.4">
      <c r="A273" s="4" t="s">
        <v>33</v>
      </c>
      <c r="B273" s="5">
        <v>0</v>
      </c>
      <c r="C273" s="5">
        <v>40632.158159999999</v>
      </c>
      <c r="D273" s="5">
        <v>40632.158159999999</v>
      </c>
    </row>
    <row r="274" spans="1:4" ht="15.5" x14ac:dyDescent="0.4">
      <c r="A274" s="4" t="s">
        <v>31</v>
      </c>
      <c r="B274" s="5">
        <v>0</v>
      </c>
      <c r="C274" s="5">
        <v>0</v>
      </c>
      <c r="D274" s="5">
        <v>0</v>
      </c>
    </row>
    <row r="275" spans="1:4" ht="15.5" x14ac:dyDescent="0.4">
      <c r="A275" s="4" t="s">
        <v>32</v>
      </c>
      <c r="B275" s="5">
        <v>0</v>
      </c>
      <c r="C275" s="5">
        <v>31981.095142857099</v>
      </c>
      <c r="D275" s="5">
        <v>31981.095142857099</v>
      </c>
    </row>
    <row r="276" spans="1:4" ht="15.5" x14ac:dyDescent="0.4">
      <c r="A276" s="3" t="s">
        <v>8</v>
      </c>
      <c r="B276" s="5">
        <v>738.08386666666695</v>
      </c>
      <c r="C276" s="5">
        <v>699.680291230232</v>
      </c>
      <c r="D276" s="5">
        <v>-38.403575436434949</v>
      </c>
    </row>
    <row r="277" spans="1:4" ht="15.5" x14ac:dyDescent="0.4">
      <c r="A277" s="4" t="s">
        <v>9</v>
      </c>
      <c r="B277" s="5">
        <v>738.08386666666695</v>
      </c>
      <c r="C277" s="5">
        <v>699.680291230232</v>
      </c>
      <c r="D277" s="5">
        <v>-38.403575436434949</v>
      </c>
    </row>
    <row r="278" spans="1:4" ht="15.5" x14ac:dyDescent="0.4">
      <c r="A278" s="4" t="s">
        <v>14</v>
      </c>
      <c r="B278" s="5">
        <v>0</v>
      </c>
      <c r="C278" s="5">
        <v>0</v>
      </c>
      <c r="D278" s="5">
        <v>0</v>
      </c>
    </row>
    <row r="279" spans="1:4" ht="15.5" x14ac:dyDescent="0.4">
      <c r="A279" s="4" t="s">
        <v>22</v>
      </c>
      <c r="B279" s="5">
        <v>0</v>
      </c>
      <c r="C279" s="5">
        <v>0</v>
      </c>
      <c r="D279" s="5">
        <v>0</v>
      </c>
    </row>
    <row r="280" spans="1:4" ht="15.5" x14ac:dyDescent="0.4">
      <c r="A280" s="2" t="s">
        <v>26</v>
      </c>
      <c r="B280" s="5">
        <v>13102992.006740019</v>
      </c>
      <c r="C280" s="5">
        <v>13102992.003495866</v>
      </c>
      <c r="D280" s="7">
        <v>-3.2441454693525884E-3</v>
      </c>
    </row>
    <row r="281" spans="1:4" x14ac:dyDescent="0.35">
      <c r="B281"/>
      <c r="C281"/>
      <c r="D281"/>
    </row>
    <row r="282" spans="1:4" ht="35.4" customHeight="1" x14ac:dyDescent="0.5">
      <c r="A282" s="54" t="s">
        <v>68</v>
      </c>
      <c r="B282" s="54"/>
      <c r="C282" s="54"/>
      <c r="D282" s="54" t="s">
        <v>69</v>
      </c>
    </row>
    <row r="283" spans="1:4" x14ac:dyDescent="0.35">
      <c r="B283"/>
      <c r="C283"/>
      <c r="D283"/>
    </row>
    <row r="284" spans="1:4" x14ac:dyDescent="0.35">
      <c r="B284"/>
      <c r="C284"/>
      <c r="D284"/>
    </row>
    <row r="285" spans="1:4" x14ac:dyDescent="0.35">
      <c r="B285"/>
      <c r="C285"/>
      <c r="D285"/>
    </row>
    <row r="286" spans="1:4" x14ac:dyDescent="0.35">
      <c r="B286"/>
      <c r="C286"/>
      <c r="D286"/>
    </row>
    <row r="287" spans="1:4" x14ac:dyDescent="0.35">
      <c r="B287"/>
      <c r="C287"/>
      <c r="D287"/>
    </row>
    <row r="288" spans="1:4" x14ac:dyDescent="0.35">
      <c r="B288"/>
      <c r="C288"/>
      <c r="D288"/>
    </row>
    <row r="289" spans="2:4" x14ac:dyDescent="0.35">
      <c r="B289"/>
      <c r="C289"/>
      <c r="D289"/>
    </row>
    <row r="290" spans="2:4" x14ac:dyDescent="0.35">
      <c r="B290"/>
      <c r="C290"/>
      <c r="D290"/>
    </row>
    <row r="291" spans="2:4" x14ac:dyDescent="0.35">
      <c r="B291"/>
      <c r="C291"/>
      <c r="D291"/>
    </row>
    <row r="292" spans="2:4" x14ac:dyDescent="0.35">
      <c r="B292"/>
      <c r="C292"/>
      <c r="D292"/>
    </row>
    <row r="293" spans="2:4" x14ac:dyDescent="0.35">
      <c r="B293"/>
      <c r="C293"/>
      <c r="D293"/>
    </row>
    <row r="294" spans="2:4" x14ac:dyDescent="0.35">
      <c r="B294"/>
      <c r="C294"/>
      <c r="D294"/>
    </row>
    <row r="295" spans="2:4" x14ac:dyDescent="0.35">
      <c r="B295"/>
      <c r="C295"/>
      <c r="D295"/>
    </row>
    <row r="296" spans="2:4" x14ac:dyDescent="0.35">
      <c r="B296"/>
      <c r="C296"/>
      <c r="D296"/>
    </row>
    <row r="297" spans="2:4" x14ac:dyDescent="0.35">
      <c r="B297"/>
      <c r="C297"/>
      <c r="D297"/>
    </row>
    <row r="298" spans="2:4" x14ac:dyDescent="0.35">
      <c r="B298"/>
      <c r="C298"/>
      <c r="D298"/>
    </row>
    <row r="299" spans="2:4" x14ac:dyDescent="0.35">
      <c r="B299"/>
      <c r="C299"/>
      <c r="D299"/>
    </row>
    <row r="300" spans="2:4" x14ac:dyDescent="0.35">
      <c r="B300"/>
      <c r="C300"/>
      <c r="D300"/>
    </row>
    <row r="301" spans="2:4" x14ac:dyDescent="0.35">
      <c r="B301"/>
      <c r="C301"/>
      <c r="D301"/>
    </row>
    <row r="302" spans="2:4" x14ac:dyDescent="0.35">
      <c r="B302"/>
      <c r="C302"/>
      <c r="D302"/>
    </row>
    <row r="303" spans="2:4" x14ac:dyDescent="0.35">
      <c r="B303"/>
      <c r="C303"/>
      <c r="D303"/>
    </row>
    <row r="304" spans="2:4" x14ac:dyDescent="0.35">
      <c r="B304"/>
      <c r="C304"/>
      <c r="D304"/>
    </row>
    <row r="305" spans="2:4" x14ac:dyDescent="0.35">
      <c r="B305"/>
      <c r="C305"/>
      <c r="D305"/>
    </row>
    <row r="306" spans="2:4" x14ac:dyDescent="0.35">
      <c r="B306"/>
      <c r="C306"/>
      <c r="D306"/>
    </row>
    <row r="307" spans="2:4" x14ac:dyDescent="0.35">
      <c r="B307"/>
      <c r="C307"/>
      <c r="D307"/>
    </row>
    <row r="308" spans="2:4" x14ac:dyDescent="0.35">
      <c r="B308"/>
      <c r="C308"/>
      <c r="D308"/>
    </row>
    <row r="309" spans="2:4" x14ac:dyDescent="0.35">
      <c r="B309"/>
      <c r="C309"/>
      <c r="D309"/>
    </row>
    <row r="310" spans="2:4" x14ac:dyDescent="0.35">
      <c r="B310"/>
      <c r="C310"/>
      <c r="D310"/>
    </row>
    <row r="311" spans="2:4" x14ac:dyDescent="0.35">
      <c r="B311"/>
      <c r="C311"/>
      <c r="D311"/>
    </row>
    <row r="312" spans="2:4" x14ac:dyDescent="0.35">
      <c r="B312"/>
      <c r="C312"/>
      <c r="D312"/>
    </row>
    <row r="313" spans="2:4" x14ac:dyDescent="0.35">
      <c r="B313"/>
      <c r="C313"/>
      <c r="D313"/>
    </row>
    <row r="314" spans="2:4" x14ac:dyDescent="0.35">
      <c r="B314"/>
      <c r="C314"/>
      <c r="D314"/>
    </row>
    <row r="315" spans="2:4" x14ac:dyDescent="0.35">
      <c r="B315"/>
      <c r="C315"/>
      <c r="D315"/>
    </row>
    <row r="316" spans="2:4" x14ac:dyDescent="0.35">
      <c r="B316"/>
      <c r="C316"/>
      <c r="D316"/>
    </row>
    <row r="317" spans="2:4" x14ac:dyDescent="0.35">
      <c r="B317"/>
      <c r="C317"/>
      <c r="D317"/>
    </row>
    <row r="318" spans="2:4" x14ac:dyDescent="0.35">
      <c r="B318"/>
      <c r="C318"/>
      <c r="D318"/>
    </row>
    <row r="319" spans="2:4" x14ac:dyDescent="0.35">
      <c r="B319"/>
      <c r="C319"/>
      <c r="D319"/>
    </row>
    <row r="320" spans="2:4" x14ac:dyDescent="0.35">
      <c r="B320"/>
      <c r="C320"/>
      <c r="D320"/>
    </row>
    <row r="321" spans="2:4" x14ac:dyDescent="0.35">
      <c r="B321"/>
      <c r="C321"/>
      <c r="D321"/>
    </row>
    <row r="322" spans="2:4" x14ac:dyDescent="0.35">
      <c r="B322"/>
      <c r="C322"/>
      <c r="D322"/>
    </row>
    <row r="323" spans="2:4" x14ac:dyDescent="0.35">
      <c r="B323"/>
      <c r="C323"/>
      <c r="D323"/>
    </row>
    <row r="324" spans="2:4" x14ac:dyDescent="0.35">
      <c r="B324"/>
      <c r="C324"/>
      <c r="D324"/>
    </row>
    <row r="325" spans="2:4" x14ac:dyDescent="0.35">
      <c r="B325"/>
      <c r="C325"/>
      <c r="D325"/>
    </row>
    <row r="326" spans="2:4" x14ac:dyDescent="0.35">
      <c r="B326"/>
      <c r="C326"/>
      <c r="D326"/>
    </row>
    <row r="327" spans="2:4" x14ac:dyDescent="0.35">
      <c r="B327"/>
      <c r="C327"/>
      <c r="D327"/>
    </row>
    <row r="328" spans="2:4" x14ac:dyDescent="0.35">
      <c r="B328"/>
      <c r="C328"/>
      <c r="D328"/>
    </row>
    <row r="329" spans="2:4" x14ac:dyDescent="0.35">
      <c r="B329"/>
      <c r="C329"/>
      <c r="D329"/>
    </row>
    <row r="330" spans="2:4" x14ac:dyDescent="0.35">
      <c r="B330"/>
      <c r="C330"/>
      <c r="D330"/>
    </row>
    <row r="331" spans="2:4" x14ac:dyDescent="0.35">
      <c r="B331"/>
      <c r="C331"/>
      <c r="D331"/>
    </row>
    <row r="332" spans="2:4" x14ac:dyDescent="0.35">
      <c r="B332"/>
      <c r="C332"/>
      <c r="D332"/>
    </row>
    <row r="333" spans="2:4" x14ac:dyDescent="0.35">
      <c r="B333"/>
      <c r="C333"/>
      <c r="D333"/>
    </row>
    <row r="334" spans="2:4" x14ac:dyDescent="0.35">
      <c r="B334"/>
      <c r="C334"/>
      <c r="D334"/>
    </row>
    <row r="335" spans="2:4" x14ac:dyDescent="0.35">
      <c r="B335"/>
      <c r="C335"/>
      <c r="D335"/>
    </row>
    <row r="336" spans="2:4" x14ac:dyDescent="0.35">
      <c r="B336"/>
      <c r="C336"/>
      <c r="D336"/>
    </row>
    <row r="337" spans="2:4" x14ac:dyDescent="0.35">
      <c r="B337"/>
      <c r="C337"/>
      <c r="D337"/>
    </row>
    <row r="338" spans="2:4" x14ac:dyDescent="0.35">
      <c r="B338"/>
      <c r="C338"/>
      <c r="D338"/>
    </row>
    <row r="339" spans="2:4" x14ac:dyDescent="0.35">
      <c r="B339"/>
      <c r="C339"/>
      <c r="D339"/>
    </row>
    <row r="340" spans="2:4" x14ac:dyDescent="0.35">
      <c r="B340"/>
      <c r="C340"/>
      <c r="D340"/>
    </row>
    <row r="341" spans="2:4" x14ac:dyDescent="0.35">
      <c r="B341"/>
      <c r="C341"/>
      <c r="D341"/>
    </row>
    <row r="342" spans="2:4" x14ac:dyDescent="0.35">
      <c r="B342"/>
      <c r="C342"/>
      <c r="D342"/>
    </row>
    <row r="343" spans="2:4" x14ac:dyDescent="0.35">
      <c r="B343"/>
      <c r="C343"/>
      <c r="D343"/>
    </row>
    <row r="344" spans="2:4" x14ac:dyDescent="0.35">
      <c r="B344"/>
      <c r="C344"/>
      <c r="D344"/>
    </row>
    <row r="345" spans="2:4" x14ac:dyDescent="0.35">
      <c r="B345"/>
      <c r="C345"/>
      <c r="D345"/>
    </row>
    <row r="346" spans="2:4" x14ac:dyDescent="0.35">
      <c r="B346"/>
      <c r="C346"/>
      <c r="D346"/>
    </row>
    <row r="347" spans="2:4" x14ac:dyDescent="0.35">
      <c r="B347"/>
      <c r="C347"/>
      <c r="D347"/>
    </row>
    <row r="348" spans="2:4" x14ac:dyDescent="0.35">
      <c r="B348"/>
      <c r="C348"/>
      <c r="D348"/>
    </row>
    <row r="349" spans="2:4" x14ac:dyDescent="0.35">
      <c r="B349"/>
      <c r="C349"/>
      <c r="D349"/>
    </row>
    <row r="350" spans="2:4" x14ac:dyDescent="0.35">
      <c r="B350"/>
      <c r="C350"/>
      <c r="D350"/>
    </row>
    <row r="351" spans="2:4" x14ac:dyDescent="0.35">
      <c r="B351"/>
      <c r="C351"/>
      <c r="D351"/>
    </row>
    <row r="352" spans="2:4" x14ac:dyDescent="0.35">
      <c r="B352"/>
      <c r="C352"/>
      <c r="D352"/>
    </row>
    <row r="353" spans="2:4" x14ac:dyDescent="0.35">
      <c r="B353"/>
      <c r="C353"/>
      <c r="D353"/>
    </row>
    <row r="354" spans="2:4" x14ac:dyDescent="0.35">
      <c r="B354"/>
      <c r="C354"/>
      <c r="D354"/>
    </row>
    <row r="355" spans="2:4" x14ac:dyDescent="0.35">
      <c r="B355"/>
      <c r="C355"/>
      <c r="D355"/>
    </row>
    <row r="356" spans="2:4" x14ac:dyDescent="0.35">
      <c r="B356"/>
      <c r="C356"/>
      <c r="D356"/>
    </row>
    <row r="357" spans="2:4" x14ac:dyDescent="0.35">
      <c r="B357"/>
      <c r="C357"/>
      <c r="D357"/>
    </row>
    <row r="358" spans="2:4" x14ac:dyDescent="0.35">
      <c r="B358"/>
      <c r="C358"/>
      <c r="D358"/>
    </row>
    <row r="359" spans="2:4" x14ac:dyDescent="0.35">
      <c r="B359"/>
      <c r="C359"/>
      <c r="D359"/>
    </row>
    <row r="360" spans="2:4" x14ac:dyDescent="0.35">
      <c r="B360"/>
      <c r="C360"/>
      <c r="D360"/>
    </row>
    <row r="361" spans="2:4" x14ac:dyDescent="0.35">
      <c r="B361"/>
      <c r="C361"/>
      <c r="D361"/>
    </row>
    <row r="362" spans="2:4" x14ac:dyDescent="0.35">
      <c r="B362"/>
      <c r="C362"/>
      <c r="D362"/>
    </row>
    <row r="363" spans="2:4" x14ac:dyDescent="0.35">
      <c r="B363"/>
      <c r="C363"/>
      <c r="D363"/>
    </row>
    <row r="364" spans="2:4" x14ac:dyDescent="0.35">
      <c r="B364"/>
      <c r="C364"/>
      <c r="D364"/>
    </row>
    <row r="365" spans="2:4" x14ac:dyDescent="0.35">
      <c r="B365"/>
      <c r="C365"/>
      <c r="D365"/>
    </row>
    <row r="366" spans="2:4" x14ac:dyDescent="0.35">
      <c r="B366"/>
      <c r="C366"/>
      <c r="D366"/>
    </row>
    <row r="367" spans="2:4" x14ac:dyDescent="0.35">
      <c r="B367"/>
      <c r="C367"/>
      <c r="D367"/>
    </row>
    <row r="368" spans="2:4" x14ac:dyDescent="0.35">
      <c r="B368"/>
      <c r="C368"/>
      <c r="D368"/>
    </row>
    <row r="369" spans="2:4" x14ac:dyDescent="0.35">
      <c r="B369"/>
      <c r="C369"/>
      <c r="D369"/>
    </row>
    <row r="370" spans="2:4" x14ac:dyDescent="0.35">
      <c r="B370"/>
      <c r="C370"/>
      <c r="D370"/>
    </row>
    <row r="371" spans="2:4" x14ac:dyDescent="0.35">
      <c r="B371"/>
      <c r="C371"/>
      <c r="D371"/>
    </row>
    <row r="372" spans="2:4" x14ac:dyDescent="0.35">
      <c r="B372"/>
      <c r="C372"/>
      <c r="D372"/>
    </row>
    <row r="373" spans="2:4" x14ac:dyDescent="0.35">
      <c r="B373"/>
      <c r="C373"/>
      <c r="D373"/>
    </row>
    <row r="374" spans="2:4" x14ac:dyDescent="0.35">
      <c r="B374"/>
      <c r="C374"/>
      <c r="D374"/>
    </row>
    <row r="375" spans="2:4" x14ac:dyDescent="0.35">
      <c r="B375"/>
      <c r="C375"/>
      <c r="D375"/>
    </row>
    <row r="376" spans="2:4" x14ac:dyDescent="0.35">
      <c r="B376"/>
      <c r="C376"/>
      <c r="D376"/>
    </row>
    <row r="377" spans="2:4" x14ac:dyDescent="0.35">
      <c r="B377"/>
      <c r="C377"/>
      <c r="D377"/>
    </row>
    <row r="378" spans="2:4" x14ac:dyDescent="0.35">
      <c r="B378"/>
      <c r="C378"/>
      <c r="D378"/>
    </row>
    <row r="379" spans="2:4" x14ac:dyDescent="0.35">
      <c r="B379"/>
      <c r="C379"/>
      <c r="D379"/>
    </row>
    <row r="380" spans="2:4" x14ac:dyDescent="0.35">
      <c r="B380"/>
      <c r="C380"/>
      <c r="D380"/>
    </row>
    <row r="381" spans="2:4" x14ac:dyDescent="0.35">
      <c r="B381"/>
      <c r="C381"/>
      <c r="D381"/>
    </row>
    <row r="382" spans="2:4" x14ac:dyDescent="0.35">
      <c r="B382"/>
      <c r="C382"/>
      <c r="D382"/>
    </row>
    <row r="383" spans="2:4" x14ac:dyDescent="0.35">
      <c r="B383"/>
      <c r="C383"/>
      <c r="D383"/>
    </row>
    <row r="384" spans="2:4" x14ac:dyDescent="0.35">
      <c r="B384"/>
      <c r="C384"/>
      <c r="D384"/>
    </row>
    <row r="385" spans="2:4" x14ac:dyDescent="0.35">
      <c r="B385"/>
      <c r="C385"/>
      <c r="D385"/>
    </row>
    <row r="386" spans="2:4" x14ac:dyDescent="0.35">
      <c r="B386"/>
      <c r="C386"/>
      <c r="D386"/>
    </row>
    <row r="387" spans="2:4" x14ac:dyDescent="0.35">
      <c r="B387"/>
      <c r="C387"/>
      <c r="D387"/>
    </row>
    <row r="388" spans="2:4" x14ac:dyDescent="0.35">
      <c r="B388"/>
      <c r="C388"/>
      <c r="D388"/>
    </row>
    <row r="389" spans="2:4" x14ac:dyDescent="0.35">
      <c r="B389"/>
      <c r="C389"/>
      <c r="D389"/>
    </row>
    <row r="390" spans="2:4" x14ac:dyDescent="0.35">
      <c r="B390"/>
      <c r="C390"/>
      <c r="D390"/>
    </row>
    <row r="391" spans="2:4" x14ac:dyDescent="0.35">
      <c r="B391"/>
      <c r="C391"/>
      <c r="D391"/>
    </row>
    <row r="392" spans="2:4" x14ac:dyDescent="0.35">
      <c r="B392"/>
      <c r="C392"/>
      <c r="D392"/>
    </row>
    <row r="393" spans="2:4" x14ac:dyDescent="0.35">
      <c r="B393"/>
      <c r="C393"/>
      <c r="D393"/>
    </row>
    <row r="394" spans="2:4" x14ac:dyDescent="0.35">
      <c r="B394"/>
      <c r="C394"/>
      <c r="D394"/>
    </row>
    <row r="395" spans="2:4" x14ac:dyDescent="0.35">
      <c r="B395"/>
      <c r="C395"/>
      <c r="D395"/>
    </row>
    <row r="396" spans="2:4" x14ac:dyDescent="0.35">
      <c r="B396"/>
      <c r="C396"/>
      <c r="D396"/>
    </row>
    <row r="397" spans="2:4" x14ac:dyDescent="0.35">
      <c r="B397"/>
      <c r="C397"/>
      <c r="D397"/>
    </row>
    <row r="398" spans="2:4" x14ac:dyDescent="0.35">
      <c r="B398"/>
      <c r="C398"/>
      <c r="D398"/>
    </row>
    <row r="399" spans="2:4" x14ac:dyDescent="0.35">
      <c r="B399"/>
      <c r="C399"/>
      <c r="D399"/>
    </row>
    <row r="400" spans="2:4" x14ac:dyDescent="0.35">
      <c r="B400"/>
      <c r="C400"/>
      <c r="D400"/>
    </row>
    <row r="401" spans="2:4" x14ac:dyDescent="0.35">
      <c r="B401"/>
      <c r="C401"/>
      <c r="D401"/>
    </row>
    <row r="402" spans="2:4" x14ac:dyDescent="0.35">
      <c r="B402"/>
      <c r="C402"/>
      <c r="D402"/>
    </row>
    <row r="403" spans="2:4" x14ac:dyDescent="0.35">
      <c r="B403"/>
      <c r="C403"/>
      <c r="D403"/>
    </row>
    <row r="404" spans="2:4" x14ac:dyDescent="0.35">
      <c r="B404"/>
      <c r="C404"/>
      <c r="D404"/>
    </row>
    <row r="405" spans="2:4" x14ac:dyDescent="0.35">
      <c r="B405"/>
      <c r="C405"/>
      <c r="D405"/>
    </row>
    <row r="406" spans="2:4" x14ac:dyDescent="0.35">
      <c r="B406"/>
      <c r="C406"/>
      <c r="D406"/>
    </row>
    <row r="407" spans="2:4" x14ac:dyDescent="0.35">
      <c r="B407"/>
      <c r="C407"/>
      <c r="D407"/>
    </row>
    <row r="408" spans="2:4" x14ac:dyDescent="0.35">
      <c r="B408"/>
      <c r="C408"/>
      <c r="D408"/>
    </row>
    <row r="409" spans="2:4" x14ac:dyDescent="0.35">
      <c r="B409"/>
      <c r="C409"/>
      <c r="D409"/>
    </row>
    <row r="410" spans="2:4" x14ac:dyDescent="0.35">
      <c r="B410"/>
      <c r="C410"/>
      <c r="D410"/>
    </row>
    <row r="411" spans="2:4" x14ac:dyDescent="0.35">
      <c r="B411"/>
      <c r="C411"/>
      <c r="D411"/>
    </row>
    <row r="412" spans="2:4" x14ac:dyDescent="0.35">
      <c r="B412"/>
      <c r="C412"/>
      <c r="D412"/>
    </row>
    <row r="413" spans="2:4" x14ac:dyDescent="0.35">
      <c r="B413"/>
      <c r="C413"/>
      <c r="D413"/>
    </row>
    <row r="414" spans="2:4" x14ac:dyDescent="0.35">
      <c r="B414"/>
      <c r="C414"/>
      <c r="D414"/>
    </row>
    <row r="415" spans="2:4" x14ac:dyDescent="0.35">
      <c r="B415"/>
      <c r="C415"/>
      <c r="D415"/>
    </row>
    <row r="416" spans="2:4" x14ac:dyDescent="0.35">
      <c r="B416"/>
      <c r="C416"/>
      <c r="D416"/>
    </row>
    <row r="417" spans="2:4" x14ac:dyDescent="0.35">
      <c r="B417"/>
      <c r="C417"/>
      <c r="D417"/>
    </row>
    <row r="418" spans="2:4" x14ac:dyDescent="0.35">
      <c r="B418"/>
      <c r="C418"/>
      <c r="D418"/>
    </row>
    <row r="419" spans="2:4" x14ac:dyDescent="0.35">
      <c r="B419"/>
      <c r="C419"/>
      <c r="D419"/>
    </row>
    <row r="420" spans="2:4" x14ac:dyDescent="0.35">
      <c r="B420"/>
      <c r="C420"/>
      <c r="D420"/>
    </row>
    <row r="421" spans="2:4" x14ac:dyDescent="0.35">
      <c r="B421"/>
      <c r="C421"/>
      <c r="D421"/>
    </row>
    <row r="422" spans="2:4" x14ac:dyDescent="0.35">
      <c r="B422"/>
      <c r="C422"/>
      <c r="D422"/>
    </row>
    <row r="423" spans="2:4" x14ac:dyDescent="0.35">
      <c r="B423"/>
      <c r="C423"/>
      <c r="D423"/>
    </row>
    <row r="424" spans="2:4" x14ac:dyDescent="0.35">
      <c r="B424"/>
      <c r="C424"/>
      <c r="D424"/>
    </row>
    <row r="425" spans="2:4" x14ac:dyDescent="0.35">
      <c r="B425"/>
      <c r="C425"/>
      <c r="D425"/>
    </row>
    <row r="426" spans="2:4" x14ac:dyDescent="0.35">
      <c r="B426"/>
      <c r="C426"/>
      <c r="D426"/>
    </row>
    <row r="427" spans="2:4" x14ac:dyDescent="0.35">
      <c r="B427"/>
      <c r="C427"/>
      <c r="D427"/>
    </row>
    <row r="428" spans="2:4" x14ac:dyDescent="0.35">
      <c r="B428"/>
      <c r="C428"/>
      <c r="D428"/>
    </row>
    <row r="429" spans="2:4" x14ac:dyDescent="0.35">
      <c r="B429"/>
      <c r="C429"/>
      <c r="D429"/>
    </row>
    <row r="430" spans="2:4" x14ac:dyDescent="0.35">
      <c r="B430"/>
      <c r="C430"/>
      <c r="D430"/>
    </row>
    <row r="431" spans="2:4" x14ac:dyDescent="0.35">
      <c r="B431"/>
      <c r="C431"/>
      <c r="D431"/>
    </row>
    <row r="432" spans="2:4" x14ac:dyDescent="0.35">
      <c r="B432"/>
      <c r="C432"/>
      <c r="D432"/>
    </row>
    <row r="433" spans="2:4" x14ac:dyDescent="0.35">
      <c r="B433"/>
      <c r="C433"/>
      <c r="D433"/>
    </row>
    <row r="434" spans="2:4" x14ac:dyDescent="0.35">
      <c r="B434"/>
      <c r="C434"/>
      <c r="D434"/>
    </row>
    <row r="435" spans="2:4" x14ac:dyDescent="0.35">
      <c r="B435"/>
      <c r="C435"/>
      <c r="D435"/>
    </row>
    <row r="436" spans="2:4" x14ac:dyDescent="0.35">
      <c r="B436"/>
      <c r="C436"/>
      <c r="D436"/>
    </row>
    <row r="437" spans="2:4" x14ac:dyDescent="0.35">
      <c r="B437"/>
      <c r="C437"/>
      <c r="D437"/>
    </row>
    <row r="438" spans="2:4" x14ac:dyDescent="0.35">
      <c r="B438"/>
      <c r="C438"/>
      <c r="D438"/>
    </row>
    <row r="439" spans="2:4" x14ac:dyDescent="0.35">
      <c r="B439"/>
      <c r="C439"/>
      <c r="D439"/>
    </row>
    <row r="440" spans="2:4" x14ac:dyDescent="0.35">
      <c r="B440"/>
      <c r="C440"/>
      <c r="D440"/>
    </row>
    <row r="441" spans="2:4" x14ac:dyDescent="0.35">
      <c r="B441"/>
      <c r="C441"/>
      <c r="D441"/>
    </row>
    <row r="442" spans="2:4" x14ac:dyDescent="0.35">
      <c r="B442"/>
      <c r="C442"/>
      <c r="D442"/>
    </row>
    <row r="443" spans="2:4" x14ac:dyDescent="0.35">
      <c r="B443"/>
      <c r="C443"/>
      <c r="D443"/>
    </row>
    <row r="444" spans="2:4" x14ac:dyDescent="0.35">
      <c r="B444"/>
      <c r="C444"/>
      <c r="D444"/>
    </row>
    <row r="445" spans="2:4" x14ac:dyDescent="0.35">
      <c r="B445"/>
      <c r="C445"/>
      <c r="D445"/>
    </row>
    <row r="446" spans="2:4" x14ac:dyDescent="0.35">
      <c r="B446"/>
      <c r="C446"/>
      <c r="D446"/>
    </row>
    <row r="447" spans="2:4" x14ac:dyDescent="0.35">
      <c r="B447"/>
      <c r="C447"/>
      <c r="D447"/>
    </row>
    <row r="448" spans="2:4" x14ac:dyDescent="0.35">
      <c r="B448"/>
      <c r="C448"/>
      <c r="D448"/>
    </row>
    <row r="449" spans="2:4" x14ac:dyDescent="0.35">
      <c r="B449"/>
      <c r="C449"/>
      <c r="D449"/>
    </row>
    <row r="450" spans="2:4" x14ac:dyDescent="0.35">
      <c r="B450"/>
      <c r="C450"/>
      <c r="D450"/>
    </row>
    <row r="451" spans="2:4" x14ac:dyDescent="0.35">
      <c r="B451"/>
      <c r="C451"/>
      <c r="D451"/>
    </row>
    <row r="452" spans="2:4" x14ac:dyDescent="0.35">
      <c r="B452"/>
      <c r="C452"/>
      <c r="D452"/>
    </row>
    <row r="453" spans="2:4" x14ac:dyDescent="0.35">
      <c r="B453"/>
      <c r="C453"/>
      <c r="D453"/>
    </row>
    <row r="454" spans="2:4" x14ac:dyDescent="0.35">
      <c r="B454"/>
      <c r="C454"/>
      <c r="D454"/>
    </row>
    <row r="455" spans="2:4" x14ac:dyDescent="0.35">
      <c r="B455"/>
      <c r="C455"/>
      <c r="D455"/>
    </row>
    <row r="456" spans="2:4" x14ac:dyDescent="0.35">
      <c r="B456"/>
      <c r="C456"/>
      <c r="D456"/>
    </row>
    <row r="457" spans="2:4" x14ac:dyDescent="0.35">
      <c r="B457"/>
      <c r="C457"/>
      <c r="D457"/>
    </row>
    <row r="458" spans="2:4" x14ac:dyDescent="0.35">
      <c r="B458"/>
      <c r="C458"/>
      <c r="D458"/>
    </row>
    <row r="459" spans="2:4" x14ac:dyDescent="0.35">
      <c r="B459"/>
      <c r="C459"/>
      <c r="D459"/>
    </row>
    <row r="460" spans="2:4" x14ac:dyDescent="0.35">
      <c r="B460"/>
      <c r="C460"/>
      <c r="D460"/>
    </row>
    <row r="461" spans="2:4" x14ac:dyDescent="0.35">
      <c r="B461"/>
      <c r="C461"/>
      <c r="D461"/>
    </row>
    <row r="462" spans="2:4" x14ac:dyDescent="0.35">
      <c r="B462"/>
      <c r="C462"/>
      <c r="D462"/>
    </row>
    <row r="463" spans="2:4" x14ac:dyDescent="0.35">
      <c r="B463"/>
      <c r="C463"/>
      <c r="D463"/>
    </row>
    <row r="464" spans="2:4" x14ac:dyDescent="0.35">
      <c r="B464"/>
      <c r="C464"/>
      <c r="D464"/>
    </row>
    <row r="465" spans="2:4" x14ac:dyDescent="0.35">
      <c r="B465"/>
      <c r="C465"/>
      <c r="D465"/>
    </row>
    <row r="466" spans="2:4" x14ac:dyDescent="0.35">
      <c r="B466"/>
      <c r="C466"/>
      <c r="D466"/>
    </row>
    <row r="467" spans="2:4" x14ac:dyDescent="0.35">
      <c r="B467"/>
      <c r="C467"/>
      <c r="D467"/>
    </row>
    <row r="468" spans="2:4" x14ac:dyDescent="0.35">
      <c r="B468"/>
      <c r="C468"/>
      <c r="D468"/>
    </row>
    <row r="469" spans="2:4" x14ac:dyDescent="0.35">
      <c r="B469"/>
      <c r="C469"/>
      <c r="D469"/>
    </row>
    <row r="470" spans="2:4" x14ac:dyDescent="0.35">
      <c r="B470"/>
      <c r="C470"/>
      <c r="D470"/>
    </row>
    <row r="471" spans="2:4" x14ac:dyDescent="0.35">
      <c r="B471"/>
      <c r="C471"/>
      <c r="D471"/>
    </row>
    <row r="472" spans="2:4" x14ac:dyDescent="0.35">
      <c r="B472"/>
      <c r="C472"/>
      <c r="D472"/>
    </row>
    <row r="473" spans="2:4" x14ac:dyDescent="0.35">
      <c r="B473"/>
      <c r="C473"/>
      <c r="D473"/>
    </row>
    <row r="474" spans="2:4" x14ac:dyDescent="0.35">
      <c r="B474"/>
      <c r="C474"/>
      <c r="D474"/>
    </row>
    <row r="475" spans="2:4" x14ac:dyDescent="0.35">
      <c r="B475"/>
      <c r="C475"/>
      <c r="D475"/>
    </row>
    <row r="476" spans="2:4" x14ac:dyDescent="0.35">
      <c r="B476"/>
      <c r="C476"/>
      <c r="D476"/>
    </row>
    <row r="477" spans="2:4" x14ac:dyDescent="0.35">
      <c r="B477"/>
      <c r="C477"/>
      <c r="D477"/>
    </row>
    <row r="478" spans="2:4" x14ac:dyDescent="0.35">
      <c r="B478"/>
      <c r="C478"/>
      <c r="D478"/>
    </row>
    <row r="479" spans="2:4" x14ac:dyDescent="0.35">
      <c r="B479"/>
      <c r="C479"/>
      <c r="D479"/>
    </row>
    <row r="480" spans="2:4" x14ac:dyDescent="0.35">
      <c r="B480"/>
      <c r="C480"/>
      <c r="D480"/>
    </row>
    <row r="481" spans="2:4" x14ac:dyDescent="0.35">
      <c r="B481"/>
      <c r="C481"/>
      <c r="D481"/>
    </row>
    <row r="482" spans="2:4" x14ac:dyDescent="0.35">
      <c r="B482"/>
      <c r="C482"/>
      <c r="D482"/>
    </row>
    <row r="483" spans="2:4" x14ac:dyDescent="0.35">
      <c r="B483"/>
      <c r="C483"/>
      <c r="D483"/>
    </row>
    <row r="484" spans="2:4" x14ac:dyDescent="0.35">
      <c r="B484"/>
      <c r="C484"/>
      <c r="D484"/>
    </row>
    <row r="485" spans="2:4" x14ac:dyDescent="0.35">
      <c r="B485"/>
      <c r="C485"/>
      <c r="D485"/>
    </row>
    <row r="486" spans="2:4" x14ac:dyDescent="0.35">
      <c r="B486"/>
      <c r="C486"/>
      <c r="D486"/>
    </row>
    <row r="487" spans="2:4" x14ac:dyDescent="0.35">
      <c r="B487"/>
      <c r="C487"/>
      <c r="D487"/>
    </row>
    <row r="488" spans="2:4" x14ac:dyDescent="0.35">
      <c r="B488"/>
      <c r="C488"/>
      <c r="D488"/>
    </row>
    <row r="489" spans="2:4" x14ac:dyDescent="0.35">
      <c r="B489"/>
      <c r="C489"/>
      <c r="D489"/>
    </row>
    <row r="490" spans="2:4" x14ac:dyDescent="0.35">
      <c r="B490"/>
      <c r="C490"/>
      <c r="D490"/>
    </row>
    <row r="491" spans="2:4" x14ac:dyDescent="0.35">
      <c r="B491"/>
      <c r="C491"/>
      <c r="D491"/>
    </row>
    <row r="492" spans="2:4" x14ac:dyDescent="0.35">
      <c r="B492"/>
      <c r="C492"/>
      <c r="D492"/>
    </row>
    <row r="493" spans="2:4" x14ac:dyDescent="0.35">
      <c r="B493"/>
      <c r="C493"/>
      <c r="D493"/>
    </row>
    <row r="494" spans="2:4" x14ac:dyDescent="0.35">
      <c r="B494"/>
      <c r="C494"/>
      <c r="D494"/>
    </row>
    <row r="495" spans="2:4" x14ac:dyDescent="0.35">
      <c r="B495"/>
      <c r="C495"/>
      <c r="D495"/>
    </row>
    <row r="496" spans="2:4" x14ac:dyDescent="0.35">
      <c r="B496"/>
      <c r="C496"/>
      <c r="D496"/>
    </row>
    <row r="497" spans="2:4" x14ac:dyDescent="0.35">
      <c r="B497"/>
      <c r="C497"/>
      <c r="D497"/>
    </row>
    <row r="498" spans="2:4" x14ac:dyDescent="0.35">
      <c r="B498"/>
      <c r="C498"/>
      <c r="D498"/>
    </row>
    <row r="499" spans="2:4" x14ac:dyDescent="0.35">
      <c r="B499"/>
      <c r="C499"/>
      <c r="D499"/>
    </row>
    <row r="500" spans="2:4" x14ac:dyDescent="0.35">
      <c r="B500"/>
      <c r="C500"/>
      <c r="D500"/>
    </row>
    <row r="501" spans="2:4" x14ac:dyDescent="0.35">
      <c r="B501"/>
      <c r="C501"/>
      <c r="D501"/>
    </row>
    <row r="502" spans="2:4" x14ac:dyDescent="0.35">
      <c r="B502"/>
      <c r="C502"/>
      <c r="D502"/>
    </row>
    <row r="503" spans="2:4" x14ac:dyDescent="0.35">
      <c r="B503"/>
      <c r="C503"/>
      <c r="D503"/>
    </row>
    <row r="504" spans="2:4" x14ac:dyDescent="0.35">
      <c r="B504"/>
      <c r="C504"/>
      <c r="D504"/>
    </row>
    <row r="505" spans="2:4" x14ac:dyDescent="0.35">
      <c r="B505"/>
      <c r="C505"/>
      <c r="D505"/>
    </row>
    <row r="506" spans="2:4" x14ac:dyDescent="0.35">
      <c r="B506"/>
      <c r="C506"/>
      <c r="D506"/>
    </row>
    <row r="507" spans="2:4" x14ac:dyDescent="0.35">
      <c r="B507"/>
      <c r="C507"/>
      <c r="D507"/>
    </row>
    <row r="508" spans="2:4" x14ac:dyDescent="0.35">
      <c r="B508"/>
      <c r="C508"/>
      <c r="D508"/>
    </row>
    <row r="509" spans="2:4" x14ac:dyDescent="0.35">
      <c r="B509"/>
      <c r="C509"/>
      <c r="D509"/>
    </row>
    <row r="510" spans="2:4" x14ac:dyDescent="0.35">
      <c r="B510"/>
      <c r="C510"/>
      <c r="D510"/>
    </row>
    <row r="511" spans="2:4" x14ac:dyDescent="0.35">
      <c r="B511"/>
      <c r="C511"/>
      <c r="D511"/>
    </row>
    <row r="512" spans="2:4" x14ac:dyDescent="0.35">
      <c r="B512"/>
      <c r="C512"/>
      <c r="D512"/>
    </row>
    <row r="513" spans="2:4" x14ac:dyDescent="0.35">
      <c r="B513"/>
      <c r="C513"/>
      <c r="D513"/>
    </row>
    <row r="514" spans="2:4" x14ac:dyDescent="0.35">
      <c r="B514"/>
      <c r="C514"/>
      <c r="D514"/>
    </row>
    <row r="515" spans="2:4" x14ac:dyDescent="0.35">
      <c r="B515"/>
      <c r="C515"/>
      <c r="D515"/>
    </row>
    <row r="516" spans="2:4" x14ac:dyDescent="0.35">
      <c r="B516"/>
      <c r="C516"/>
      <c r="D516"/>
    </row>
    <row r="517" spans="2:4" x14ac:dyDescent="0.35">
      <c r="B517"/>
      <c r="C517"/>
      <c r="D517"/>
    </row>
    <row r="518" spans="2:4" x14ac:dyDescent="0.35">
      <c r="B518"/>
      <c r="C518"/>
      <c r="D518"/>
    </row>
    <row r="519" spans="2:4" x14ac:dyDescent="0.35">
      <c r="B519"/>
      <c r="C519"/>
      <c r="D519"/>
    </row>
    <row r="520" spans="2:4" x14ac:dyDescent="0.35">
      <c r="B520"/>
      <c r="C520"/>
      <c r="D520"/>
    </row>
    <row r="521" spans="2:4" x14ac:dyDescent="0.35">
      <c r="B521"/>
      <c r="C521"/>
      <c r="D521"/>
    </row>
    <row r="522" spans="2:4" x14ac:dyDescent="0.35">
      <c r="B522"/>
      <c r="C522"/>
      <c r="D522"/>
    </row>
    <row r="523" spans="2:4" x14ac:dyDescent="0.35">
      <c r="B523"/>
      <c r="C523"/>
      <c r="D523"/>
    </row>
    <row r="524" spans="2:4" x14ac:dyDescent="0.35">
      <c r="B524"/>
      <c r="C524"/>
      <c r="D524"/>
    </row>
    <row r="525" spans="2:4" x14ac:dyDescent="0.35">
      <c r="B525"/>
      <c r="C525"/>
      <c r="D525"/>
    </row>
    <row r="526" spans="2:4" x14ac:dyDescent="0.35">
      <c r="B526"/>
      <c r="C526"/>
      <c r="D526"/>
    </row>
    <row r="527" spans="2:4" x14ac:dyDescent="0.35">
      <c r="B527"/>
      <c r="C527"/>
      <c r="D527"/>
    </row>
    <row r="528" spans="2:4" x14ac:dyDescent="0.35">
      <c r="B528"/>
      <c r="C528"/>
      <c r="D528"/>
    </row>
    <row r="529" spans="2:4" x14ac:dyDescent="0.35">
      <c r="B529"/>
      <c r="C529"/>
      <c r="D529"/>
    </row>
    <row r="530" spans="2:4" x14ac:dyDescent="0.35">
      <c r="B530"/>
      <c r="C530"/>
      <c r="D530"/>
    </row>
    <row r="531" spans="2:4" x14ac:dyDescent="0.35">
      <c r="B531"/>
      <c r="C531"/>
      <c r="D531"/>
    </row>
    <row r="532" spans="2:4" x14ac:dyDescent="0.35">
      <c r="B532"/>
      <c r="C532"/>
      <c r="D532"/>
    </row>
    <row r="533" spans="2:4" x14ac:dyDescent="0.35">
      <c r="B533"/>
      <c r="C533"/>
      <c r="D533"/>
    </row>
  </sheetData>
  <mergeCells count="2">
    <mergeCell ref="A1:D1"/>
    <mergeCell ref="A2:D2"/>
  </mergeCells>
  <conditionalFormatting sqref="D534:D1048576">
    <cfRule type="iconSet" priority="2">
      <iconSet iconSet="3Arrows">
        <cfvo type="percent" val="0"/>
        <cfvo type="percent" val="33"/>
        <cfvo type="percent" val="67"/>
      </iconSet>
    </cfRule>
  </conditionalFormatting>
  <conditionalFormatting sqref="D3">
    <cfRule type="iconSet" priority="1">
      <iconSet iconSet="3Arrows">
        <cfvo type="percent" val="0"/>
        <cfvo type="percent" val="33"/>
        <cfvo type="percent" val="67"/>
      </iconSet>
    </cfRule>
  </conditionalFormatting>
  <pageMargins left="0.7" right="0.7" top="0.75" bottom="0.75" header="0.3" footer="0.3"/>
  <pageSetup scale="73"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4BC75-6BBF-4F58-B9D1-0549AF795AA8}">
  <sheetPr>
    <pageSetUpPr fitToPage="1"/>
  </sheetPr>
  <dimension ref="A1:AF79"/>
  <sheetViews>
    <sheetView topLeftCell="R73" zoomScale="116" zoomScaleNormal="55" workbookViewId="0">
      <selection activeCell="V79" sqref="V79"/>
    </sheetView>
  </sheetViews>
  <sheetFormatPr defaultRowHeight="14.5" x14ac:dyDescent="0.35"/>
  <cols>
    <col min="1" max="1" width="37.08984375" customWidth="1"/>
    <col min="2" max="2" width="14.54296875" customWidth="1"/>
    <col min="3" max="4" width="14" customWidth="1"/>
    <col min="5" max="29" width="13.90625" customWidth="1"/>
    <col min="31" max="31" width="14" style="8" bestFit="1" customWidth="1"/>
    <col min="32" max="32" width="15.08984375" bestFit="1" customWidth="1"/>
  </cols>
  <sheetData>
    <row r="1" spans="1:32" ht="48.9" customHeight="1" x14ac:dyDescent="0.35">
      <c r="A1" s="46" t="s">
        <v>67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spans="1:32" ht="21" x14ac:dyDescent="0.5">
      <c r="F2" s="48" t="s">
        <v>70</v>
      </c>
      <c r="G2" s="48"/>
      <c r="H2" s="48"/>
      <c r="I2" s="48"/>
      <c r="J2" s="48"/>
      <c r="K2" s="48"/>
      <c r="L2" s="48"/>
      <c r="M2" s="48"/>
    </row>
    <row r="3" spans="1:32" s="9" customFormat="1" ht="14" x14ac:dyDescent="0.35">
      <c r="A3" s="36" t="s">
        <v>25</v>
      </c>
      <c r="B3" s="37" t="s">
        <v>62</v>
      </c>
      <c r="C3" s="37" t="s">
        <v>63</v>
      </c>
      <c r="D3" s="37" t="s">
        <v>64</v>
      </c>
      <c r="E3" s="12" t="s">
        <v>37</v>
      </c>
      <c r="F3" s="12" t="s">
        <v>38</v>
      </c>
      <c r="G3" s="12" t="s">
        <v>39</v>
      </c>
      <c r="H3" s="12" t="s">
        <v>40</v>
      </c>
      <c r="I3" s="12" t="s">
        <v>41</v>
      </c>
      <c r="J3" s="12" t="s">
        <v>42</v>
      </c>
      <c r="K3" s="12" t="s">
        <v>43</v>
      </c>
      <c r="L3" s="12" t="s">
        <v>44</v>
      </c>
      <c r="M3" s="12" t="s">
        <v>45</v>
      </c>
      <c r="N3" s="12" t="s">
        <v>46</v>
      </c>
      <c r="O3" s="12" t="s">
        <v>47</v>
      </c>
      <c r="P3" s="12" t="s">
        <v>48</v>
      </c>
      <c r="Q3" s="12" t="s">
        <v>49</v>
      </c>
      <c r="R3" s="12" t="s">
        <v>50</v>
      </c>
      <c r="S3" s="12" t="s">
        <v>51</v>
      </c>
      <c r="T3" s="12" t="s">
        <v>52</v>
      </c>
      <c r="U3" s="12" t="s">
        <v>53</v>
      </c>
      <c r="V3" s="12" t="s">
        <v>54</v>
      </c>
      <c r="W3" s="12" t="s">
        <v>55</v>
      </c>
      <c r="X3" s="12" t="s">
        <v>56</v>
      </c>
      <c r="Y3" s="12" t="s">
        <v>57</v>
      </c>
      <c r="Z3" s="12" t="s">
        <v>58</v>
      </c>
      <c r="AA3" s="12" t="s">
        <v>59</v>
      </c>
      <c r="AB3" s="12" t="s">
        <v>60</v>
      </c>
      <c r="AC3" s="13" t="s">
        <v>61</v>
      </c>
      <c r="AE3" s="11"/>
    </row>
    <row r="4" spans="1:32" s="20" customFormat="1" x14ac:dyDescent="0.35">
      <c r="A4" s="38" t="s">
        <v>0</v>
      </c>
      <c r="B4" s="32">
        <f>B5+B6</f>
        <v>10407841</v>
      </c>
      <c r="C4" s="32">
        <f t="shared" ref="C4:AC4" si="0">C5+C6</f>
        <v>9356488</v>
      </c>
      <c r="D4" s="32">
        <f>Table25[[#This Row],[Nepieciešamais finansējums]]-Table25[[#This Row],[Pieejamais finansējums]]</f>
        <v>-1051353</v>
      </c>
      <c r="E4" s="32">
        <f t="shared" si="0"/>
        <v>9356488</v>
      </c>
      <c r="F4" s="32">
        <f t="shared" si="0"/>
        <v>9356488</v>
      </c>
      <c r="G4" s="32">
        <f t="shared" si="0"/>
        <v>9356488</v>
      </c>
      <c r="H4" s="32">
        <f t="shared" si="0"/>
        <v>9356488</v>
      </c>
      <c r="I4" s="32">
        <f t="shared" si="0"/>
        <v>9356488</v>
      </c>
      <c r="J4" s="32">
        <f t="shared" si="0"/>
        <v>9356488</v>
      </c>
      <c r="K4" s="32">
        <f t="shared" si="0"/>
        <v>9356488</v>
      </c>
      <c r="L4" s="32">
        <f t="shared" si="0"/>
        <v>9356488</v>
      </c>
      <c r="M4" s="27">
        <v>1229669</v>
      </c>
      <c r="N4" s="27">
        <v>1229669</v>
      </c>
      <c r="O4" s="32">
        <v>0</v>
      </c>
      <c r="P4" s="32">
        <f t="shared" si="0"/>
        <v>0</v>
      </c>
      <c r="Q4" s="32">
        <f t="shared" si="0"/>
        <v>0</v>
      </c>
      <c r="R4" s="32">
        <f t="shared" si="0"/>
        <v>0</v>
      </c>
      <c r="S4" s="32">
        <f t="shared" si="0"/>
        <v>0</v>
      </c>
      <c r="T4" s="32">
        <f t="shared" si="0"/>
        <v>0</v>
      </c>
      <c r="U4" s="32">
        <f t="shared" si="0"/>
        <v>0</v>
      </c>
      <c r="V4" s="32">
        <f t="shared" si="0"/>
        <v>0</v>
      </c>
      <c r="W4" s="32">
        <f t="shared" si="0"/>
        <v>0</v>
      </c>
      <c r="X4" s="32">
        <f t="shared" si="0"/>
        <v>0</v>
      </c>
      <c r="Y4" s="32">
        <f t="shared" si="0"/>
        <v>0</v>
      </c>
      <c r="Z4" s="32">
        <f t="shared" si="0"/>
        <v>0</v>
      </c>
      <c r="AA4" s="32">
        <f t="shared" si="0"/>
        <v>0</v>
      </c>
      <c r="AB4" s="32">
        <f t="shared" si="0"/>
        <v>0</v>
      </c>
      <c r="AC4" s="33">
        <f t="shared" si="0"/>
        <v>0</v>
      </c>
      <c r="AE4" s="21"/>
      <c r="AF4" s="22"/>
    </row>
    <row r="5" spans="1:32" s="16" customFormat="1" x14ac:dyDescent="0.35">
      <c r="A5" s="39" t="s">
        <v>1</v>
      </c>
      <c r="B5" s="34">
        <f>ROUNDUP('[1]Pa gadiem'!B3,0)</f>
        <v>10384101</v>
      </c>
      <c r="C5" s="34">
        <f>ROUNDUP('[1]Pa gadiem'!C3,0)</f>
        <v>9335578</v>
      </c>
      <c r="D5" s="34">
        <f>Table25[[#This Row],[Nepieciešamais finansējums]]-Table25[[#This Row],[Pieejamais finansējums]]</f>
        <v>-1048523</v>
      </c>
      <c r="E5" s="34">
        <f>Table25[[#This Row],[Nepieciešamais finansējums]]</f>
        <v>9335578</v>
      </c>
      <c r="F5" s="34">
        <f>Table25[[#This Row],[Nepieciešamais finansējums]]</f>
        <v>9335578</v>
      </c>
      <c r="G5" s="34">
        <f>Table25[[#This Row],[Nepieciešamais finansējums]]</f>
        <v>9335578</v>
      </c>
      <c r="H5" s="34">
        <f>Table25[[#This Row],[Nepieciešamais finansējums]]</f>
        <v>9335578</v>
      </c>
      <c r="I5" s="34">
        <f>Table25[[#This Row],[Nepieciešamais finansējums]]</f>
        <v>9335578</v>
      </c>
      <c r="J5" s="34">
        <f>Table25[[#This Row],[Nepieciešamais finansējums]]</f>
        <v>9335578</v>
      </c>
      <c r="K5" s="34">
        <f>Table25[[#This Row],[Nepieciešamais finansējums]]</f>
        <v>9335578</v>
      </c>
      <c r="L5" s="34">
        <f>Table25[[#This Row],[Nepieciešamais finansējums]]</f>
        <v>9335578</v>
      </c>
      <c r="M5" s="28">
        <v>1226920.9207478529</v>
      </c>
      <c r="N5" s="28">
        <v>1226920.9207478529</v>
      </c>
      <c r="O5" s="34">
        <v>0</v>
      </c>
      <c r="P5" s="34">
        <v>0</v>
      </c>
      <c r="Q5" s="34">
        <v>0</v>
      </c>
      <c r="R5" s="34">
        <v>0</v>
      </c>
      <c r="S5" s="34">
        <v>0</v>
      </c>
      <c r="T5" s="34">
        <v>0</v>
      </c>
      <c r="U5" s="34">
        <v>0</v>
      </c>
      <c r="V5" s="34">
        <v>0</v>
      </c>
      <c r="W5" s="34">
        <v>0</v>
      </c>
      <c r="X5" s="34">
        <v>0</v>
      </c>
      <c r="Y5" s="34">
        <v>0</v>
      </c>
      <c r="Z5" s="34">
        <v>0</v>
      </c>
      <c r="AA5" s="34">
        <v>0</v>
      </c>
      <c r="AB5" s="34">
        <v>0</v>
      </c>
      <c r="AC5" s="35">
        <v>0</v>
      </c>
      <c r="AE5" s="17"/>
      <c r="AF5" s="18"/>
    </row>
    <row r="6" spans="1:32" s="16" customFormat="1" x14ac:dyDescent="0.35">
      <c r="A6" s="39" t="s">
        <v>8</v>
      </c>
      <c r="B6" s="34">
        <f>ROUNDUP('[1]Pa gadiem'!B4,0)</f>
        <v>23740</v>
      </c>
      <c r="C6" s="34">
        <f>ROUNDUP('[1]Pa gadiem'!C4,0)</f>
        <v>20910</v>
      </c>
      <c r="D6" s="34">
        <f>Table25[[#This Row],[Nepieciešamais finansējums]]-Table25[[#This Row],[Pieejamais finansējums]]</f>
        <v>-2830</v>
      </c>
      <c r="E6" s="34">
        <f>Table25[[#This Row],[Nepieciešamais finansējums]]</f>
        <v>20910</v>
      </c>
      <c r="F6" s="34">
        <f>Table25[[#This Row],[Nepieciešamais finansējums]]</f>
        <v>20910</v>
      </c>
      <c r="G6" s="34">
        <f>Table25[[#This Row],[Nepieciešamais finansējums]]</f>
        <v>20910</v>
      </c>
      <c r="H6" s="34">
        <f>Table25[[#This Row],[Nepieciešamais finansējums]]</f>
        <v>20910</v>
      </c>
      <c r="I6" s="34">
        <f>Table25[[#This Row],[Nepieciešamais finansējums]]</f>
        <v>20910</v>
      </c>
      <c r="J6" s="34">
        <f>Table25[[#This Row],[Nepieciešamais finansējums]]</f>
        <v>20910</v>
      </c>
      <c r="K6" s="34">
        <f>Table25[[#This Row],[Nepieciešamais finansējums]]</f>
        <v>20910</v>
      </c>
      <c r="L6" s="34">
        <f>Table25[[#This Row],[Nepieciešamais finansējums]]</f>
        <v>20910</v>
      </c>
      <c r="M6" s="28">
        <v>2748.0792521469853</v>
      </c>
      <c r="N6" s="28">
        <v>2748.0792521469853</v>
      </c>
      <c r="O6" s="34">
        <v>0</v>
      </c>
      <c r="P6" s="34">
        <v>0</v>
      </c>
      <c r="Q6" s="34">
        <v>0</v>
      </c>
      <c r="R6" s="34">
        <v>0</v>
      </c>
      <c r="S6" s="34">
        <v>0</v>
      </c>
      <c r="T6" s="34">
        <v>0</v>
      </c>
      <c r="U6" s="34">
        <v>0</v>
      </c>
      <c r="V6" s="34">
        <v>0</v>
      </c>
      <c r="W6" s="34">
        <v>0</v>
      </c>
      <c r="X6" s="34">
        <v>0</v>
      </c>
      <c r="Y6" s="34">
        <v>0</v>
      </c>
      <c r="Z6" s="34">
        <v>0</v>
      </c>
      <c r="AA6" s="34">
        <v>0</v>
      </c>
      <c r="AB6" s="34">
        <v>0</v>
      </c>
      <c r="AC6" s="35">
        <v>0</v>
      </c>
      <c r="AE6" s="17"/>
    </row>
    <row r="7" spans="1:32" s="20" customFormat="1" x14ac:dyDescent="0.35">
      <c r="A7" s="38" t="s">
        <v>2</v>
      </c>
      <c r="B7" s="32">
        <f>B8+B9</f>
        <v>747275</v>
      </c>
      <c r="C7" s="32">
        <f t="shared" ref="C7" si="1">C8+C9</f>
        <v>710558</v>
      </c>
      <c r="D7" s="32">
        <f>Table25[[#This Row],[Nepieciešamais finansējums]]-Table25[[#This Row],[Pieejamais finansējums]]</f>
        <v>-36717</v>
      </c>
      <c r="E7" s="32">
        <f t="shared" ref="E7:AC7" si="2">E8+E9</f>
        <v>710558</v>
      </c>
      <c r="F7" s="32">
        <f t="shared" si="2"/>
        <v>710558</v>
      </c>
      <c r="G7" s="32">
        <f t="shared" si="2"/>
        <v>710558</v>
      </c>
      <c r="H7" s="32">
        <f t="shared" si="2"/>
        <v>710558</v>
      </c>
      <c r="I7" s="32">
        <f t="shared" si="2"/>
        <v>710558</v>
      </c>
      <c r="J7" s="32">
        <f t="shared" si="2"/>
        <v>710558</v>
      </c>
      <c r="K7" s="32">
        <f t="shared" si="2"/>
        <v>710558</v>
      </c>
      <c r="L7" s="32">
        <f t="shared" si="2"/>
        <v>710558</v>
      </c>
      <c r="M7" s="32">
        <f t="shared" si="2"/>
        <v>710558</v>
      </c>
      <c r="N7" s="32">
        <f t="shared" si="2"/>
        <v>710558</v>
      </c>
      <c r="O7" s="32">
        <f t="shared" si="2"/>
        <v>710558</v>
      </c>
      <c r="P7" s="32">
        <f t="shared" si="2"/>
        <v>710558</v>
      </c>
      <c r="Q7" s="32">
        <f t="shared" si="2"/>
        <v>710558</v>
      </c>
      <c r="R7" s="32">
        <f t="shared" si="2"/>
        <v>710558</v>
      </c>
      <c r="S7" s="32">
        <f t="shared" si="2"/>
        <v>710558</v>
      </c>
      <c r="T7" s="32">
        <f t="shared" si="2"/>
        <v>710558</v>
      </c>
      <c r="U7" s="32">
        <f t="shared" si="2"/>
        <v>710558</v>
      </c>
      <c r="V7" s="32">
        <f t="shared" si="2"/>
        <v>710558</v>
      </c>
      <c r="W7" s="32">
        <f t="shared" si="2"/>
        <v>710558</v>
      </c>
      <c r="X7" s="32">
        <f t="shared" si="2"/>
        <v>710558</v>
      </c>
      <c r="Y7" s="32">
        <f t="shared" si="2"/>
        <v>710558</v>
      </c>
      <c r="Z7" s="32">
        <f t="shared" si="2"/>
        <v>710558</v>
      </c>
      <c r="AA7" s="32">
        <f t="shared" si="2"/>
        <v>710558</v>
      </c>
      <c r="AB7" s="27">
        <f t="shared" si="2"/>
        <v>247167</v>
      </c>
      <c r="AC7" s="33">
        <f t="shared" si="2"/>
        <v>0</v>
      </c>
      <c r="AE7" s="23"/>
    </row>
    <row r="8" spans="1:32" s="16" customFormat="1" x14ac:dyDescent="0.35">
      <c r="A8" s="39" t="s">
        <v>1</v>
      </c>
      <c r="B8" s="34">
        <f>ROUNDUP('[1]Pa gadiem'!B6,0)</f>
        <v>746214</v>
      </c>
      <c r="C8" s="34">
        <f>ROUNDUP('[1]Pa gadiem'!C6,0)</f>
        <v>709683</v>
      </c>
      <c r="D8" s="34">
        <f>Table25[[#This Row],[Nepieciešamais finansējums]]-Table25[[#This Row],[Pieejamais finansējums]]</f>
        <v>-36531</v>
      </c>
      <c r="E8" s="34">
        <f>Table25[[#This Row],[Nepieciešamais finansējums]]</f>
        <v>709683</v>
      </c>
      <c r="F8" s="34">
        <f>Table25[[#This Row],[Nepieciešamais finansējums]]</f>
        <v>709683</v>
      </c>
      <c r="G8" s="34">
        <f>Table25[[#This Row],[Nepieciešamais finansējums]]</f>
        <v>709683</v>
      </c>
      <c r="H8" s="34">
        <f>Table25[[#This Row],[Nepieciešamais finansējums]]</f>
        <v>709683</v>
      </c>
      <c r="I8" s="34">
        <f>Table25[[#This Row],[Nepieciešamais finansējums]]</f>
        <v>709683</v>
      </c>
      <c r="J8" s="34">
        <f>Table25[[#This Row],[Nepieciešamais finansējums]]</f>
        <v>709683</v>
      </c>
      <c r="K8" s="34">
        <f>Table25[[#This Row],[Nepieciešamais finansējums]]</f>
        <v>709683</v>
      </c>
      <c r="L8" s="34">
        <f>Table25[[#This Row],[Nepieciešamais finansējums]]</f>
        <v>709683</v>
      </c>
      <c r="M8" s="34">
        <f>Table25[[#This Row],[Nepieciešamais finansējums]]</f>
        <v>709683</v>
      </c>
      <c r="N8" s="34">
        <f>Table25[[#This Row],[Nepieciešamais finansējums]]</f>
        <v>709683</v>
      </c>
      <c r="O8" s="34">
        <f>Table25[[#This Row],[Nepieciešamais finansējums]]</f>
        <v>709683</v>
      </c>
      <c r="P8" s="34">
        <f>Table25[[#This Row],[Nepieciešamais finansējums]]</f>
        <v>709683</v>
      </c>
      <c r="Q8" s="34">
        <f>Table25[[#This Row],[Nepieciešamais finansējums]]</f>
        <v>709683</v>
      </c>
      <c r="R8" s="34">
        <f>Table25[[#This Row],[Nepieciešamais finansējums]]</f>
        <v>709683</v>
      </c>
      <c r="S8" s="34">
        <f>Table25[[#This Row],[Nepieciešamais finansējums]]</f>
        <v>709683</v>
      </c>
      <c r="T8" s="34">
        <f>Table25[[#This Row],[Nepieciešamais finansējums]]</f>
        <v>709683</v>
      </c>
      <c r="U8" s="34">
        <f>Table25[[#This Row],[Nepieciešamais finansējums]]</f>
        <v>709683</v>
      </c>
      <c r="V8" s="34">
        <f>Table25[[#This Row],[Nepieciešamais finansējums]]</f>
        <v>709683</v>
      </c>
      <c r="W8" s="34">
        <f>Table25[[#This Row],[Nepieciešamais finansējums]]</f>
        <v>709683</v>
      </c>
      <c r="X8" s="34">
        <f>Table25[[#This Row],[Nepieciešamais finansējums]]</f>
        <v>709683</v>
      </c>
      <c r="Y8" s="34">
        <f>Table25[[#This Row],[Nepieciešamais finansējums]]</f>
        <v>709683</v>
      </c>
      <c r="Z8" s="34">
        <f>Table25[[#This Row],[Nepieciešamais finansējums]]</f>
        <v>709683</v>
      </c>
      <c r="AA8" s="34">
        <f>Table25[[#This Row],[Nepieciešamais finansējums]]</f>
        <v>709683</v>
      </c>
      <c r="AB8" s="28">
        <v>246725</v>
      </c>
      <c r="AC8" s="35">
        <v>0</v>
      </c>
      <c r="AE8" s="17"/>
      <c r="AF8" s="18"/>
    </row>
    <row r="9" spans="1:32" s="16" customFormat="1" x14ac:dyDescent="0.35">
      <c r="A9" s="39" t="s">
        <v>8</v>
      </c>
      <c r="B9" s="34">
        <f>ROUNDUP('[1]Pa gadiem'!B7,0)</f>
        <v>1061</v>
      </c>
      <c r="C9" s="34">
        <f>ROUNDUP('[1]Pa gadiem'!C7,0)</f>
        <v>875</v>
      </c>
      <c r="D9" s="34">
        <f>Table25[[#This Row],[Nepieciešamais finansējums]]-Table25[[#This Row],[Pieejamais finansējums]]</f>
        <v>-186</v>
      </c>
      <c r="E9" s="34">
        <f>Table25[[#This Row],[Nepieciešamais finansējums]]</f>
        <v>875</v>
      </c>
      <c r="F9" s="34">
        <f>Table25[[#This Row],[Nepieciešamais finansējums]]</f>
        <v>875</v>
      </c>
      <c r="G9" s="34">
        <f>Table25[[#This Row],[Nepieciešamais finansējums]]</f>
        <v>875</v>
      </c>
      <c r="H9" s="34">
        <f>Table25[[#This Row],[Nepieciešamais finansējums]]</f>
        <v>875</v>
      </c>
      <c r="I9" s="34">
        <f>Table25[[#This Row],[Nepieciešamais finansējums]]</f>
        <v>875</v>
      </c>
      <c r="J9" s="34">
        <f>Table25[[#This Row],[Nepieciešamais finansējums]]</f>
        <v>875</v>
      </c>
      <c r="K9" s="34">
        <f>Table25[[#This Row],[Nepieciešamais finansējums]]</f>
        <v>875</v>
      </c>
      <c r="L9" s="34">
        <f>Table25[[#This Row],[Nepieciešamais finansējums]]</f>
        <v>875</v>
      </c>
      <c r="M9" s="34">
        <f>Table25[[#This Row],[Nepieciešamais finansējums]]</f>
        <v>875</v>
      </c>
      <c r="N9" s="34">
        <f>Table25[[#This Row],[Nepieciešamais finansējums]]</f>
        <v>875</v>
      </c>
      <c r="O9" s="34">
        <f>Table25[[#This Row],[Nepieciešamais finansējums]]</f>
        <v>875</v>
      </c>
      <c r="P9" s="34">
        <f>Table25[[#This Row],[Nepieciešamais finansējums]]</f>
        <v>875</v>
      </c>
      <c r="Q9" s="34">
        <f>Table25[[#This Row],[Nepieciešamais finansējums]]</f>
        <v>875</v>
      </c>
      <c r="R9" s="34">
        <f>Table25[[#This Row],[Nepieciešamais finansējums]]</f>
        <v>875</v>
      </c>
      <c r="S9" s="34">
        <f>Table25[[#This Row],[Nepieciešamais finansējums]]</f>
        <v>875</v>
      </c>
      <c r="T9" s="34">
        <f>Table25[[#This Row],[Nepieciešamais finansējums]]</f>
        <v>875</v>
      </c>
      <c r="U9" s="34">
        <f>Table25[[#This Row],[Nepieciešamais finansējums]]</f>
        <v>875</v>
      </c>
      <c r="V9" s="34">
        <f>Table25[[#This Row],[Nepieciešamais finansējums]]</f>
        <v>875</v>
      </c>
      <c r="W9" s="34">
        <f>Table25[[#This Row],[Nepieciešamais finansējums]]</f>
        <v>875</v>
      </c>
      <c r="X9" s="34">
        <f>Table25[[#This Row],[Nepieciešamais finansējums]]</f>
        <v>875</v>
      </c>
      <c r="Y9" s="34">
        <f>Table25[[#This Row],[Nepieciešamais finansējums]]</f>
        <v>875</v>
      </c>
      <c r="Z9" s="34">
        <f>Table25[[#This Row],[Nepieciešamais finansējums]]</f>
        <v>875</v>
      </c>
      <c r="AA9" s="34">
        <f>Table25[[#This Row],[Nepieciešamais finansējums]]</f>
        <v>875</v>
      </c>
      <c r="AB9" s="28">
        <v>442</v>
      </c>
      <c r="AC9" s="29">
        <v>0</v>
      </c>
      <c r="AE9" s="17"/>
      <c r="AF9" s="18"/>
    </row>
    <row r="10" spans="1:32" s="20" customFormat="1" x14ac:dyDescent="0.35">
      <c r="A10" s="38" t="s">
        <v>4</v>
      </c>
      <c r="B10" s="32">
        <f>B11+B12</f>
        <v>494530</v>
      </c>
      <c r="C10" s="32">
        <f t="shared" ref="C10" si="3">C11+C12</f>
        <v>484394</v>
      </c>
      <c r="D10" s="32">
        <f>Table25[[#This Row],[Nepieciešamais finansējums]]-Table25[[#This Row],[Pieejamais finansējums]]</f>
        <v>-10136</v>
      </c>
      <c r="E10" s="32">
        <f t="shared" ref="E10:AC10" si="4">E11+E12</f>
        <v>484394</v>
      </c>
      <c r="F10" s="32">
        <f t="shared" si="4"/>
        <v>484394</v>
      </c>
      <c r="G10" s="32">
        <f t="shared" si="4"/>
        <v>484394</v>
      </c>
      <c r="H10" s="32">
        <f t="shared" si="4"/>
        <v>484394</v>
      </c>
      <c r="I10" s="32">
        <f t="shared" si="4"/>
        <v>484394</v>
      </c>
      <c r="J10" s="32">
        <f t="shared" si="4"/>
        <v>484394</v>
      </c>
      <c r="K10" s="32">
        <f t="shared" si="4"/>
        <v>484394</v>
      </c>
      <c r="L10" s="32">
        <f t="shared" si="4"/>
        <v>484394</v>
      </c>
      <c r="M10" s="32">
        <f t="shared" si="4"/>
        <v>484394</v>
      </c>
      <c r="N10" s="32">
        <f t="shared" si="4"/>
        <v>484394</v>
      </c>
      <c r="O10" s="32">
        <f t="shared" si="4"/>
        <v>484394</v>
      </c>
      <c r="P10" s="32">
        <f t="shared" si="4"/>
        <v>484394</v>
      </c>
      <c r="Q10" s="32">
        <f t="shared" si="4"/>
        <v>484394</v>
      </c>
      <c r="R10" s="32">
        <f t="shared" si="4"/>
        <v>484394</v>
      </c>
      <c r="S10" s="32">
        <f t="shared" si="4"/>
        <v>484394</v>
      </c>
      <c r="T10" s="32">
        <f t="shared" si="4"/>
        <v>484394</v>
      </c>
      <c r="U10" s="32">
        <f t="shared" si="4"/>
        <v>484394</v>
      </c>
      <c r="V10" s="32">
        <f t="shared" si="4"/>
        <v>484394</v>
      </c>
      <c r="W10" s="32">
        <f t="shared" si="4"/>
        <v>484394</v>
      </c>
      <c r="X10" s="32">
        <f t="shared" si="4"/>
        <v>484394</v>
      </c>
      <c r="Y10" s="32">
        <f t="shared" si="4"/>
        <v>484394</v>
      </c>
      <c r="Z10" s="32">
        <f t="shared" si="4"/>
        <v>484394</v>
      </c>
      <c r="AA10" s="32">
        <f t="shared" si="4"/>
        <v>484394</v>
      </c>
      <c r="AB10" s="32">
        <f t="shared" si="4"/>
        <v>484394</v>
      </c>
      <c r="AC10" s="30">
        <f t="shared" si="4"/>
        <v>471930</v>
      </c>
      <c r="AE10" s="21"/>
      <c r="AF10" s="24"/>
    </row>
    <row r="11" spans="1:32" s="16" customFormat="1" x14ac:dyDescent="0.35">
      <c r="A11" s="39" t="s">
        <v>1</v>
      </c>
      <c r="B11" s="34">
        <f>ROUNDUP('[1]Pa gadiem'!B9,0)</f>
        <v>493356</v>
      </c>
      <c r="C11" s="34">
        <f>ROUNDUP('[1]Pa gadiem'!C9,0)</f>
        <v>483490</v>
      </c>
      <c r="D11" s="34">
        <f>Table25[[#This Row],[Nepieciešamais finansējums]]-Table25[[#This Row],[Pieejamais finansējums]]</f>
        <v>-9866</v>
      </c>
      <c r="E11" s="34">
        <f>Table25[[#This Row],[Nepieciešamais finansējums]]</f>
        <v>483490</v>
      </c>
      <c r="F11" s="34">
        <f>Table25[[#This Row],[Nepieciešamais finansējums]]</f>
        <v>483490</v>
      </c>
      <c r="G11" s="34">
        <f>Table25[[#This Row],[Nepieciešamais finansējums]]</f>
        <v>483490</v>
      </c>
      <c r="H11" s="34">
        <f>Table25[[#This Row],[Nepieciešamais finansējums]]</f>
        <v>483490</v>
      </c>
      <c r="I11" s="34">
        <f>Table25[[#This Row],[Nepieciešamais finansējums]]</f>
        <v>483490</v>
      </c>
      <c r="J11" s="34">
        <f>Table25[[#This Row],[Nepieciešamais finansējums]]</f>
        <v>483490</v>
      </c>
      <c r="K11" s="34">
        <f>Table25[[#This Row],[Nepieciešamais finansējums]]</f>
        <v>483490</v>
      </c>
      <c r="L11" s="34">
        <f>Table25[[#This Row],[Nepieciešamais finansējums]]</f>
        <v>483490</v>
      </c>
      <c r="M11" s="34">
        <f>Table25[[#This Row],[Nepieciešamais finansējums]]</f>
        <v>483490</v>
      </c>
      <c r="N11" s="34">
        <f>Table25[[#This Row],[Nepieciešamais finansējums]]</f>
        <v>483490</v>
      </c>
      <c r="O11" s="34">
        <f>Table25[[#This Row],[Nepieciešamais finansējums]]</f>
        <v>483490</v>
      </c>
      <c r="P11" s="34">
        <f>Table25[[#This Row],[Nepieciešamais finansējums]]</f>
        <v>483490</v>
      </c>
      <c r="Q11" s="34">
        <f>Table25[[#This Row],[Nepieciešamais finansējums]]</f>
        <v>483490</v>
      </c>
      <c r="R11" s="34">
        <f>Table25[[#This Row],[Nepieciešamais finansējums]]</f>
        <v>483490</v>
      </c>
      <c r="S11" s="34">
        <f>Table25[[#This Row],[Nepieciešamais finansējums]]</f>
        <v>483490</v>
      </c>
      <c r="T11" s="34">
        <f>Table25[[#This Row],[Nepieciešamais finansējums]]</f>
        <v>483490</v>
      </c>
      <c r="U11" s="34">
        <f>Table25[[#This Row],[Nepieciešamais finansējums]]</f>
        <v>483490</v>
      </c>
      <c r="V11" s="34">
        <f>Table25[[#This Row],[Nepieciešamais finansējums]]</f>
        <v>483490</v>
      </c>
      <c r="W11" s="34">
        <f>Table25[[#This Row],[Nepieciešamais finansējums]]</f>
        <v>483490</v>
      </c>
      <c r="X11" s="34">
        <f>Table25[[#This Row],[Nepieciešamais finansējums]]</f>
        <v>483490</v>
      </c>
      <c r="Y11" s="34">
        <f>Table25[[#This Row],[Nepieciešamais finansējums]]</f>
        <v>483490</v>
      </c>
      <c r="Z11" s="34">
        <f>Table25[[#This Row],[Nepieciešamais finansējums]]</f>
        <v>483490</v>
      </c>
      <c r="AA11" s="34">
        <f>Table25[[#This Row],[Nepieciešamais finansējums]]</f>
        <v>483490</v>
      </c>
      <c r="AB11" s="34">
        <f>Table25[[#This Row],[2042]]</f>
        <v>483490</v>
      </c>
      <c r="AC11" s="29">
        <v>471050</v>
      </c>
      <c r="AE11" s="17"/>
      <c r="AF11" s="18"/>
    </row>
    <row r="12" spans="1:32" s="16" customFormat="1" x14ac:dyDescent="0.35">
      <c r="A12" s="39" t="s">
        <v>8</v>
      </c>
      <c r="B12" s="34">
        <f>ROUNDUP('[1]Pa gadiem'!B10,0)</f>
        <v>1174</v>
      </c>
      <c r="C12" s="34">
        <f>ROUNDUP('[1]Pa gadiem'!C10,0)</f>
        <v>904</v>
      </c>
      <c r="D12" s="34">
        <f>Table25[[#This Row],[Nepieciešamais finansējums]]-Table25[[#This Row],[Pieejamais finansējums]]</f>
        <v>-270</v>
      </c>
      <c r="E12" s="34">
        <f>Table25[[#This Row],[Nepieciešamais finansējums]]</f>
        <v>904</v>
      </c>
      <c r="F12" s="34">
        <f>Table25[[#This Row],[Nepieciešamais finansējums]]</f>
        <v>904</v>
      </c>
      <c r="G12" s="34">
        <f>Table25[[#This Row],[Nepieciešamais finansējums]]</f>
        <v>904</v>
      </c>
      <c r="H12" s="34">
        <f>Table25[[#This Row],[Nepieciešamais finansējums]]</f>
        <v>904</v>
      </c>
      <c r="I12" s="34">
        <f>Table25[[#This Row],[Nepieciešamais finansējums]]</f>
        <v>904</v>
      </c>
      <c r="J12" s="34">
        <f>Table25[[#This Row],[Nepieciešamais finansējums]]</f>
        <v>904</v>
      </c>
      <c r="K12" s="34">
        <f>Table25[[#This Row],[Nepieciešamais finansējums]]</f>
        <v>904</v>
      </c>
      <c r="L12" s="34">
        <f>Table25[[#This Row],[Nepieciešamais finansējums]]</f>
        <v>904</v>
      </c>
      <c r="M12" s="34">
        <f>Table25[[#This Row],[Nepieciešamais finansējums]]</f>
        <v>904</v>
      </c>
      <c r="N12" s="34">
        <f>Table25[[#This Row],[Nepieciešamais finansējums]]</f>
        <v>904</v>
      </c>
      <c r="O12" s="34">
        <f>Table25[[#This Row],[Nepieciešamais finansējums]]</f>
        <v>904</v>
      </c>
      <c r="P12" s="34">
        <f>Table25[[#This Row],[Nepieciešamais finansējums]]</f>
        <v>904</v>
      </c>
      <c r="Q12" s="34">
        <f>Table25[[#This Row],[Nepieciešamais finansējums]]</f>
        <v>904</v>
      </c>
      <c r="R12" s="34">
        <f>Table25[[#This Row],[Nepieciešamais finansējums]]</f>
        <v>904</v>
      </c>
      <c r="S12" s="34">
        <f>Table25[[#This Row],[Nepieciešamais finansējums]]</f>
        <v>904</v>
      </c>
      <c r="T12" s="34">
        <f>Table25[[#This Row],[Nepieciešamais finansējums]]</f>
        <v>904</v>
      </c>
      <c r="U12" s="34">
        <f>Table25[[#This Row],[Nepieciešamais finansējums]]</f>
        <v>904</v>
      </c>
      <c r="V12" s="34">
        <f>Table25[[#This Row],[Nepieciešamais finansējums]]</f>
        <v>904</v>
      </c>
      <c r="W12" s="34">
        <f>Table25[[#This Row],[Nepieciešamais finansējums]]</f>
        <v>904</v>
      </c>
      <c r="X12" s="34">
        <f>Table25[[#This Row],[Nepieciešamais finansējums]]</f>
        <v>904</v>
      </c>
      <c r="Y12" s="34">
        <f>Table25[[#This Row],[Nepieciešamais finansējums]]</f>
        <v>904</v>
      </c>
      <c r="Z12" s="34">
        <f>Table25[[#This Row],[Nepieciešamais finansējums]]</f>
        <v>904</v>
      </c>
      <c r="AA12" s="34">
        <f>Table25[[#This Row],[Nepieciešamais finansējums]]</f>
        <v>904</v>
      </c>
      <c r="AB12" s="34">
        <f>Table25[[#This Row],[2042]]</f>
        <v>904</v>
      </c>
      <c r="AC12" s="29">
        <v>880</v>
      </c>
      <c r="AE12" s="17"/>
      <c r="AF12" s="19"/>
    </row>
    <row r="13" spans="1:32" s="20" customFormat="1" x14ac:dyDescent="0.35">
      <c r="A13" s="38" t="s">
        <v>3</v>
      </c>
      <c r="B13" s="32">
        <f>B14+B15</f>
        <v>681201</v>
      </c>
      <c r="C13" s="32">
        <f t="shared" ref="C13" si="5">C14+C15</f>
        <v>671751</v>
      </c>
      <c r="D13" s="32">
        <f>Table25[[#This Row],[Nepieciešamais finansējums]]-Table25[[#This Row],[Pieejamais finansējums]]</f>
        <v>-9450</v>
      </c>
      <c r="E13" s="32">
        <f t="shared" ref="E13:AC13" si="6">E14+E15</f>
        <v>671751</v>
      </c>
      <c r="F13" s="32">
        <f t="shared" si="6"/>
        <v>671751</v>
      </c>
      <c r="G13" s="32">
        <f t="shared" si="6"/>
        <v>671751</v>
      </c>
      <c r="H13" s="32">
        <f t="shared" si="6"/>
        <v>671751</v>
      </c>
      <c r="I13" s="32">
        <f t="shared" si="6"/>
        <v>671751</v>
      </c>
      <c r="J13" s="32">
        <f t="shared" si="6"/>
        <v>671751</v>
      </c>
      <c r="K13" s="32">
        <f t="shared" si="6"/>
        <v>671751</v>
      </c>
      <c r="L13" s="32">
        <f t="shared" si="6"/>
        <v>671751</v>
      </c>
      <c r="M13" s="32">
        <f t="shared" si="6"/>
        <v>671751</v>
      </c>
      <c r="N13" s="32">
        <f t="shared" si="6"/>
        <v>671751</v>
      </c>
      <c r="O13" s="32">
        <f t="shared" si="6"/>
        <v>671751</v>
      </c>
      <c r="P13" s="32">
        <f t="shared" si="6"/>
        <v>671751</v>
      </c>
      <c r="Q13" s="32">
        <f t="shared" si="6"/>
        <v>671751</v>
      </c>
      <c r="R13" s="32">
        <f t="shared" si="6"/>
        <v>671751</v>
      </c>
      <c r="S13" s="32">
        <f t="shared" si="6"/>
        <v>671751</v>
      </c>
      <c r="T13" s="32">
        <f t="shared" si="6"/>
        <v>671751</v>
      </c>
      <c r="U13" s="32">
        <f t="shared" si="6"/>
        <v>671751</v>
      </c>
      <c r="V13" s="32">
        <f t="shared" si="6"/>
        <v>671751</v>
      </c>
      <c r="W13" s="32">
        <f t="shared" si="6"/>
        <v>671751</v>
      </c>
      <c r="X13" s="32">
        <f t="shared" si="6"/>
        <v>671751</v>
      </c>
      <c r="Y13" s="32">
        <f t="shared" si="6"/>
        <v>671751</v>
      </c>
      <c r="Z13" s="32">
        <f t="shared" si="6"/>
        <v>671751</v>
      </c>
      <c r="AA13" s="32">
        <f t="shared" si="6"/>
        <v>671751</v>
      </c>
      <c r="AB13" s="27">
        <f t="shared" si="6"/>
        <v>233659</v>
      </c>
      <c r="AC13" s="33">
        <f t="shared" si="6"/>
        <v>0</v>
      </c>
      <c r="AE13" s="22"/>
      <c r="AF13" s="25"/>
    </row>
    <row r="14" spans="1:32" s="16" customFormat="1" x14ac:dyDescent="0.35">
      <c r="A14" s="39" t="s">
        <v>1</v>
      </c>
      <c r="B14" s="34">
        <f>ROUNDUP('[1]Pa gadiem'!B12,0)</f>
        <v>680053</v>
      </c>
      <c r="C14" s="34">
        <f>ROUNDUP('[1]Pa gadiem'!C12,0)</f>
        <v>670988</v>
      </c>
      <c r="D14" s="34">
        <f>Table25[[#This Row],[Nepieciešamais finansējums]]-Table25[[#This Row],[Pieejamais finansējums]]</f>
        <v>-9065</v>
      </c>
      <c r="E14" s="34">
        <f>Table25[[#This Row],[Nepieciešamais finansējums]]</f>
        <v>670988</v>
      </c>
      <c r="F14" s="34">
        <f>Table25[[#This Row],[Nepieciešamais finansējums]]</f>
        <v>670988</v>
      </c>
      <c r="G14" s="34">
        <f>Table25[[#This Row],[Nepieciešamais finansējums]]</f>
        <v>670988</v>
      </c>
      <c r="H14" s="34">
        <f>Table25[[#This Row],[Nepieciešamais finansējums]]</f>
        <v>670988</v>
      </c>
      <c r="I14" s="34">
        <f>Table25[[#This Row],[Nepieciešamais finansējums]]</f>
        <v>670988</v>
      </c>
      <c r="J14" s="34">
        <f>Table25[[#This Row],[Nepieciešamais finansējums]]</f>
        <v>670988</v>
      </c>
      <c r="K14" s="34">
        <f>Table25[[#This Row],[Nepieciešamais finansējums]]</f>
        <v>670988</v>
      </c>
      <c r="L14" s="34">
        <f>Table25[[#This Row],[Nepieciešamais finansējums]]</f>
        <v>670988</v>
      </c>
      <c r="M14" s="34">
        <f>Table25[[#This Row],[Nepieciešamais finansējums]]</f>
        <v>670988</v>
      </c>
      <c r="N14" s="34">
        <f>Table25[[#This Row],[Nepieciešamais finansējums]]</f>
        <v>670988</v>
      </c>
      <c r="O14" s="34">
        <f>Table25[[#This Row],[Nepieciešamais finansējums]]</f>
        <v>670988</v>
      </c>
      <c r="P14" s="34">
        <f>Table25[[#This Row],[Nepieciešamais finansējums]]</f>
        <v>670988</v>
      </c>
      <c r="Q14" s="34">
        <f>Table25[[#This Row],[Nepieciešamais finansējums]]</f>
        <v>670988</v>
      </c>
      <c r="R14" s="34">
        <f>Table25[[#This Row],[Nepieciešamais finansējums]]</f>
        <v>670988</v>
      </c>
      <c r="S14" s="34">
        <f>Table25[[#This Row],[Nepieciešamais finansējums]]</f>
        <v>670988</v>
      </c>
      <c r="T14" s="34">
        <f>Table25[[#This Row],[Nepieciešamais finansējums]]</f>
        <v>670988</v>
      </c>
      <c r="U14" s="34">
        <f>Table25[[#This Row],[Nepieciešamais finansējums]]</f>
        <v>670988</v>
      </c>
      <c r="V14" s="34">
        <f>Table25[[#This Row],[Nepieciešamais finansējums]]</f>
        <v>670988</v>
      </c>
      <c r="W14" s="34">
        <f>Table25[[#This Row],[Nepieciešamais finansējums]]</f>
        <v>670988</v>
      </c>
      <c r="X14" s="34">
        <f>Table25[[#This Row],[Nepieciešamais finansējums]]</f>
        <v>670988</v>
      </c>
      <c r="Y14" s="34">
        <f>Table25[[#This Row],[Nepieciešamais finansējums]]</f>
        <v>670988</v>
      </c>
      <c r="Z14" s="34">
        <f>Table25[[#This Row],[Nepieciešamais finansējums]]</f>
        <v>670988</v>
      </c>
      <c r="AA14" s="34">
        <f>Table25[[#This Row],[Nepieciešamais finansējums]]</f>
        <v>670988</v>
      </c>
      <c r="AB14" s="28">
        <v>233273</v>
      </c>
      <c r="AC14" s="35">
        <v>0</v>
      </c>
      <c r="AE14" s="17"/>
      <c r="AF14" s="26"/>
    </row>
    <row r="15" spans="1:32" s="16" customFormat="1" x14ac:dyDescent="0.35">
      <c r="A15" s="39" t="s">
        <v>8</v>
      </c>
      <c r="B15" s="34">
        <f>ROUNDUP('[1]Pa gadiem'!B13,0)</f>
        <v>1148</v>
      </c>
      <c r="C15" s="34">
        <f>ROUNDUP('[1]Pa gadiem'!C13,0)</f>
        <v>763</v>
      </c>
      <c r="D15" s="34">
        <f>Table25[[#This Row],[Nepieciešamais finansējums]]-Table25[[#This Row],[Pieejamais finansējums]]</f>
        <v>-385</v>
      </c>
      <c r="E15" s="34">
        <f>Table25[[#This Row],[Nepieciešamais finansējums]]</f>
        <v>763</v>
      </c>
      <c r="F15" s="34">
        <f>Table25[[#This Row],[Nepieciešamais finansējums]]</f>
        <v>763</v>
      </c>
      <c r="G15" s="34">
        <f>Table25[[#This Row],[Nepieciešamais finansējums]]</f>
        <v>763</v>
      </c>
      <c r="H15" s="34">
        <f>Table25[[#This Row],[Nepieciešamais finansējums]]</f>
        <v>763</v>
      </c>
      <c r="I15" s="34">
        <f>Table25[[#This Row],[Nepieciešamais finansējums]]</f>
        <v>763</v>
      </c>
      <c r="J15" s="34">
        <f>Table25[[#This Row],[Nepieciešamais finansējums]]</f>
        <v>763</v>
      </c>
      <c r="K15" s="34">
        <f>Table25[[#This Row],[Nepieciešamais finansējums]]</f>
        <v>763</v>
      </c>
      <c r="L15" s="34">
        <f>Table25[[#This Row],[Nepieciešamais finansējums]]</f>
        <v>763</v>
      </c>
      <c r="M15" s="34">
        <f>Table25[[#This Row],[Nepieciešamais finansējums]]</f>
        <v>763</v>
      </c>
      <c r="N15" s="34">
        <f>Table25[[#This Row],[Nepieciešamais finansējums]]</f>
        <v>763</v>
      </c>
      <c r="O15" s="34">
        <f>Table25[[#This Row],[Nepieciešamais finansējums]]</f>
        <v>763</v>
      </c>
      <c r="P15" s="34">
        <f>Table25[[#This Row],[Nepieciešamais finansējums]]</f>
        <v>763</v>
      </c>
      <c r="Q15" s="34">
        <f>Table25[[#This Row],[Nepieciešamais finansējums]]</f>
        <v>763</v>
      </c>
      <c r="R15" s="34">
        <f>Table25[[#This Row],[Nepieciešamais finansējums]]</f>
        <v>763</v>
      </c>
      <c r="S15" s="34">
        <f>Table25[[#This Row],[Nepieciešamais finansējums]]</f>
        <v>763</v>
      </c>
      <c r="T15" s="34">
        <f>Table25[[#This Row],[Nepieciešamais finansējums]]</f>
        <v>763</v>
      </c>
      <c r="U15" s="34">
        <f>Table25[[#This Row],[Nepieciešamais finansējums]]</f>
        <v>763</v>
      </c>
      <c r="V15" s="34">
        <f>Table25[[#This Row],[Nepieciešamais finansējums]]</f>
        <v>763</v>
      </c>
      <c r="W15" s="34">
        <f>Table25[[#This Row],[Nepieciešamais finansējums]]</f>
        <v>763</v>
      </c>
      <c r="X15" s="34">
        <f>Table25[[#This Row],[Nepieciešamais finansējums]]</f>
        <v>763</v>
      </c>
      <c r="Y15" s="34">
        <f>Table25[[#This Row],[Nepieciešamais finansējums]]</f>
        <v>763</v>
      </c>
      <c r="Z15" s="34">
        <f>Table25[[#This Row],[Nepieciešamais finansējums]]</f>
        <v>763</v>
      </c>
      <c r="AA15" s="34">
        <f>Table25[[#This Row],[Nepieciešamais finansējums]]</f>
        <v>763</v>
      </c>
      <c r="AB15" s="28">
        <v>386</v>
      </c>
      <c r="AC15" s="35">
        <v>0</v>
      </c>
      <c r="AE15" s="17"/>
      <c r="AF15" s="19"/>
    </row>
    <row r="16" spans="1:32" s="20" customFormat="1" x14ac:dyDescent="0.35">
      <c r="A16" s="38" t="s">
        <v>65</v>
      </c>
      <c r="B16" s="32">
        <f>B17+B18</f>
        <v>188</v>
      </c>
      <c r="C16" s="32">
        <f t="shared" ref="C16" si="7">C17+C18</f>
        <v>4387</v>
      </c>
      <c r="D16" s="32">
        <f>Table25[[#This Row],[Nepieciešamais finansējums]]-Table25[[#This Row],[Pieejamais finansējums]]</f>
        <v>4199</v>
      </c>
      <c r="E16" s="32">
        <f t="shared" ref="E16:AC16" si="8">E17+E18</f>
        <v>4387</v>
      </c>
      <c r="F16" s="32">
        <f t="shared" si="8"/>
        <v>4387</v>
      </c>
      <c r="G16" s="32">
        <f t="shared" si="8"/>
        <v>4387</v>
      </c>
      <c r="H16" s="32">
        <f t="shared" si="8"/>
        <v>4387</v>
      </c>
      <c r="I16" s="32">
        <f t="shared" si="8"/>
        <v>4387</v>
      </c>
      <c r="J16" s="32">
        <f t="shared" si="8"/>
        <v>4387</v>
      </c>
      <c r="K16" s="32">
        <f t="shared" si="8"/>
        <v>4387</v>
      </c>
      <c r="L16" s="32">
        <f t="shared" si="8"/>
        <v>4387</v>
      </c>
      <c r="M16" s="32">
        <f t="shared" si="8"/>
        <v>0</v>
      </c>
      <c r="N16" s="32">
        <f t="shared" si="8"/>
        <v>0</v>
      </c>
      <c r="O16" s="32">
        <f t="shared" si="8"/>
        <v>0</v>
      </c>
      <c r="P16" s="32">
        <f t="shared" si="8"/>
        <v>0</v>
      </c>
      <c r="Q16" s="32">
        <f t="shared" si="8"/>
        <v>0</v>
      </c>
      <c r="R16" s="32">
        <f t="shared" si="8"/>
        <v>0</v>
      </c>
      <c r="S16" s="32">
        <f t="shared" si="8"/>
        <v>0</v>
      </c>
      <c r="T16" s="32">
        <f t="shared" si="8"/>
        <v>0</v>
      </c>
      <c r="U16" s="32">
        <f t="shared" si="8"/>
        <v>0</v>
      </c>
      <c r="V16" s="32">
        <f t="shared" si="8"/>
        <v>0</v>
      </c>
      <c r="W16" s="32">
        <f t="shared" si="8"/>
        <v>0</v>
      </c>
      <c r="X16" s="32">
        <f t="shared" si="8"/>
        <v>0</v>
      </c>
      <c r="Y16" s="32">
        <f t="shared" si="8"/>
        <v>0</v>
      </c>
      <c r="Z16" s="32">
        <f t="shared" si="8"/>
        <v>0</v>
      </c>
      <c r="AA16" s="32">
        <f t="shared" si="8"/>
        <v>0</v>
      </c>
      <c r="AB16" s="32">
        <f t="shared" si="8"/>
        <v>0</v>
      </c>
      <c r="AC16" s="33">
        <f t="shared" si="8"/>
        <v>0</v>
      </c>
      <c r="AE16" s="21"/>
      <c r="AF16" s="22"/>
    </row>
    <row r="17" spans="1:31" s="16" customFormat="1" x14ac:dyDescent="0.35">
      <c r="A17" s="39" t="s">
        <v>1</v>
      </c>
      <c r="B17" s="34">
        <f>ROUNDUP('[1]Pa gadiem'!B15,0)</f>
        <v>84</v>
      </c>
      <c r="C17" s="34">
        <f>ROUNDUP('[1]Pa gadiem'!C15,0)</f>
        <v>3851</v>
      </c>
      <c r="D17" s="34">
        <f>Table25[[#This Row],[Nepieciešamais finansējums]]-Table25[[#This Row],[Pieejamais finansējums]]</f>
        <v>3767</v>
      </c>
      <c r="E17" s="34">
        <f>Table25[[#This Row],[Nepieciešamais finansējums]]</f>
        <v>3851</v>
      </c>
      <c r="F17" s="34">
        <f>Table25[[#This Row],[Nepieciešamais finansējums]]</f>
        <v>3851</v>
      </c>
      <c r="G17" s="34">
        <f>Table25[[#This Row],[Nepieciešamais finansējums]]</f>
        <v>3851</v>
      </c>
      <c r="H17" s="34">
        <f>Table25[[#This Row],[Nepieciešamais finansējums]]</f>
        <v>3851</v>
      </c>
      <c r="I17" s="34">
        <f>Table25[[#This Row],[Nepieciešamais finansējums]]</f>
        <v>3851</v>
      </c>
      <c r="J17" s="34">
        <f>Table25[[#This Row],[Nepieciešamais finansējums]]</f>
        <v>3851</v>
      </c>
      <c r="K17" s="34">
        <f>Table25[[#This Row],[Nepieciešamais finansējums]]</f>
        <v>3851</v>
      </c>
      <c r="L17" s="34">
        <f>Table25[[#This Row],[Nepieciešamais finansējums]]</f>
        <v>3851</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5">
        <v>0</v>
      </c>
      <c r="AE17" s="17"/>
    </row>
    <row r="18" spans="1:31" s="16" customFormat="1" x14ac:dyDescent="0.35">
      <c r="A18" s="39" t="s">
        <v>8</v>
      </c>
      <c r="B18" s="34">
        <f>ROUNDUP('[1]Pa gadiem'!B16,0)</f>
        <v>104</v>
      </c>
      <c r="C18" s="34">
        <f>ROUNDUP('[1]Pa gadiem'!C16,0)</f>
        <v>536</v>
      </c>
      <c r="D18" s="34">
        <f>Table25[[#This Row],[Nepieciešamais finansējums]]-Table25[[#This Row],[Pieejamais finansējums]]</f>
        <v>432</v>
      </c>
      <c r="E18" s="34">
        <f>Table25[[#This Row],[Nepieciešamais finansējums]]</f>
        <v>536</v>
      </c>
      <c r="F18" s="34">
        <f>Table25[[#This Row],[Nepieciešamais finansējums]]</f>
        <v>536</v>
      </c>
      <c r="G18" s="34">
        <f>Table25[[#This Row],[Nepieciešamais finansējums]]</f>
        <v>536</v>
      </c>
      <c r="H18" s="34">
        <f>Table25[[#This Row],[Nepieciešamais finansējums]]</f>
        <v>536</v>
      </c>
      <c r="I18" s="34">
        <f>Table25[[#This Row],[Nepieciešamais finansējums]]</f>
        <v>536</v>
      </c>
      <c r="J18" s="34">
        <f>Table25[[#This Row],[Nepieciešamais finansējums]]</f>
        <v>536</v>
      </c>
      <c r="K18" s="34">
        <f>Table25[[#This Row],[Nepieciešamais finansējums]]</f>
        <v>536</v>
      </c>
      <c r="L18" s="34">
        <f>Table25[[#This Row],[Nepieciešamais finansējums]]</f>
        <v>536</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5">
        <v>0</v>
      </c>
      <c r="AE18" s="17"/>
    </row>
    <row r="19" spans="1:31" s="20" customFormat="1" x14ac:dyDescent="0.35">
      <c r="A19" s="38" t="s">
        <v>16</v>
      </c>
      <c r="B19" s="32">
        <f>B20+B21</f>
        <v>16886</v>
      </c>
      <c r="C19" s="32">
        <f t="shared" ref="C19" si="9">C20+C21</f>
        <v>21756</v>
      </c>
      <c r="D19" s="32">
        <f>Table25[[#This Row],[Nepieciešamais finansējums]]-Table25[[#This Row],[Pieejamais finansējums]]</f>
        <v>4870</v>
      </c>
      <c r="E19" s="32">
        <f t="shared" ref="E19:AC19" si="10">E20+E21</f>
        <v>21756</v>
      </c>
      <c r="F19" s="32">
        <f t="shared" si="10"/>
        <v>21756</v>
      </c>
      <c r="G19" s="32">
        <f t="shared" si="10"/>
        <v>21756</v>
      </c>
      <c r="H19" s="32">
        <f t="shared" si="10"/>
        <v>21756</v>
      </c>
      <c r="I19" s="32">
        <f t="shared" si="10"/>
        <v>21756</v>
      </c>
      <c r="J19" s="32">
        <f t="shared" si="10"/>
        <v>21756</v>
      </c>
      <c r="K19" s="32">
        <f t="shared" si="10"/>
        <v>21756</v>
      </c>
      <c r="L19" s="32">
        <f t="shared" si="10"/>
        <v>21756</v>
      </c>
      <c r="M19" s="32">
        <f t="shared" si="10"/>
        <v>21756</v>
      </c>
      <c r="N19" s="32">
        <f t="shared" si="10"/>
        <v>21756</v>
      </c>
      <c r="O19" s="32">
        <f t="shared" si="10"/>
        <v>21756</v>
      </c>
      <c r="P19" s="32">
        <f t="shared" si="10"/>
        <v>21756</v>
      </c>
      <c r="Q19" s="32">
        <f t="shared" si="10"/>
        <v>21756</v>
      </c>
      <c r="R19" s="32">
        <f t="shared" si="10"/>
        <v>21756</v>
      </c>
      <c r="S19" s="32">
        <f t="shared" si="10"/>
        <v>21756</v>
      </c>
      <c r="T19" s="32">
        <f t="shared" si="10"/>
        <v>21756</v>
      </c>
      <c r="U19" s="32">
        <f t="shared" si="10"/>
        <v>21756</v>
      </c>
      <c r="V19" s="32">
        <f t="shared" si="10"/>
        <v>21756</v>
      </c>
      <c r="W19" s="32">
        <f t="shared" si="10"/>
        <v>21756</v>
      </c>
      <c r="X19" s="32">
        <f t="shared" si="10"/>
        <v>21756</v>
      </c>
      <c r="Y19" s="32">
        <f t="shared" si="10"/>
        <v>21756</v>
      </c>
      <c r="Z19" s="32">
        <f t="shared" si="10"/>
        <v>21756</v>
      </c>
      <c r="AA19" s="32">
        <f t="shared" si="10"/>
        <v>21756</v>
      </c>
      <c r="AB19" s="32">
        <f t="shared" si="10"/>
        <v>0</v>
      </c>
      <c r="AC19" s="33">
        <f t="shared" si="10"/>
        <v>0</v>
      </c>
      <c r="AE19" s="21"/>
    </row>
    <row r="20" spans="1:31" s="16" customFormat="1" x14ac:dyDescent="0.35">
      <c r="A20" s="39" t="s">
        <v>1</v>
      </c>
      <c r="B20" s="34">
        <f>ROUNDUP('[1]Pa gadiem'!B18,0)</f>
        <v>16613</v>
      </c>
      <c r="C20" s="34">
        <f>ROUNDUP('[1]Pa gadiem'!C18,0)</f>
        <v>21483</v>
      </c>
      <c r="D20" s="34">
        <f>Table25[[#This Row],[Nepieciešamais finansējums]]-Table25[[#This Row],[Pieejamais finansējums]]</f>
        <v>4870</v>
      </c>
      <c r="E20" s="34">
        <f>Table25[[#This Row],[Nepieciešamais finansējums]]</f>
        <v>21483</v>
      </c>
      <c r="F20" s="34">
        <f>Table25[[#This Row],[Nepieciešamais finansējums]]</f>
        <v>21483</v>
      </c>
      <c r="G20" s="34">
        <f>Table25[[#This Row],[Nepieciešamais finansējums]]</f>
        <v>21483</v>
      </c>
      <c r="H20" s="34">
        <f>Table25[[#This Row],[Nepieciešamais finansējums]]</f>
        <v>21483</v>
      </c>
      <c r="I20" s="34">
        <f>Table25[[#This Row],[Nepieciešamais finansējums]]</f>
        <v>21483</v>
      </c>
      <c r="J20" s="34">
        <f>Table25[[#This Row],[Nepieciešamais finansējums]]</f>
        <v>21483</v>
      </c>
      <c r="K20" s="34">
        <f>Table25[[#This Row],[Nepieciešamais finansējums]]</f>
        <v>21483</v>
      </c>
      <c r="L20" s="34">
        <f>Table25[[#This Row],[Nepieciešamais finansējums]]</f>
        <v>21483</v>
      </c>
      <c r="M20" s="34">
        <f>Table25[[#This Row],[Nepieciešamais finansējums]]</f>
        <v>21483</v>
      </c>
      <c r="N20" s="34">
        <f>Table25[[#This Row],[Nepieciešamais finansējums]]</f>
        <v>21483</v>
      </c>
      <c r="O20" s="34">
        <f>Table25[[#This Row],[Nepieciešamais finansējums]]</f>
        <v>21483</v>
      </c>
      <c r="P20" s="34">
        <f>Table25[[#This Row],[Nepieciešamais finansējums]]</f>
        <v>21483</v>
      </c>
      <c r="Q20" s="34">
        <f>Table25[[#This Row],[Nepieciešamais finansējums]]</f>
        <v>21483</v>
      </c>
      <c r="R20" s="34">
        <f>Table25[[#This Row],[Nepieciešamais finansējums]]</f>
        <v>21483</v>
      </c>
      <c r="S20" s="34">
        <f>Table25[[#This Row],[Nepieciešamais finansējums]]</f>
        <v>21483</v>
      </c>
      <c r="T20" s="34">
        <f>Table25[[#This Row],[Nepieciešamais finansējums]]</f>
        <v>21483</v>
      </c>
      <c r="U20" s="34">
        <f>Table25[[#This Row],[Nepieciešamais finansējums]]</f>
        <v>21483</v>
      </c>
      <c r="V20" s="34">
        <f>Table25[[#This Row],[Nepieciešamais finansējums]]</f>
        <v>21483</v>
      </c>
      <c r="W20" s="34">
        <f>Table25[[#This Row],[Nepieciešamais finansējums]]</f>
        <v>21483</v>
      </c>
      <c r="X20" s="34">
        <f>Table25[[#This Row],[Nepieciešamais finansējums]]</f>
        <v>21483</v>
      </c>
      <c r="Y20" s="34">
        <f>Table25[[#This Row],[Nepieciešamais finansējums]]</f>
        <v>21483</v>
      </c>
      <c r="Z20" s="34">
        <f>Table25[[#This Row],[Nepieciešamais finansējums]]</f>
        <v>21483</v>
      </c>
      <c r="AA20" s="34">
        <f>Table25[[#This Row],[Nepieciešamais finansējums]]</f>
        <v>21483</v>
      </c>
      <c r="AB20" s="34">
        <v>0</v>
      </c>
      <c r="AC20" s="35">
        <v>0</v>
      </c>
      <c r="AE20" s="17"/>
    </row>
    <row r="21" spans="1:31" s="16" customFormat="1" x14ac:dyDescent="0.35">
      <c r="A21" s="39" t="s">
        <v>8</v>
      </c>
      <c r="B21" s="34">
        <f>ROUNDUP('[1]Pa gadiem'!B19,0)</f>
        <v>273</v>
      </c>
      <c r="C21" s="34">
        <f>ROUNDUP('[1]Pa gadiem'!C19,0)</f>
        <v>273</v>
      </c>
      <c r="D21" s="34">
        <f>Table25[[#This Row],[Nepieciešamais finansējums]]-Table25[[#This Row],[Pieejamais finansējums]]</f>
        <v>0</v>
      </c>
      <c r="E21" s="34">
        <f>Table25[[#This Row],[Nepieciešamais finansējums]]</f>
        <v>273</v>
      </c>
      <c r="F21" s="34">
        <f>Table25[[#This Row],[Nepieciešamais finansējums]]</f>
        <v>273</v>
      </c>
      <c r="G21" s="34">
        <f>Table25[[#This Row],[Nepieciešamais finansējums]]</f>
        <v>273</v>
      </c>
      <c r="H21" s="34">
        <f>Table25[[#This Row],[Nepieciešamais finansējums]]</f>
        <v>273</v>
      </c>
      <c r="I21" s="34">
        <f>Table25[[#This Row],[Nepieciešamais finansējums]]</f>
        <v>273</v>
      </c>
      <c r="J21" s="34">
        <f>Table25[[#This Row],[Nepieciešamais finansējums]]</f>
        <v>273</v>
      </c>
      <c r="K21" s="34">
        <f>Table25[[#This Row],[Nepieciešamais finansējums]]</f>
        <v>273</v>
      </c>
      <c r="L21" s="34">
        <f>Table25[[#This Row],[Nepieciešamais finansējums]]</f>
        <v>273</v>
      </c>
      <c r="M21" s="34">
        <f>Table25[[#This Row],[Nepieciešamais finansējums]]</f>
        <v>273</v>
      </c>
      <c r="N21" s="34">
        <f>Table25[[#This Row],[Nepieciešamais finansējums]]</f>
        <v>273</v>
      </c>
      <c r="O21" s="34">
        <f>Table25[[#This Row],[Nepieciešamais finansējums]]</f>
        <v>273</v>
      </c>
      <c r="P21" s="34">
        <f>Table25[[#This Row],[Nepieciešamais finansējums]]</f>
        <v>273</v>
      </c>
      <c r="Q21" s="34">
        <f>Table25[[#This Row],[Nepieciešamais finansējums]]</f>
        <v>273</v>
      </c>
      <c r="R21" s="34">
        <f>Table25[[#This Row],[Nepieciešamais finansējums]]</f>
        <v>273</v>
      </c>
      <c r="S21" s="34">
        <f>Table25[[#This Row],[Nepieciešamais finansējums]]</f>
        <v>273</v>
      </c>
      <c r="T21" s="34">
        <f>Table25[[#This Row],[Nepieciešamais finansējums]]</f>
        <v>273</v>
      </c>
      <c r="U21" s="34">
        <f>Table25[[#This Row],[Nepieciešamais finansējums]]</f>
        <v>273</v>
      </c>
      <c r="V21" s="34">
        <f>Table25[[#This Row],[Nepieciešamais finansējums]]</f>
        <v>273</v>
      </c>
      <c r="W21" s="34">
        <f>Table25[[#This Row],[Nepieciešamais finansējums]]</f>
        <v>273</v>
      </c>
      <c r="X21" s="34">
        <f>Table25[[#This Row],[Nepieciešamais finansējums]]</f>
        <v>273</v>
      </c>
      <c r="Y21" s="34">
        <f>Table25[[#This Row],[Nepieciešamais finansējums]]</f>
        <v>273</v>
      </c>
      <c r="Z21" s="34">
        <f>Table25[[#This Row],[Nepieciešamais finansējums]]</f>
        <v>273</v>
      </c>
      <c r="AA21" s="34">
        <f>Table25[[#This Row],[Nepieciešamais finansējums]]</f>
        <v>273</v>
      </c>
      <c r="AB21" s="34">
        <v>0</v>
      </c>
      <c r="AC21" s="35">
        <v>0</v>
      </c>
      <c r="AE21" s="17"/>
    </row>
    <row r="22" spans="1:31" s="20" customFormat="1" x14ac:dyDescent="0.35">
      <c r="A22" s="38" t="s">
        <v>13</v>
      </c>
      <c r="B22" s="32">
        <f>B23+B24</f>
        <v>45481</v>
      </c>
      <c r="C22" s="32">
        <f t="shared" ref="C22" si="11">C23+C24</f>
        <v>50928</v>
      </c>
      <c r="D22" s="32">
        <f>Table25[[#This Row],[Nepieciešamais finansējums]]-Table25[[#This Row],[Pieejamais finansējums]]</f>
        <v>5447</v>
      </c>
      <c r="E22" s="32">
        <f t="shared" ref="E22:AC22" si="12">E23+E24</f>
        <v>50928</v>
      </c>
      <c r="F22" s="32">
        <f t="shared" si="12"/>
        <v>50928</v>
      </c>
      <c r="G22" s="32">
        <f t="shared" si="12"/>
        <v>50928</v>
      </c>
      <c r="H22" s="32">
        <f t="shared" si="12"/>
        <v>50928</v>
      </c>
      <c r="I22" s="32">
        <f t="shared" si="12"/>
        <v>50928</v>
      </c>
      <c r="J22" s="32">
        <f t="shared" si="12"/>
        <v>50928</v>
      </c>
      <c r="K22" s="32">
        <f t="shared" si="12"/>
        <v>50928</v>
      </c>
      <c r="L22" s="32">
        <f t="shared" si="12"/>
        <v>50928</v>
      </c>
      <c r="M22" s="32">
        <f t="shared" si="12"/>
        <v>50928</v>
      </c>
      <c r="N22" s="32">
        <f t="shared" si="12"/>
        <v>50928</v>
      </c>
      <c r="O22" s="32">
        <f t="shared" si="12"/>
        <v>50928</v>
      </c>
      <c r="P22" s="32">
        <f t="shared" si="12"/>
        <v>50928</v>
      </c>
      <c r="Q22" s="32">
        <f t="shared" si="12"/>
        <v>50928</v>
      </c>
      <c r="R22" s="32">
        <f t="shared" si="12"/>
        <v>50928</v>
      </c>
      <c r="S22" s="32">
        <f t="shared" si="12"/>
        <v>50928</v>
      </c>
      <c r="T22" s="32">
        <f t="shared" si="12"/>
        <v>50928</v>
      </c>
      <c r="U22" s="32">
        <f t="shared" si="12"/>
        <v>50928</v>
      </c>
      <c r="V22" s="32">
        <f t="shared" si="12"/>
        <v>50928</v>
      </c>
      <c r="W22" s="32">
        <f t="shared" si="12"/>
        <v>50928</v>
      </c>
      <c r="X22" s="32">
        <f t="shared" si="12"/>
        <v>50928</v>
      </c>
      <c r="Y22" s="32">
        <f t="shared" si="12"/>
        <v>50928</v>
      </c>
      <c r="Z22" s="32">
        <f t="shared" si="12"/>
        <v>50928</v>
      </c>
      <c r="AA22" s="32">
        <f t="shared" si="12"/>
        <v>50928</v>
      </c>
      <c r="AB22" s="32">
        <f t="shared" si="12"/>
        <v>0</v>
      </c>
      <c r="AC22" s="33">
        <f t="shared" si="12"/>
        <v>0</v>
      </c>
      <c r="AE22" s="21"/>
    </row>
    <row r="23" spans="1:31" s="16" customFormat="1" x14ac:dyDescent="0.35">
      <c r="A23" s="39" t="s">
        <v>1</v>
      </c>
      <c r="B23" s="34">
        <f>ROUNDUP('[1]Pa gadiem'!B21,0)</f>
        <v>44275</v>
      </c>
      <c r="C23" s="34">
        <f>ROUNDUP('[1]Pa gadiem'!C21,0)</f>
        <v>50415</v>
      </c>
      <c r="D23" s="34">
        <f>Table25[[#This Row],[Nepieciešamais finansējums]]-Table25[[#This Row],[Pieejamais finansējums]]</f>
        <v>6140</v>
      </c>
      <c r="E23" s="34">
        <f>Table25[[#This Row],[Nepieciešamais finansējums]]</f>
        <v>50415</v>
      </c>
      <c r="F23" s="34">
        <f>Table25[[#This Row],[Nepieciešamais finansējums]]</f>
        <v>50415</v>
      </c>
      <c r="G23" s="34">
        <f>Table25[[#This Row],[Nepieciešamais finansējums]]</f>
        <v>50415</v>
      </c>
      <c r="H23" s="34">
        <f>Table25[[#This Row],[Nepieciešamais finansējums]]</f>
        <v>50415</v>
      </c>
      <c r="I23" s="34">
        <f>Table25[[#This Row],[Nepieciešamais finansējums]]</f>
        <v>50415</v>
      </c>
      <c r="J23" s="34">
        <f>Table25[[#This Row],[Nepieciešamais finansējums]]</f>
        <v>50415</v>
      </c>
      <c r="K23" s="34">
        <f>Table25[[#This Row],[Nepieciešamais finansējums]]</f>
        <v>50415</v>
      </c>
      <c r="L23" s="34">
        <f>Table25[[#This Row],[Nepieciešamais finansējums]]</f>
        <v>50415</v>
      </c>
      <c r="M23" s="34">
        <f>Table25[[#This Row],[Nepieciešamais finansējums]]</f>
        <v>50415</v>
      </c>
      <c r="N23" s="34">
        <f>Table25[[#This Row],[Nepieciešamais finansējums]]</f>
        <v>50415</v>
      </c>
      <c r="O23" s="34">
        <f>Table25[[#This Row],[Nepieciešamais finansējums]]</f>
        <v>50415</v>
      </c>
      <c r="P23" s="34">
        <f>Table25[[#This Row],[Nepieciešamais finansējums]]</f>
        <v>50415</v>
      </c>
      <c r="Q23" s="34">
        <f>Table25[[#This Row],[Nepieciešamais finansējums]]</f>
        <v>50415</v>
      </c>
      <c r="R23" s="34">
        <f>Table25[[#This Row],[Nepieciešamais finansējums]]</f>
        <v>50415</v>
      </c>
      <c r="S23" s="34">
        <f>Table25[[#This Row],[Nepieciešamais finansējums]]</f>
        <v>50415</v>
      </c>
      <c r="T23" s="34">
        <f>Table25[[#This Row],[Nepieciešamais finansējums]]</f>
        <v>50415</v>
      </c>
      <c r="U23" s="34">
        <f>Table25[[#This Row],[Nepieciešamais finansējums]]</f>
        <v>50415</v>
      </c>
      <c r="V23" s="34">
        <f>Table25[[#This Row],[Nepieciešamais finansējums]]</f>
        <v>50415</v>
      </c>
      <c r="W23" s="34">
        <f>Table25[[#This Row],[Nepieciešamais finansējums]]</f>
        <v>50415</v>
      </c>
      <c r="X23" s="34">
        <f>Table25[[#This Row],[Nepieciešamais finansējums]]</f>
        <v>50415</v>
      </c>
      <c r="Y23" s="34">
        <f>Table25[[#This Row],[Nepieciešamais finansējums]]</f>
        <v>50415</v>
      </c>
      <c r="Z23" s="34">
        <f>Table25[[#This Row],[Nepieciešamais finansējums]]</f>
        <v>50415</v>
      </c>
      <c r="AA23" s="34">
        <f>Table25[[#This Row],[Nepieciešamais finansējums]]</f>
        <v>50415</v>
      </c>
      <c r="AB23" s="34">
        <v>0</v>
      </c>
      <c r="AC23" s="35">
        <v>0</v>
      </c>
      <c r="AE23" s="17"/>
    </row>
    <row r="24" spans="1:31" s="16" customFormat="1" x14ac:dyDescent="0.35">
      <c r="A24" s="39" t="s">
        <v>8</v>
      </c>
      <c r="B24" s="34">
        <f>ROUNDUP('[1]Pa gadiem'!B22,0)</f>
        <v>1206</v>
      </c>
      <c r="C24" s="34">
        <f>ROUNDUP('[1]Pa gadiem'!C22,0)</f>
        <v>513</v>
      </c>
      <c r="D24" s="34">
        <f>Table25[[#This Row],[Nepieciešamais finansējums]]-Table25[[#This Row],[Pieejamais finansējums]]</f>
        <v>-693</v>
      </c>
      <c r="E24" s="34">
        <f>Table25[[#This Row],[Nepieciešamais finansējums]]</f>
        <v>513</v>
      </c>
      <c r="F24" s="34">
        <f>Table25[[#This Row],[Nepieciešamais finansējums]]</f>
        <v>513</v>
      </c>
      <c r="G24" s="34">
        <f>Table25[[#This Row],[Nepieciešamais finansējums]]</f>
        <v>513</v>
      </c>
      <c r="H24" s="34">
        <f>Table25[[#This Row],[Nepieciešamais finansējums]]</f>
        <v>513</v>
      </c>
      <c r="I24" s="34">
        <f>Table25[[#This Row],[Nepieciešamais finansējums]]</f>
        <v>513</v>
      </c>
      <c r="J24" s="34">
        <f>Table25[[#This Row],[Nepieciešamais finansējums]]</f>
        <v>513</v>
      </c>
      <c r="K24" s="34">
        <f>Table25[[#This Row],[Nepieciešamais finansējums]]</f>
        <v>513</v>
      </c>
      <c r="L24" s="34">
        <f>Table25[[#This Row],[Nepieciešamais finansējums]]</f>
        <v>513</v>
      </c>
      <c r="M24" s="34">
        <f>Table25[[#This Row],[Nepieciešamais finansējums]]</f>
        <v>513</v>
      </c>
      <c r="N24" s="34">
        <f>Table25[[#This Row],[Nepieciešamais finansējums]]</f>
        <v>513</v>
      </c>
      <c r="O24" s="34">
        <f>Table25[[#This Row],[Nepieciešamais finansējums]]</f>
        <v>513</v>
      </c>
      <c r="P24" s="34">
        <f>Table25[[#This Row],[Nepieciešamais finansējums]]</f>
        <v>513</v>
      </c>
      <c r="Q24" s="34">
        <f>Table25[[#This Row],[Nepieciešamais finansējums]]</f>
        <v>513</v>
      </c>
      <c r="R24" s="34">
        <f>Table25[[#This Row],[Nepieciešamais finansējums]]</f>
        <v>513</v>
      </c>
      <c r="S24" s="34">
        <f>Table25[[#This Row],[Nepieciešamais finansējums]]</f>
        <v>513</v>
      </c>
      <c r="T24" s="34">
        <f>Table25[[#This Row],[Nepieciešamais finansējums]]</f>
        <v>513</v>
      </c>
      <c r="U24" s="34">
        <f>Table25[[#This Row],[Nepieciešamais finansējums]]</f>
        <v>513</v>
      </c>
      <c r="V24" s="34">
        <f>Table25[[#This Row],[Nepieciešamais finansējums]]</f>
        <v>513</v>
      </c>
      <c r="W24" s="34">
        <f>Table25[[#This Row],[Nepieciešamais finansējums]]</f>
        <v>513</v>
      </c>
      <c r="X24" s="34">
        <f>Table25[[#This Row],[Nepieciešamais finansējums]]</f>
        <v>513</v>
      </c>
      <c r="Y24" s="34">
        <f>Table25[[#This Row],[Nepieciešamais finansējums]]</f>
        <v>513</v>
      </c>
      <c r="Z24" s="34">
        <f>Table25[[#This Row],[Nepieciešamais finansējums]]</f>
        <v>513</v>
      </c>
      <c r="AA24" s="34">
        <f>Table25[[#This Row],[Nepieciešamais finansējums]]</f>
        <v>513</v>
      </c>
      <c r="AB24" s="34">
        <v>0</v>
      </c>
      <c r="AC24" s="35">
        <v>0</v>
      </c>
      <c r="AE24" s="17"/>
    </row>
    <row r="25" spans="1:31" s="20" customFormat="1" x14ac:dyDescent="0.35">
      <c r="A25" s="38" t="s">
        <v>11</v>
      </c>
      <c r="B25" s="32">
        <f>B26+B27</f>
        <v>3392</v>
      </c>
      <c r="C25" s="32">
        <f t="shared" ref="C25" si="13">C26+C27</f>
        <v>10960</v>
      </c>
      <c r="D25" s="32">
        <f>Table25[[#This Row],[Nepieciešamais finansējums]]-Table25[[#This Row],[Pieejamais finansējums]]</f>
        <v>7568</v>
      </c>
      <c r="E25" s="32">
        <f t="shared" ref="E25:AC25" si="14">E26+E27</f>
        <v>10960</v>
      </c>
      <c r="F25" s="32">
        <f t="shared" si="14"/>
        <v>10960</v>
      </c>
      <c r="G25" s="32">
        <f t="shared" si="14"/>
        <v>10960</v>
      </c>
      <c r="H25" s="32">
        <f t="shared" si="14"/>
        <v>10960</v>
      </c>
      <c r="I25" s="32">
        <f t="shared" si="14"/>
        <v>10960</v>
      </c>
      <c r="J25" s="32">
        <f t="shared" si="14"/>
        <v>10960</v>
      </c>
      <c r="K25" s="32">
        <f t="shared" si="14"/>
        <v>10960</v>
      </c>
      <c r="L25" s="32">
        <f t="shared" si="14"/>
        <v>10960</v>
      </c>
      <c r="M25" s="32">
        <f t="shared" si="14"/>
        <v>10960</v>
      </c>
      <c r="N25" s="32">
        <f t="shared" si="14"/>
        <v>10960</v>
      </c>
      <c r="O25" s="32">
        <f t="shared" si="14"/>
        <v>10960</v>
      </c>
      <c r="P25" s="32">
        <f t="shared" si="14"/>
        <v>10960</v>
      </c>
      <c r="Q25" s="32">
        <f t="shared" si="14"/>
        <v>10960</v>
      </c>
      <c r="R25" s="32">
        <f t="shared" si="14"/>
        <v>10960</v>
      </c>
      <c r="S25" s="32">
        <f t="shared" si="14"/>
        <v>10960</v>
      </c>
      <c r="T25" s="32">
        <f t="shared" si="14"/>
        <v>10960</v>
      </c>
      <c r="U25" s="32">
        <f t="shared" si="14"/>
        <v>10960</v>
      </c>
      <c r="V25" s="32">
        <f t="shared" si="14"/>
        <v>10960</v>
      </c>
      <c r="W25" s="32">
        <f t="shared" si="14"/>
        <v>10960</v>
      </c>
      <c r="X25" s="32">
        <f t="shared" si="14"/>
        <v>10960</v>
      </c>
      <c r="Y25" s="32">
        <f t="shared" si="14"/>
        <v>10960</v>
      </c>
      <c r="Z25" s="32">
        <f t="shared" si="14"/>
        <v>10960</v>
      </c>
      <c r="AA25" s="32">
        <f t="shared" si="14"/>
        <v>10960</v>
      </c>
      <c r="AB25" s="32">
        <f t="shared" si="14"/>
        <v>0</v>
      </c>
      <c r="AC25" s="33">
        <f t="shared" si="14"/>
        <v>0</v>
      </c>
      <c r="AE25" s="21"/>
    </row>
    <row r="26" spans="1:31" s="16" customFormat="1" x14ac:dyDescent="0.35">
      <c r="A26" s="39" t="s">
        <v>1</v>
      </c>
      <c r="B26" s="34">
        <f>ROUNDUP('[1]Pa gadiem'!B24,0)</f>
        <v>3255</v>
      </c>
      <c r="C26" s="34">
        <f>ROUNDUP('[1]Pa gadiem'!C24,0)</f>
        <v>10943</v>
      </c>
      <c r="D26" s="34">
        <f>Table25[[#This Row],[Nepieciešamais finansējums]]-Table25[[#This Row],[Pieejamais finansējums]]</f>
        <v>7688</v>
      </c>
      <c r="E26" s="34">
        <f>Table25[[#This Row],[Nepieciešamais finansējums]]</f>
        <v>10943</v>
      </c>
      <c r="F26" s="34">
        <f>Table25[[#This Row],[Nepieciešamais finansējums]]</f>
        <v>10943</v>
      </c>
      <c r="G26" s="34">
        <f>Table25[[#This Row],[Nepieciešamais finansējums]]</f>
        <v>10943</v>
      </c>
      <c r="H26" s="34">
        <f>Table25[[#This Row],[Nepieciešamais finansējums]]</f>
        <v>10943</v>
      </c>
      <c r="I26" s="34">
        <f>Table25[[#This Row],[Nepieciešamais finansējums]]</f>
        <v>10943</v>
      </c>
      <c r="J26" s="34">
        <f>Table25[[#This Row],[Nepieciešamais finansējums]]</f>
        <v>10943</v>
      </c>
      <c r="K26" s="34">
        <f>Table25[[#This Row],[Nepieciešamais finansējums]]</f>
        <v>10943</v>
      </c>
      <c r="L26" s="34">
        <f>Table25[[#This Row],[Nepieciešamais finansējums]]</f>
        <v>10943</v>
      </c>
      <c r="M26" s="34">
        <f>Table25[[#This Row],[Nepieciešamais finansējums]]</f>
        <v>10943</v>
      </c>
      <c r="N26" s="34">
        <f>Table25[[#This Row],[Nepieciešamais finansējums]]</f>
        <v>10943</v>
      </c>
      <c r="O26" s="34">
        <f>Table25[[#This Row],[Nepieciešamais finansējums]]</f>
        <v>10943</v>
      </c>
      <c r="P26" s="34">
        <f>Table25[[#This Row],[Nepieciešamais finansējums]]</f>
        <v>10943</v>
      </c>
      <c r="Q26" s="34">
        <f>Table25[[#This Row],[Nepieciešamais finansējums]]</f>
        <v>10943</v>
      </c>
      <c r="R26" s="34">
        <f>Table25[[#This Row],[Nepieciešamais finansējums]]</f>
        <v>10943</v>
      </c>
      <c r="S26" s="34">
        <f>Table25[[#This Row],[Nepieciešamais finansējums]]</f>
        <v>10943</v>
      </c>
      <c r="T26" s="34">
        <f>Table25[[#This Row],[Nepieciešamais finansējums]]</f>
        <v>10943</v>
      </c>
      <c r="U26" s="34">
        <f>Table25[[#This Row],[Nepieciešamais finansējums]]</f>
        <v>10943</v>
      </c>
      <c r="V26" s="34">
        <f>Table25[[#This Row],[Nepieciešamais finansējums]]</f>
        <v>10943</v>
      </c>
      <c r="W26" s="34">
        <f>Table25[[#This Row],[Nepieciešamais finansējums]]</f>
        <v>10943</v>
      </c>
      <c r="X26" s="34">
        <f>Table25[[#This Row],[Nepieciešamais finansējums]]</f>
        <v>10943</v>
      </c>
      <c r="Y26" s="34">
        <f>Table25[[#This Row],[Nepieciešamais finansējums]]</f>
        <v>10943</v>
      </c>
      <c r="Z26" s="34">
        <f>Table25[[#This Row],[Nepieciešamais finansējums]]</f>
        <v>10943</v>
      </c>
      <c r="AA26" s="34">
        <f>Table25[[#This Row],[Nepieciešamais finansējums]]</f>
        <v>10943</v>
      </c>
      <c r="AB26" s="34">
        <v>0</v>
      </c>
      <c r="AC26" s="35">
        <v>0</v>
      </c>
      <c r="AE26" s="17"/>
    </row>
    <row r="27" spans="1:31" s="16" customFormat="1" x14ac:dyDescent="0.35">
      <c r="A27" s="39" t="s">
        <v>8</v>
      </c>
      <c r="B27" s="34">
        <f>ROUNDUP('[1]Pa gadiem'!B25,0)</f>
        <v>137</v>
      </c>
      <c r="C27" s="34">
        <f>ROUNDUP('[1]Pa gadiem'!C25,0)</f>
        <v>17</v>
      </c>
      <c r="D27" s="34">
        <f>Table25[[#This Row],[Nepieciešamais finansējums]]-Table25[[#This Row],[Pieejamais finansējums]]</f>
        <v>-120</v>
      </c>
      <c r="E27" s="34">
        <f>Table25[[#This Row],[Nepieciešamais finansējums]]</f>
        <v>17</v>
      </c>
      <c r="F27" s="34">
        <f>Table25[[#This Row],[Nepieciešamais finansējums]]</f>
        <v>17</v>
      </c>
      <c r="G27" s="34">
        <f>Table25[[#This Row],[Nepieciešamais finansējums]]</f>
        <v>17</v>
      </c>
      <c r="H27" s="34">
        <f>Table25[[#This Row],[Nepieciešamais finansējums]]</f>
        <v>17</v>
      </c>
      <c r="I27" s="34">
        <f>Table25[[#This Row],[Nepieciešamais finansējums]]</f>
        <v>17</v>
      </c>
      <c r="J27" s="34">
        <f>Table25[[#This Row],[Nepieciešamais finansējums]]</f>
        <v>17</v>
      </c>
      <c r="K27" s="34">
        <f>Table25[[#This Row],[Nepieciešamais finansējums]]</f>
        <v>17</v>
      </c>
      <c r="L27" s="34">
        <f>Table25[[#This Row],[Nepieciešamais finansējums]]</f>
        <v>17</v>
      </c>
      <c r="M27" s="34">
        <f>Table25[[#This Row],[Nepieciešamais finansējums]]</f>
        <v>17</v>
      </c>
      <c r="N27" s="34">
        <f>Table25[[#This Row],[Nepieciešamais finansējums]]</f>
        <v>17</v>
      </c>
      <c r="O27" s="34">
        <f>Table25[[#This Row],[Nepieciešamais finansējums]]</f>
        <v>17</v>
      </c>
      <c r="P27" s="34">
        <f>Table25[[#This Row],[Nepieciešamais finansējums]]</f>
        <v>17</v>
      </c>
      <c r="Q27" s="34">
        <f>Table25[[#This Row],[Nepieciešamais finansējums]]</f>
        <v>17</v>
      </c>
      <c r="R27" s="34">
        <f>Table25[[#This Row],[Nepieciešamais finansējums]]</f>
        <v>17</v>
      </c>
      <c r="S27" s="34">
        <f>Table25[[#This Row],[Nepieciešamais finansējums]]</f>
        <v>17</v>
      </c>
      <c r="T27" s="34">
        <f>Table25[[#This Row],[Nepieciešamais finansējums]]</f>
        <v>17</v>
      </c>
      <c r="U27" s="34">
        <f>Table25[[#This Row],[Nepieciešamais finansējums]]</f>
        <v>17</v>
      </c>
      <c r="V27" s="34">
        <f>Table25[[#This Row],[Nepieciešamais finansējums]]</f>
        <v>17</v>
      </c>
      <c r="W27" s="34">
        <f>Table25[[#This Row],[Nepieciešamais finansējums]]</f>
        <v>17</v>
      </c>
      <c r="X27" s="34">
        <f>Table25[[#This Row],[Nepieciešamais finansējums]]</f>
        <v>17</v>
      </c>
      <c r="Y27" s="34">
        <f>Table25[[#This Row],[Nepieciešamais finansējums]]</f>
        <v>17</v>
      </c>
      <c r="Z27" s="34">
        <f>Table25[[#This Row],[Nepieciešamais finansējums]]</f>
        <v>17</v>
      </c>
      <c r="AA27" s="34">
        <f>Table25[[#This Row],[Nepieciešamais finansējums]]</f>
        <v>17</v>
      </c>
      <c r="AB27" s="34">
        <v>0</v>
      </c>
      <c r="AC27" s="35">
        <v>0</v>
      </c>
      <c r="AE27" s="17"/>
    </row>
    <row r="28" spans="1:31" s="20" customFormat="1" x14ac:dyDescent="0.35">
      <c r="A28" s="38" t="s">
        <v>10</v>
      </c>
      <c r="B28" s="32">
        <f>B29+B30</f>
        <v>38531</v>
      </c>
      <c r="C28" s="32">
        <f t="shared" ref="C28" si="15">C29+C30</f>
        <v>46381</v>
      </c>
      <c r="D28" s="32">
        <f>Table25[[#This Row],[Nepieciešamais finansējums]]-Table25[[#This Row],[Pieejamais finansējums]]</f>
        <v>7850</v>
      </c>
      <c r="E28" s="32">
        <f t="shared" ref="E28:AC28" si="16">E29+E30</f>
        <v>46381</v>
      </c>
      <c r="F28" s="32">
        <f t="shared" si="16"/>
        <v>46381</v>
      </c>
      <c r="G28" s="32">
        <f t="shared" si="16"/>
        <v>46381</v>
      </c>
      <c r="H28" s="32">
        <f t="shared" si="16"/>
        <v>46381</v>
      </c>
      <c r="I28" s="32">
        <f t="shared" si="16"/>
        <v>46381</v>
      </c>
      <c r="J28" s="32">
        <f t="shared" si="16"/>
        <v>46381</v>
      </c>
      <c r="K28" s="32">
        <f t="shared" si="16"/>
        <v>46381</v>
      </c>
      <c r="L28" s="32">
        <f t="shared" si="16"/>
        <v>46381</v>
      </c>
      <c r="M28" s="32">
        <f t="shared" si="16"/>
        <v>0</v>
      </c>
      <c r="N28" s="32">
        <f t="shared" si="16"/>
        <v>0</v>
      </c>
      <c r="O28" s="32">
        <f t="shared" si="16"/>
        <v>0</v>
      </c>
      <c r="P28" s="32">
        <f t="shared" si="16"/>
        <v>0</v>
      </c>
      <c r="Q28" s="32">
        <f t="shared" si="16"/>
        <v>0</v>
      </c>
      <c r="R28" s="32">
        <f t="shared" si="16"/>
        <v>0</v>
      </c>
      <c r="S28" s="32">
        <f t="shared" si="16"/>
        <v>0</v>
      </c>
      <c r="T28" s="32">
        <f t="shared" si="16"/>
        <v>0</v>
      </c>
      <c r="U28" s="32">
        <f t="shared" si="16"/>
        <v>0</v>
      </c>
      <c r="V28" s="32">
        <f t="shared" si="16"/>
        <v>0</v>
      </c>
      <c r="W28" s="32">
        <f t="shared" si="16"/>
        <v>0</v>
      </c>
      <c r="X28" s="32">
        <f t="shared" si="16"/>
        <v>0</v>
      </c>
      <c r="Y28" s="32">
        <f t="shared" si="16"/>
        <v>0</v>
      </c>
      <c r="Z28" s="32">
        <f t="shared" si="16"/>
        <v>0</v>
      </c>
      <c r="AA28" s="32">
        <f t="shared" si="16"/>
        <v>0</v>
      </c>
      <c r="AB28" s="32">
        <f t="shared" si="16"/>
        <v>0</v>
      </c>
      <c r="AC28" s="33">
        <f t="shared" si="16"/>
        <v>0</v>
      </c>
      <c r="AE28" s="21"/>
    </row>
    <row r="29" spans="1:31" s="16" customFormat="1" x14ac:dyDescent="0.35">
      <c r="A29" s="39" t="s">
        <v>1</v>
      </c>
      <c r="B29" s="34">
        <f>ROUNDUP('[1]Pa gadiem'!B27,0)</f>
        <v>38489</v>
      </c>
      <c r="C29" s="34">
        <f>ROUNDUP('[1]Pa gadiem'!C27,0)</f>
        <v>46304</v>
      </c>
      <c r="D29" s="34">
        <f>Table25[[#This Row],[Nepieciešamais finansējums]]-Table25[[#This Row],[Pieejamais finansējums]]</f>
        <v>7815</v>
      </c>
      <c r="E29" s="34">
        <f>Table25[[#This Row],[Nepieciešamais finansējums]]</f>
        <v>46304</v>
      </c>
      <c r="F29" s="34">
        <f>Table25[[#This Row],[Nepieciešamais finansējums]]</f>
        <v>46304</v>
      </c>
      <c r="G29" s="34">
        <f>Table25[[#This Row],[Nepieciešamais finansējums]]</f>
        <v>46304</v>
      </c>
      <c r="H29" s="34">
        <f>Table25[[#This Row],[Nepieciešamais finansējums]]</f>
        <v>46304</v>
      </c>
      <c r="I29" s="34">
        <f>Table25[[#This Row],[Nepieciešamais finansējums]]</f>
        <v>46304</v>
      </c>
      <c r="J29" s="34">
        <f>Table25[[#This Row],[Nepieciešamais finansējums]]</f>
        <v>46304</v>
      </c>
      <c r="K29" s="34">
        <f>Table25[[#This Row],[Nepieciešamais finansējums]]</f>
        <v>46304</v>
      </c>
      <c r="L29" s="34">
        <f>Table25[[#This Row],[Nepieciešamais finansējums]]</f>
        <v>46304</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5">
        <v>0</v>
      </c>
      <c r="AE29" s="17"/>
    </row>
    <row r="30" spans="1:31" s="16" customFormat="1" x14ac:dyDescent="0.35">
      <c r="A30" s="39" t="s">
        <v>8</v>
      </c>
      <c r="B30" s="34">
        <f>ROUNDUP('[1]Pa gadiem'!B28,0)</f>
        <v>42</v>
      </c>
      <c r="C30" s="34">
        <f>ROUNDUP('[1]Pa gadiem'!C28,0)</f>
        <v>77</v>
      </c>
      <c r="D30" s="34">
        <f>Table25[[#This Row],[Nepieciešamais finansējums]]-Table25[[#This Row],[Pieejamais finansējums]]</f>
        <v>35</v>
      </c>
      <c r="E30" s="34">
        <f>Table25[[#This Row],[Nepieciešamais finansējums]]</f>
        <v>77</v>
      </c>
      <c r="F30" s="34">
        <f>Table25[[#This Row],[Nepieciešamais finansējums]]</f>
        <v>77</v>
      </c>
      <c r="G30" s="34">
        <f>Table25[[#This Row],[Nepieciešamais finansējums]]</f>
        <v>77</v>
      </c>
      <c r="H30" s="34">
        <f>Table25[[#This Row],[Nepieciešamais finansējums]]</f>
        <v>77</v>
      </c>
      <c r="I30" s="34">
        <f>Table25[[#This Row],[Nepieciešamais finansējums]]</f>
        <v>77</v>
      </c>
      <c r="J30" s="34">
        <f>Table25[[#This Row],[Nepieciešamais finansējums]]</f>
        <v>77</v>
      </c>
      <c r="K30" s="34">
        <f>Table25[[#This Row],[Nepieciešamais finansējums]]</f>
        <v>77</v>
      </c>
      <c r="L30" s="34">
        <f>Table25[[#This Row],[Nepieciešamais finansējums]]</f>
        <v>77</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5">
        <v>0</v>
      </c>
      <c r="AE30" s="17"/>
    </row>
    <row r="31" spans="1:31" s="20" customFormat="1" x14ac:dyDescent="0.35">
      <c r="A31" s="38" t="s">
        <v>72</v>
      </c>
      <c r="B31" s="32">
        <f>B32+B33</f>
        <v>5634</v>
      </c>
      <c r="C31" s="32">
        <f t="shared" ref="C31" si="17">C32+C33</f>
        <v>13573</v>
      </c>
      <c r="D31" s="32">
        <f>Table25[[#This Row],[Nepieciešamais finansējums]]-Table25[[#This Row],[Pieejamais finansējums]]</f>
        <v>7939</v>
      </c>
      <c r="E31" s="32">
        <f t="shared" ref="E31:AC31" si="18">E32+E33</f>
        <v>13573</v>
      </c>
      <c r="F31" s="32">
        <f t="shared" si="18"/>
        <v>13573</v>
      </c>
      <c r="G31" s="32">
        <f t="shared" si="18"/>
        <v>13573</v>
      </c>
      <c r="H31" s="32">
        <f t="shared" si="18"/>
        <v>13573</v>
      </c>
      <c r="I31" s="32">
        <f t="shared" si="18"/>
        <v>13573</v>
      </c>
      <c r="J31" s="32">
        <f t="shared" si="18"/>
        <v>13573</v>
      </c>
      <c r="K31" s="32">
        <f t="shared" si="18"/>
        <v>13573</v>
      </c>
      <c r="L31" s="32">
        <f t="shared" si="18"/>
        <v>13573</v>
      </c>
      <c r="M31" s="32">
        <f t="shared" si="18"/>
        <v>0</v>
      </c>
      <c r="N31" s="32">
        <f t="shared" si="18"/>
        <v>0</v>
      </c>
      <c r="O31" s="32">
        <f t="shared" si="18"/>
        <v>0</v>
      </c>
      <c r="P31" s="32">
        <f t="shared" si="18"/>
        <v>0</v>
      </c>
      <c r="Q31" s="32">
        <f t="shared" si="18"/>
        <v>0</v>
      </c>
      <c r="R31" s="32">
        <f t="shared" si="18"/>
        <v>0</v>
      </c>
      <c r="S31" s="32">
        <f t="shared" si="18"/>
        <v>0</v>
      </c>
      <c r="T31" s="32">
        <f t="shared" si="18"/>
        <v>0</v>
      </c>
      <c r="U31" s="32">
        <f t="shared" si="18"/>
        <v>0</v>
      </c>
      <c r="V31" s="32">
        <f t="shared" si="18"/>
        <v>0</v>
      </c>
      <c r="W31" s="32">
        <f t="shared" si="18"/>
        <v>0</v>
      </c>
      <c r="X31" s="32">
        <f t="shared" si="18"/>
        <v>0</v>
      </c>
      <c r="Y31" s="32">
        <f t="shared" si="18"/>
        <v>0</v>
      </c>
      <c r="Z31" s="32">
        <f t="shared" si="18"/>
        <v>0</v>
      </c>
      <c r="AA31" s="32">
        <f t="shared" si="18"/>
        <v>0</v>
      </c>
      <c r="AB31" s="32">
        <f t="shared" si="18"/>
        <v>0</v>
      </c>
      <c r="AC31" s="33">
        <f t="shared" si="18"/>
        <v>0</v>
      </c>
      <c r="AE31" s="21"/>
    </row>
    <row r="32" spans="1:31" s="16" customFormat="1" x14ac:dyDescent="0.35">
      <c r="A32" s="39" t="s">
        <v>1</v>
      </c>
      <c r="B32" s="34">
        <f>ROUNDUP('[1]Pa gadiem'!B30,0)</f>
        <v>5444</v>
      </c>
      <c r="C32" s="34">
        <f>ROUNDUP('[1]Pa gadiem'!C30,0)</f>
        <v>13451</v>
      </c>
      <c r="D32" s="34">
        <f>Table25[[#This Row],[Nepieciešamais finansējums]]-Table25[[#This Row],[Pieejamais finansējums]]</f>
        <v>8007</v>
      </c>
      <c r="E32" s="34">
        <f>Table25[[#This Row],[Nepieciešamais finansējums]]</f>
        <v>13451</v>
      </c>
      <c r="F32" s="34">
        <f>Table25[[#This Row],[Nepieciešamais finansējums]]</f>
        <v>13451</v>
      </c>
      <c r="G32" s="34">
        <f>Table25[[#This Row],[Nepieciešamais finansējums]]</f>
        <v>13451</v>
      </c>
      <c r="H32" s="34">
        <f>Table25[[#This Row],[Nepieciešamais finansējums]]</f>
        <v>13451</v>
      </c>
      <c r="I32" s="34">
        <f>Table25[[#This Row],[Nepieciešamais finansējums]]</f>
        <v>13451</v>
      </c>
      <c r="J32" s="34">
        <f>Table25[[#This Row],[Nepieciešamais finansējums]]</f>
        <v>13451</v>
      </c>
      <c r="K32" s="34">
        <f>Table25[[#This Row],[Nepieciešamais finansējums]]</f>
        <v>13451</v>
      </c>
      <c r="L32" s="34">
        <f>Table25[[#This Row],[Nepieciešamais finansējums]]</f>
        <v>13451</v>
      </c>
      <c r="M32" s="34">
        <v>0</v>
      </c>
      <c r="N32" s="34">
        <v>0</v>
      </c>
      <c r="O32" s="34">
        <v>0</v>
      </c>
      <c r="P32" s="34">
        <v>0</v>
      </c>
      <c r="Q32" s="34">
        <v>0</v>
      </c>
      <c r="R32" s="34">
        <v>0</v>
      </c>
      <c r="S32" s="34">
        <v>0</v>
      </c>
      <c r="T32" s="34">
        <v>0</v>
      </c>
      <c r="U32" s="34">
        <v>0</v>
      </c>
      <c r="V32" s="34">
        <v>0</v>
      </c>
      <c r="W32" s="34">
        <v>0</v>
      </c>
      <c r="X32" s="34">
        <v>0</v>
      </c>
      <c r="Y32" s="34">
        <v>0</v>
      </c>
      <c r="Z32" s="34">
        <v>0</v>
      </c>
      <c r="AA32" s="34">
        <v>0</v>
      </c>
      <c r="AB32" s="34">
        <v>0</v>
      </c>
      <c r="AC32" s="35">
        <v>0</v>
      </c>
      <c r="AE32" s="17"/>
    </row>
    <row r="33" spans="1:31" s="16" customFormat="1" x14ac:dyDescent="0.35">
      <c r="A33" s="39" t="s">
        <v>8</v>
      </c>
      <c r="B33" s="34">
        <f>ROUNDUP('[1]Pa gadiem'!B31,0)</f>
        <v>190</v>
      </c>
      <c r="C33" s="34">
        <f>ROUNDUP('[1]Pa gadiem'!C31,0)</f>
        <v>122</v>
      </c>
      <c r="D33" s="34">
        <f>Table25[[#This Row],[Nepieciešamais finansējums]]-Table25[[#This Row],[Pieejamais finansējums]]</f>
        <v>-68</v>
      </c>
      <c r="E33" s="34">
        <f>Table25[[#This Row],[Nepieciešamais finansējums]]</f>
        <v>122</v>
      </c>
      <c r="F33" s="34">
        <f>Table25[[#This Row],[Nepieciešamais finansējums]]</f>
        <v>122</v>
      </c>
      <c r="G33" s="34">
        <f>Table25[[#This Row],[Nepieciešamais finansējums]]</f>
        <v>122</v>
      </c>
      <c r="H33" s="34">
        <f>Table25[[#This Row],[Nepieciešamais finansējums]]</f>
        <v>122</v>
      </c>
      <c r="I33" s="34">
        <f>Table25[[#This Row],[Nepieciešamais finansējums]]</f>
        <v>122</v>
      </c>
      <c r="J33" s="34">
        <f>Table25[[#This Row],[Nepieciešamais finansējums]]</f>
        <v>122</v>
      </c>
      <c r="K33" s="34">
        <f>Table25[[#This Row],[Nepieciešamais finansējums]]</f>
        <v>122</v>
      </c>
      <c r="L33" s="34">
        <f>Table25[[#This Row],[Nepieciešamais finansējums]]</f>
        <v>122</v>
      </c>
      <c r="M33" s="34">
        <v>0</v>
      </c>
      <c r="N33" s="34">
        <v>0</v>
      </c>
      <c r="O33" s="34">
        <v>0</v>
      </c>
      <c r="P33" s="34">
        <v>0</v>
      </c>
      <c r="Q33" s="34">
        <v>0</v>
      </c>
      <c r="R33" s="34">
        <v>0</v>
      </c>
      <c r="S33" s="34">
        <v>0</v>
      </c>
      <c r="T33" s="34">
        <v>0</v>
      </c>
      <c r="U33" s="34">
        <v>0</v>
      </c>
      <c r="V33" s="34">
        <v>0</v>
      </c>
      <c r="W33" s="34">
        <v>0</v>
      </c>
      <c r="X33" s="34">
        <v>0</v>
      </c>
      <c r="Y33" s="34">
        <v>0</v>
      </c>
      <c r="Z33" s="34">
        <v>0</v>
      </c>
      <c r="AA33" s="34">
        <v>0</v>
      </c>
      <c r="AB33" s="34">
        <v>0</v>
      </c>
      <c r="AC33" s="35">
        <v>0</v>
      </c>
      <c r="AE33" s="17"/>
    </row>
    <row r="34" spans="1:31" s="20" customFormat="1" x14ac:dyDescent="0.35">
      <c r="A34" s="38" t="s">
        <v>15</v>
      </c>
      <c r="B34" s="32">
        <f>B35+B36</f>
        <v>6631</v>
      </c>
      <c r="C34" s="32">
        <f t="shared" ref="C34" si="19">C35+C36</f>
        <v>18024</v>
      </c>
      <c r="D34" s="32">
        <f>Table25[[#This Row],[Nepieciešamais finansējums]]-Table25[[#This Row],[Pieejamais finansējums]]</f>
        <v>11393</v>
      </c>
      <c r="E34" s="32">
        <f t="shared" ref="E34:AC34" si="20">E35+E36</f>
        <v>18024</v>
      </c>
      <c r="F34" s="32">
        <f t="shared" si="20"/>
        <v>18024</v>
      </c>
      <c r="G34" s="32">
        <f t="shared" si="20"/>
        <v>18024</v>
      </c>
      <c r="H34" s="32">
        <f t="shared" si="20"/>
        <v>18024</v>
      </c>
      <c r="I34" s="32">
        <f t="shared" si="20"/>
        <v>18024</v>
      </c>
      <c r="J34" s="32">
        <f t="shared" si="20"/>
        <v>18024</v>
      </c>
      <c r="K34" s="32">
        <f t="shared" si="20"/>
        <v>18024</v>
      </c>
      <c r="L34" s="32">
        <f t="shared" si="20"/>
        <v>18024</v>
      </c>
      <c r="M34" s="32">
        <f t="shared" si="20"/>
        <v>18024</v>
      </c>
      <c r="N34" s="32">
        <f t="shared" si="20"/>
        <v>18024</v>
      </c>
      <c r="O34" s="32">
        <f t="shared" si="20"/>
        <v>18024</v>
      </c>
      <c r="P34" s="32">
        <f t="shared" si="20"/>
        <v>18024</v>
      </c>
      <c r="Q34" s="32">
        <f t="shared" si="20"/>
        <v>18024</v>
      </c>
      <c r="R34" s="32">
        <f t="shared" si="20"/>
        <v>18024</v>
      </c>
      <c r="S34" s="32">
        <f t="shared" si="20"/>
        <v>18024</v>
      </c>
      <c r="T34" s="32">
        <f t="shared" si="20"/>
        <v>18024</v>
      </c>
      <c r="U34" s="32">
        <f t="shared" si="20"/>
        <v>18024</v>
      </c>
      <c r="V34" s="32">
        <f t="shared" si="20"/>
        <v>18024</v>
      </c>
      <c r="W34" s="32">
        <f t="shared" si="20"/>
        <v>18024</v>
      </c>
      <c r="X34" s="32">
        <f t="shared" si="20"/>
        <v>18024</v>
      </c>
      <c r="Y34" s="32">
        <f t="shared" si="20"/>
        <v>18024</v>
      </c>
      <c r="Z34" s="32">
        <f t="shared" si="20"/>
        <v>18024</v>
      </c>
      <c r="AA34" s="32">
        <f t="shared" si="20"/>
        <v>18024</v>
      </c>
      <c r="AB34" s="32">
        <f t="shared" si="20"/>
        <v>0</v>
      </c>
      <c r="AC34" s="33">
        <f t="shared" si="20"/>
        <v>0</v>
      </c>
      <c r="AE34" s="21"/>
    </row>
    <row r="35" spans="1:31" s="16" customFormat="1" x14ac:dyDescent="0.35">
      <c r="A35" s="39" t="s">
        <v>1</v>
      </c>
      <c r="B35" s="34">
        <f>ROUNDUP('[1]Pa gadiem'!B33,0)</f>
        <v>6500</v>
      </c>
      <c r="C35" s="34">
        <f>ROUNDUP('[1]Pa gadiem'!C33,0)</f>
        <v>17896</v>
      </c>
      <c r="D35" s="34">
        <f>Table25[[#This Row],[Nepieciešamais finansējums]]-Table25[[#This Row],[Pieejamais finansējums]]</f>
        <v>11396</v>
      </c>
      <c r="E35" s="34">
        <f>Table25[[#This Row],[Nepieciešamais finansējums]]</f>
        <v>17896</v>
      </c>
      <c r="F35" s="34">
        <f>Table25[[#This Row],[Nepieciešamais finansējums]]</f>
        <v>17896</v>
      </c>
      <c r="G35" s="34">
        <f>Table25[[#This Row],[Nepieciešamais finansējums]]</f>
        <v>17896</v>
      </c>
      <c r="H35" s="34">
        <f>Table25[[#This Row],[Nepieciešamais finansējums]]</f>
        <v>17896</v>
      </c>
      <c r="I35" s="34">
        <f>Table25[[#This Row],[Nepieciešamais finansējums]]</f>
        <v>17896</v>
      </c>
      <c r="J35" s="34">
        <f>Table25[[#This Row],[Nepieciešamais finansējums]]</f>
        <v>17896</v>
      </c>
      <c r="K35" s="34">
        <f>Table25[[#This Row],[Nepieciešamais finansējums]]</f>
        <v>17896</v>
      </c>
      <c r="L35" s="34">
        <f>Table25[[#This Row],[Nepieciešamais finansējums]]</f>
        <v>17896</v>
      </c>
      <c r="M35" s="34">
        <f>Table25[[#This Row],[Nepieciešamais finansējums]]</f>
        <v>17896</v>
      </c>
      <c r="N35" s="34">
        <f>Table25[[#This Row],[Nepieciešamais finansējums]]</f>
        <v>17896</v>
      </c>
      <c r="O35" s="34">
        <f>Table25[[#This Row],[Nepieciešamais finansējums]]</f>
        <v>17896</v>
      </c>
      <c r="P35" s="34">
        <f>Table25[[#This Row],[Nepieciešamais finansējums]]</f>
        <v>17896</v>
      </c>
      <c r="Q35" s="34">
        <f>Table25[[#This Row],[Nepieciešamais finansējums]]</f>
        <v>17896</v>
      </c>
      <c r="R35" s="34">
        <f>Table25[[#This Row],[Nepieciešamais finansējums]]</f>
        <v>17896</v>
      </c>
      <c r="S35" s="34">
        <f>Table25[[#This Row],[Nepieciešamais finansējums]]</f>
        <v>17896</v>
      </c>
      <c r="T35" s="34">
        <f>Table25[[#This Row],[Nepieciešamais finansējums]]</f>
        <v>17896</v>
      </c>
      <c r="U35" s="34">
        <f>Table25[[#This Row],[Nepieciešamais finansējums]]</f>
        <v>17896</v>
      </c>
      <c r="V35" s="34">
        <f>Table25[[#This Row],[Nepieciešamais finansējums]]</f>
        <v>17896</v>
      </c>
      <c r="W35" s="34">
        <f>Table25[[#This Row],[Nepieciešamais finansējums]]</f>
        <v>17896</v>
      </c>
      <c r="X35" s="34">
        <f>Table25[[#This Row],[Nepieciešamais finansējums]]</f>
        <v>17896</v>
      </c>
      <c r="Y35" s="34">
        <f>Table25[[#This Row],[Nepieciešamais finansējums]]</f>
        <v>17896</v>
      </c>
      <c r="Z35" s="34">
        <f>Table25[[#This Row],[Nepieciešamais finansējums]]</f>
        <v>17896</v>
      </c>
      <c r="AA35" s="34">
        <f>Table25[[#This Row],[Nepieciešamais finansējums]]</f>
        <v>17896</v>
      </c>
      <c r="AB35" s="34">
        <v>0</v>
      </c>
      <c r="AC35" s="35">
        <v>0</v>
      </c>
      <c r="AE35" s="17"/>
    </row>
    <row r="36" spans="1:31" s="16" customFormat="1" x14ac:dyDescent="0.35">
      <c r="A36" s="39" t="s">
        <v>8</v>
      </c>
      <c r="B36" s="34">
        <f>ROUNDUP('[1]Pa gadiem'!B34,0)</f>
        <v>131</v>
      </c>
      <c r="C36" s="34">
        <f>ROUNDUP('[1]Pa gadiem'!C34,0)</f>
        <v>128</v>
      </c>
      <c r="D36" s="34">
        <f>Table25[[#This Row],[Nepieciešamais finansējums]]-Table25[[#This Row],[Pieejamais finansējums]]</f>
        <v>-3</v>
      </c>
      <c r="E36" s="34">
        <f>Table25[[#This Row],[Nepieciešamais finansējums]]</f>
        <v>128</v>
      </c>
      <c r="F36" s="34">
        <f>Table25[[#This Row],[Nepieciešamais finansējums]]</f>
        <v>128</v>
      </c>
      <c r="G36" s="34">
        <f>Table25[[#This Row],[Nepieciešamais finansējums]]</f>
        <v>128</v>
      </c>
      <c r="H36" s="34">
        <f>Table25[[#This Row],[Nepieciešamais finansējums]]</f>
        <v>128</v>
      </c>
      <c r="I36" s="34">
        <f>Table25[[#This Row],[Nepieciešamais finansējums]]</f>
        <v>128</v>
      </c>
      <c r="J36" s="34">
        <f>Table25[[#This Row],[Nepieciešamais finansējums]]</f>
        <v>128</v>
      </c>
      <c r="K36" s="34">
        <f>Table25[[#This Row],[Nepieciešamais finansējums]]</f>
        <v>128</v>
      </c>
      <c r="L36" s="34">
        <f>Table25[[#This Row],[Nepieciešamais finansējums]]</f>
        <v>128</v>
      </c>
      <c r="M36" s="34">
        <f>Table25[[#This Row],[Nepieciešamais finansējums]]</f>
        <v>128</v>
      </c>
      <c r="N36" s="34">
        <f>Table25[[#This Row],[Nepieciešamais finansējums]]</f>
        <v>128</v>
      </c>
      <c r="O36" s="34">
        <f>Table25[[#This Row],[Nepieciešamais finansējums]]</f>
        <v>128</v>
      </c>
      <c r="P36" s="34">
        <f>Table25[[#This Row],[Nepieciešamais finansējums]]</f>
        <v>128</v>
      </c>
      <c r="Q36" s="34">
        <f>Table25[[#This Row],[Nepieciešamais finansējums]]</f>
        <v>128</v>
      </c>
      <c r="R36" s="34">
        <f>Table25[[#This Row],[Nepieciešamais finansējums]]</f>
        <v>128</v>
      </c>
      <c r="S36" s="34">
        <f>Table25[[#This Row],[Nepieciešamais finansējums]]</f>
        <v>128</v>
      </c>
      <c r="T36" s="34">
        <f>Table25[[#This Row],[Nepieciešamais finansējums]]</f>
        <v>128</v>
      </c>
      <c r="U36" s="34">
        <f>Table25[[#This Row],[Nepieciešamais finansējums]]</f>
        <v>128</v>
      </c>
      <c r="V36" s="34">
        <f>Table25[[#This Row],[Nepieciešamais finansējums]]</f>
        <v>128</v>
      </c>
      <c r="W36" s="34">
        <f>Table25[[#This Row],[Nepieciešamais finansējums]]</f>
        <v>128</v>
      </c>
      <c r="X36" s="34">
        <f>Table25[[#This Row],[Nepieciešamais finansējums]]</f>
        <v>128</v>
      </c>
      <c r="Y36" s="34">
        <f>Table25[[#This Row],[Nepieciešamais finansējums]]</f>
        <v>128</v>
      </c>
      <c r="Z36" s="34">
        <f>Table25[[#This Row],[Nepieciešamais finansējums]]</f>
        <v>128</v>
      </c>
      <c r="AA36" s="34">
        <f>Table25[[#This Row],[Nepieciešamais finansējums]]</f>
        <v>128</v>
      </c>
      <c r="AB36" s="34">
        <v>0</v>
      </c>
      <c r="AC36" s="35">
        <v>0</v>
      </c>
      <c r="AE36" s="17"/>
    </row>
    <row r="37" spans="1:31" s="20" customFormat="1" x14ac:dyDescent="0.35">
      <c r="A37" s="38" t="s">
        <v>19</v>
      </c>
      <c r="B37" s="32">
        <f>B38+B39</f>
        <v>14102</v>
      </c>
      <c r="C37" s="32">
        <f t="shared" ref="C37" si="21">C38+C39</f>
        <v>29678</v>
      </c>
      <c r="D37" s="32">
        <f>Table25[[#This Row],[Nepieciešamais finansējums]]-Table25[[#This Row],[Pieejamais finansējums]]</f>
        <v>15576</v>
      </c>
      <c r="E37" s="32">
        <f t="shared" ref="E37:AC37" si="22">E38+E39</f>
        <v>29678</v>
      </c>
      <c r="F37" s="32">
        <f t="shared" si="22"/>
        <v>29678</v>
      </c>
      <c r="G37" s="32">
        <f t="shared" si="22"/>
        <v>29678</v>
      </c>
      <c r="H37" s="32">
        <f t="shared" si="22"/>
        <v>29678</v>
      </c>
      <c r="I37" s="32">
        <f t="shared" si="22"/>
        <v>29678</v>
      </c>
      <c r="J37" s="32">
        <f t="shared" si="22"/>
        <v>29678</v>
      </c>
      <c r="K37" s="32">
        <f t="shared" si="22"/>
        <v>29678</v>
      </c>
      <c r="L37" s="32">
        <f t="shared" si="22"/>
        <v>29678</v>
      </c>
      <c r="M37" s="32">
        <f t="shared" si="22"/>
        <v>0</v>
      </c>
      <c r="N37" s="32">
        <f t="shared" si="22"/>
        <v>0</v>
      </c>
      <c r="O37" s="32">
        <f t="shared" si="22"/>
        <v>0</v>
      </c>
      <c r="P37" s="32">
        <f t="shared" si="22"/>
        <v>0</v>
      </c>
      <c r="Q37" s="32">
        <f t="shared" si="22"/>
        <v>0</v>
      </c>
      <c r="R37" s="32">
        <f t="shared" si="22"/>
        <v>0</v>
      </c>
      <c r="S37" s="32">
        <f t="shared" si="22"/>
        <v>0</v>
      </c>
      <c r="T37" s="32">
        <f t="shared" si="22"/>
        <v>0</v>
      </c>
      <c r="U37" s="32">
        <f t="shared" si="22"/>
        <v>0</v>
      </c>
      <c r="V37" s="32">
        <f t="shared" si="22"/>
        <v>0</v>
      </c>
      <c r="W37" s="32">
        <f t="shared" si="22"/>
        <v>0</v>
      </c>
      <c r="X37" s="32">
        <f t="shared" si="22"/>
        <v>0</v>
      </c>
      <c r="Y37" s="32">
        <f t="shared" si="22"/>
        <v>0</v>
      </c>
      <c r="Z37" s="32">
        <f t="shared" si="22"/>
        <v>0</v>
      </c>
      <c r="AA37" s="32">
        <f t="shared" si="22"/>
        <v>0</v>
      </c>
      <c r="AB37" s="32">
        <f t="shared" si="22"/>
        <v>0</v>
      </c>
      <c r="AC37" s="33">
        <f t="shared" si="22"/>
        <v>0</v>
      </c>
      <c r="AE37" s="21"/>
    </row>
    <row r="38" spans="1:31" s="16" customFormat="1" x14ac:dyDescent="0.35">
      <c r="A38" s="39" t="s">
        <v>1</v>
      </c>
      <c r="B38" s="34">
        <f>ROUNDUP('[1]Pa gadiem'!B36,0)</f>
        <v>13877</v>
      </c>
      <c r="C38" s="34">
        <f>ROUNDUP('[1]Pa gadiem'!C36,0)</f>
        <v>29346</v>
      </c>
      <c r="D38" s="34">
        <f>Table25[[#This Row],[Nepieciešamais finansējums]]-Table25[[#This Row],[Pieejamais finansējums]]</f>
        <v>15469</v>
      </c>
      <c r="E38" s="34">
        <f>Table25[[#This Row],[Nepieciešamais finansējums]]</f>
        <v>29346</v>
      </c>
      <c r="F38" s="34">
        <f>Table25[[#This Row],[Nepieciešamais finansējums]]</f>
        <v>29346</v>
      </c>
      <c r="G38" s="34">
        <f>Table25[[#This Row],[Nepieciešamais finansējums]]</f>
        <v>29346</v>
      </c>
      <c r="H38" s="34">
        <f>Table25[[#This Row],[Nepieciešamais finansējums]]</f>
        <v>29346</v>
      </c>
      <c r="I38" s="34">
        <f>Table25[[#This Row],[Nepieciešamais finansējums]]</f>
        <v>29346</v>
      </c>
      <c r="J38" s="34">
        <f>Table25[[#This Row],[Nepieciešamais finansējums]]</f>
        <v>29346</v>
      </c>
      <c r="K38" s="34">
        <f>Table25[[#This Row],[Nepieciešamais finansējums]]</f>
        <v>29346</v>
      </c>
      <c r="L38" s="34">
        <f>Table25[[#This Row],[Nepieciešamais finansējums]]</f>
        <v>29346</v>
      </c>
      <c r="M38" s="34">
        <v>0</v>
      </c>
      <c r="N38" s="34">
        <v>0</v>
      </c>
      <c r="O38" s="34">
        <v>0</v>
      </c>
      <c r="P38" s="34">
        <v>0</v>
      </c>
      <c r="Q38" s="34">
        <v>0</v>
      </c>
      <c r="R38" s="34">
        <v>0</v>
      </c>
      <c r="S38" s="34">
        <v>0</v>
      </c>
      <c r="T38" s="34">
        <v>0</v>
      </c>
      <c r="U38" s="34">
        <v>0</v>
      </c>
      <c r="V38" s="34">
        <v>0</v>
      </c>
      <c r="W38" s="34">
        <v>0</v>
      </c>
      <c r="X38" s="34">
        <v>0</v>
      </c>
      <c r="Y38" s="34">
        <v>0</v>
      </c>
      <c r="Z38" s="34">
        <v>0</v>
      </c>
      <c r="AA38" s="34">
        <v>0</v>
      </c>
      <c r="AB38" s="34">
        <v>0</v>
      </c>
      <c r="AC38" s="35">
        <v>0</v>
      </c>
      <c r="AE38" s="17"/>
    </row>
    <row r="39" spans="1:31" s="16" customFormat="1" x14ac:dyDescent="0.35">
      <c r="A39" s="39" t="s">
        <v>8</v>
      </c>
      <c r="B39" s="34">
        <f>ROUNDUP('[1]Pa gadiem'!B37,0)</f>
        <v>225</v>
      </c>
      <c r="C39" s="34">
        <f>ROUNDUP('[1]Pa gadiem'!C37,0)</f>
        <v>332</v>
      </c>
      <c r="D39" s="34">
        <f>Table25[[#This Row],[Nepieciešamais finansējums]]-Table25[[#This Row],[Pieejamais finansējums]]</f>
        <v>107</v>
      </c>
      <c r="E39" s="34">
        <f>Table25[[#This Row],[Nepieciešamais finansējums]]</f>
        <v>332</v>
      </c>
      <c r="F39" s="34">
        <f>Table25[[#This Row],[Nepieciešamais finansējums]]</f>
        <v>332</v>
      </c>
      <c r="G39" s="34">
        <f>Table25[[#This Row],[Nepieciešamais finansējums]]</f>
        <v>332</v>
      </c>
      <c r="H39" s="34">
        <f>Table25[[#This Row],[Nepieciešamais finansējums]]</f>
        <v>332</v>
      </c>
      <c r="I39" s="34">
        <f>Table25[[#This Row],[Nepieciešamais finansējums]]</f>
        <v>332</v>
      </c>
      <c r="J39" s="34">
        <f>Table25[[#This Row],[Nepieciešamais finansējums]]</f>
        <v>332</v>
      </c>
      <c r="K39" s="34">
        <f>Table25[[#This Row],[Nepieciešamais finansējums]]</f>
        <v>332</v>
      </c>
      <c r="L39" s="34">
        <f>Table25[[#This Row],[Nepieciešamais finansējums]]</f>
        <v>332</v>
      </c>
      <c r="M39" s="34">
        <v>0</v>
      </c>
      <c r="N39" s="34">
        <v>0</v>
      </c>
      <c r="O39" s="34">
        <v>0</v>
      </c>
      <c r="P39" s="34">
        <v>0</v>
      </c>
      <c r="Q39" s="34">
        <v>0</v>
      </c>
      <c r="R39" s="34">
        <v>0</v>
      </c>
      <c r="S39" s="34">
        <v>0</v>
      </c>
      <c r="T39" s="34">
        <v>0</v>
      </c>
      <c r="U39" s="34">
        <v>0</v>
      </c>
      <c r="V39" s="34">
        <v>0</v>
      </c>
      <c r="W39" s="34">
        <v>0</v>
      </c>
      <c r="X39" s="34">
        <v>0</v>
      </c>
      <c r="Y39" s="34">
        <v>0</v>
      </c>
      <c r="Z39" s="34">
        <v>0</v>
      </c>
      <c r="AA39" s="34">
        <v>0</v>
      </c>
      <c r="AB39" s="34">
        <v>0</v>
      </c>
      <c r="AC39" s="35">
        <v>0</v>
      </c>
      <c r="AE39" s="17"/>
    </row>
    <row r="40" spans="1:31" s="20" customFormat="1" x14ac:dyDescent="0.35">
      <c r="A40" s="38" t="s">
        <v>7</v>
      </c>
      <c r="B40" s="32">
        <f>B41+B42</f>
        <v>42411</v>
      </c>
      <c r="C40" s="32">
        <f t="shared" ref="C40" si="23">C41+C42</f>
        <v>60613</v>
      </c>
      <c r="D40" s="32">
        <f>D41+D42</f>
        <v>18202</v>
      </c>
      <c r="E40" s="32">
        <f t="shared" ref="E40:AC40" si="24">E41+E42</f>
        <v>60613</v>
      </c>
      <c r="F40" s="32">
        <f t="shared" si="24"/>
        <v>60613</v>
      </c>
      <c r="G40" s="32">
        <f t="shared" si="24"/>
        <v>60613</v>
      </c>
      <c r="H40" s="32">
        <f t="shared" si="24"/>
        <v>60613</v>
      </c>
      <c r="I40" s="32">
        <f t="shared" si="24"/>
        <v>60613</v>
      </c>
      <c r="J40" s="32">
        <f t="shared" si="24"/>
        <v>60613</v>
      </c>
      <c r="K40" s="32">
        <f t="shared" si="24"/>
        <v>60613</v>
      </c>
      <c r="L40" s="32">
        <f t="shared" si="24"/>
        <v>60613</v>
      </c>
      <c r="M40" s="32">
        <f t="shared" si="24"/>
        <v>0</v>
      </c>
      <c r="N40" s="32">
        <f t="shared" si="24"/>
        <v>0</v>
      </c>
      <c r="O40" s="32">
        <f t="shared" si="24"/>
        <v>0</v>
      </c>
      <c r="P40" s="32">
        <f t="shared" si="24"/>
        <v>0</v>
      </c>
      <c r="Q40" s="32">
        <f t="shared" si="24"/>
        <v>0</v>
      </c>
      <c r="R40" s="32">
        <f t="shared" si="24"/>
        <v>0</v>
      </c>
      <c r="S40" s="32">
        <f t="shared" si="24"/>
        <v>0</v>
      </c>
      <c r="T40" s="32">
        <f t="shared" si="24"/>
        <v>0</v>
      </c>
      <c r="U40" s="32">
        <f t="shared" si="24"/>
        <v>0</v>
      </c>
      <c r="V40" s="32">
        <f t="shared" si="24"/>
        <v>0</v>
      </c>
      <c r="W40" s="32">
        <f t="shared" si="24"/>
        <v>0</v>
      </c>
      <c r="X40" s="32">
        <f t="shared" si="24"/>
        <v>0</v>
      </c>
      <c r="Y40" s="32">
        <f t="shared" si="24"/>
        <v>0</v>
      </c>
      <c r="Z40" s="32">
        <f t="shared" si="24"/>
        <v>0</v>
      </c>
      <c r="AA40" s="32">
        <f t="shared" si="24"/>
        <v>0</v>
      </c>
      <c r="AB40" s="32">
        <f t="shared" si="24"/>
        <v>0</v>
      </c>
      <c r="AC40" s="33">
        <f t="shared" si="24"/>
        <v>0</v>
      </c>
      <c r="AE40" s="21"/>
    </row>
    <row r="41" spans="1:31" s="16" customFormat="1" x14ac:dyDescent="0.35">
      <c r="A41" s="39" t="s">
        <v>1</v>
      </c>
      <c r="B41" s="34">
        <f>ROUNDUP('[1]Pa gadiem'!B39,0)</f>
        <v>42281</v>
      </c>
      <c r="C41" s="34">
        <f>ROUNDUP('[1]Pa gadiem'!C39,0)</f>
        <v>60523</v>
      </c>
      <c r="D41" s="34">
        <f>Table25[[#This Row],[Nepieciešamais finansējums]]-Table25[[#This Row],[Pieejamais finansējums]]</f>
        <v>18242</v>
      </c>
      <c r="E41" s="34">
        <f>Table25[[#This Row],[Nepieciešamais finansējums]]</f>
        <v>60523</v>
      </c>
      <c r="F41" s="34">
        <f>Table25[[#This Row],[Nepieciešamais finansējums]]</f>
        <v>60523</v>
      </c>
      <c r="G41" s="34">
        <f>Table25[[#This Row],[Nepieciešamais finansējums]]</f>
        <v>60523</v>
      </c>
      <c r="H41" s="34">
        <f>Table25[[#This Row],[Nepieciešamais finansējums]]</f>
        <v>60523</v>
      </c>
      <c r="I41" s="34">
        <f>Table25[[#This Row],[Nepieciešamais finansējums]]</f>
        <v>60523</v>
      </c>
      <c r="J41" s="34">
        <f>Table25[[#This Row],[Nepieciešamais finansējums]]</f>
        <v>60523</v>
      </c>
      <c r="K41" s="34">
        <f>Table25[[#This Row],[Nepieciešamais finansējums]]</f>
        <v>60523</v>
      </c>
      <c r="L41" s="34">
        <f>Table25[[#This Row],[Nepieciešamais finansējums]]</f>
        <v>60523</v>
      </c>
      <c r="M41" s="34">
        <v>0</v>
      </c>
      <c r="N41" s="34">
        <v>0</v>
      </c>
      <c r="O41" s="34">
        <v>0</v>
      </c>
      <c r="P41" s="34">
        <v>0</v>
      </c>
      <c r="Q41" s="34">
        <v>0</v>
      </c>
      <c r="R41" s="34">
        <v>0</v>
      </c>
      <c r="S41" s="34">
        <v>0</v>
      </c>
      <c r="T41" s="34">
        <v>0</v>
      </c>
      <c r="U41" s="34">
        <v>0</v>
      </c>
      <c r="V41" s="34">
        <v>0</v>
      </c>
      <c r="W41" s="34">
        <v>0</v>
      </c>
      <c r="X41" s="34">
        <v>0</v>
      </c>
      <c r="Y41" s="34">
        <v>0</v>
      </c>
      <c r="Z41" s="34">
        <v>0</v>
      </c>
      <c r="AA41" s="34">
        <v>0</v>
      </c>
      <c r="AB41" s="34">
        <v>0</v>
      </c>
      <c r="AC41" s="35">
        <v>0</v>
      </c>
      <c r="AE41" s="17"/>
    </row>
    <row r="42" spans="1:31" s="16" customFormat="1" x14ac:dyDescent="0.35">
      <c r="A42" s="39" t="s">
        <v>8</v>
      </c>
      <c r="B42" s="34">
        <f>ROUNDUP('[1]Pa gadiem'!B40,0)</f>
        <v>130</v>
      </c>
      <c r="C42" s="34">
        <f>ROUNDUP('[1]Pa gadiem'!C40,0)</f>
        <v>90</v>
      </c>
      <c r="D42" s="34">
        <f>Table25[[#This Row],[Nepieciešamais finansējums]]-Table25[[#This Row],[Pieejamais finansējums]]</f>
        <v>-40</v>
      </c>
      <c r="E42" s="34">
        <f>Table25[[#This Row],[Nepieciešamais finansējums]]</f>
        <v>90</v>
      </c>
      <c r="F42" s="34">
        <f>Table25[[#This Row],[Nepieciešamais finansējums]]</f>
        <v>90</v>
      </c>
      <c r="G42" s="34">
        <f>Table25[[#This Row],[Nepieciešamais finansējums]]</f>
        <v>90</v>
      </c>
      <c r="H42" s="34">
        <f>Table25[[#This Row],[Nepieciešamais finansējums]]</f>
        <v>90</v>
      </c>
      <c r="I42" s="34">
        <f>Table25[[#This Row],[Nepieciešamais finansējums]]</f>
        <v>90</v>
      </c>
      <c r="J42" s="34">
        <f>Table25[[#This Row],[Nepieciešamais finansējums]]</f>
        <v>90</v>
      </c>
      <c r="K42" s="34">
        <f>Table25[[#This Row],[Nepieciešamais finansējums]]</f>
        <v>90</v>
      </c>
      <c r="L42" s="34">
        <f>Table25[[#This Row],[Nepieciešamais finansējums]]</f>
        <v>90</v>
      </c>
      <c r="M42" s="34">
        <v>0</v>
      </c>
      <c r="N42" s="34">
        <v>0</v>
      </c>
      <c r="O42" s="34">
        <v>0</v>
      </c>
      <c r="P42" s="34">
        <v>0</v>
      </c>
      <c r="Q42" s="34">
        <v>0</v>
      </c>
      <c r="R42" s="34">
        <v>0</v>
      </c>
      <c r="S42" s="34">
        <v>0</v>
      </c>
      <c r="T42" s="34">
        <v>0</v>
      </c>
      <c r="U42" s="34">
        <v>0</v>
      </c>
      <c r="V42" s="34">
        <v>0</v>
      </c>
      <c r="W42" s="34">
        <v>0</v>
      </c>
      <c r="X42" s="34">
        <v>0</v>
      </c>
      <c r="Y42" s="34">
        <v>0</v>
      </c>
      <c r="Z42" s="34">
        <v>0</v>
      </c>
      <c r="AA42" s="34">
        <v>0</v>
      </c>
      <c r="AB42" s="34">
        <v>0</v>
      </c>
      <c r="AC42" s="35">
        <v>0</v>
      </c>
      <c r="AE42" s="17"/>
    </row>
    <row r="43" spans="1:31" s="20" customFormat="1" x14ac:dyDescent="0.35">
      <c r="A43" s="38" t="s">
        <v>17</v>
      </c>
      <c r="B43" s="32">
        <f>B44+B45</f>
        <v>13013</v>
      </c>
      <c r="C43" s="32">
        <f t="shared" ref="C43" si="25">C44+C45</f>
        <v>39910</v>
      </c>
      <c r="D43" s="32">
        <f>Table25[[#This Row],[Nepieciešamais finansējums]]-Table25[[#This Row],[Pieejamais finansējums]]</f>
        <v>26897</v>
      </c>
      <c r="E43" s="32">
        <f t="shared" ref="E43:AC43" si="26">E44+E45</f>
        <v>39910</v>
      </c>
      <c r="F43" s="32">
        <f t="shared" si="26"/>
        <v>39910</v>
      </c>
      <c r="G43" s="32">
        <f t="shared" si="26"/>
        <v>39910</v>
      </c>
      <c r="H43" s="32">
        <f t="shared" si="26"/>
        <v>39910</v>
      </c>
      <c r="I43" s="32">
        <f t="shared" si="26"/>
        <v>39910</v>
      </c>
      <c r="J43" s="32">
        <f t="shared" si="26"/>
        <v>39910</v>
      </c>
      <c r="K43" s="32">
        <f t="shared" si="26"/>
        <v>39910</v>
      </c>
      <c r="L43" s="32">
        <f t="shared" si="26"/>
        <v>39910</v>
      </c>
      <c r="M43" s="32">
        <f t="shared" si="26"/>
        <v>39910</v>
      </c>
      <c r="N43" s="32">
        <f t="shared" si="26"/>
        <v>39910</v>
      </c>
      <c r="O43" s="32">
        <f t="shared" si="26"/>
        <v>39910</v>
      </c>
      <c r="P43" s="32">
        <f t="shared" si="26"/>
        <v>39910</v>
      </c>
      <c r="Q43" s="32">
        <f t="shared" si="26"/>
        <v>39910</v>
      </c>
      <c r="R43" s="32">
        <f t="shared" si="26"/>
        <v>39910</v>
      </c>
      <c r="S43" s="32">
        <f t="shared" si="26"/>
        <v>39910</v>
      </c>
      <c r="T43" s="32">
        <f t="shared" si="26"/>
        <v>39910</v>
      </c>
      <c r="U43" s="32">
        <f t="shared" si="26"/>
        <v>39910</v>
      </c>
      <c r="V43" s="32">
        <f t="shared" si="26"/>
        <v>39910</v>
      </c>
      <c r="W43" s="32">
        <f t="shared" si="26"/>
        <v>39910</v>
      </c>
      <c r="X43" s="32">
        <f t="shared" si="26"/>
        <v>39910</v>
      </c>
      <c r="Y43" s="32">
        <f t="shared" si="26"/>
        <v>39910</v>
      </c>
      <c r="Z43" s="32">
        <f t="shared" si="26"/>
        <v>39910</v>
      </c>
      <c r="AA43" s="32">
        <f t="shared" si="26"/>
        <v>39910</v>
      </c>
      <c r="AB43" s="32">
        <f t="shared" si="26"/>
        <v>0</v>
      </c>
      <c r="AC43" s="33">
        <f t="shared" si="26"/>
        <v>0</v>
      </c>
      <c r="AE43" s="21"/>
    </row>
    <row r="44" spans="1:31" s="16" customFormat="1" x14ac:dyDescent="0.35">
      <c r="A44" s="39" t="s">
        <v>1</v>
      </c>
      <c r="B44" s="34">
        <f>ROUNDUP('[1]Pa gadiem'!B42,0)</f>
        <v>12940</v>
      </c>
      <c r="C44" s="34">
        <f>ROUNDUP('[1]Pa gadiem'!C42,0)</f>
        <v>39793</v>
      </c>
      <c r="D44" s="34">
        <f>Table25[[#This Row],[Nepieciešamais finansējums]]-Table25[[#This Row],[Pieejamais finansējums]]</f>
        <v>26853</v>
      </c>
      <c r="E44" s="34">
        <f>Table25[[#This Row],[Nepieciešamais finansējums]]</f>
        <v>39793</v>
      </c>
      <c r="F44" s="34">
        <f>Table25[[#This Row],[Nepieciešamais finansējums]]</f>
        <v>39793</v>
      </c>
      <c r="G44" s="34">
        <f>Table25[[#This Row],[Nepieciešamais finansējums]]</f>
        <v>39793</v>
      </c>
      <c r="H44" s="34">
        <f>Table25[[#This Row],[Nepieciešamais finansējums]]</f>
        <v>39793</v>
      </c>
      <c r="I44" s="34">
        <f>Table25[[#This Row],[Nepieciešamais finansējums]]</f>
        <v>39793</v>
      </c>
      <c r="J44" s="34">
        <f>Table25[[#This Row],[Nepieciešamais finansējums]]</f>
        <v>39793</v>
      </c>
      <c r="K44" s="34">
        <f>Table25[[#This Row],[Nepieciešamais finansējums]]</f>
        <v>39793</v>
      </c>
      <c r="L44" s="34">
        <f>Table25[[#This Row],[Nepieciešamais finansējums]]</f>
        <v>39793</v>
      </c>
      <c r="M44" s="34">
        <f>Table25[[#This Row],[Nepieciešamais finansējums]]</f>
        <v>39793</v>
      </c>
      <c r="N44" s="34">
        <f>Table25[[#This Row],[Nepieciešamais finansējums]]</f>
        <v>39793</v>
      </c>
      <c r="O44" s="34">
        <f>Table25[[#This Row],[Nepieciešamais finansējums]]</f>
        <v>39793</v>
      </c>
      <c r="P44" s="34">
        <f>Table25[[#This Row],[Nepieciešamais finansējums]]</f>
        <v>39793</v>
      </c>
      <c r="Q44" s="34">
        <f>Table25[[#This Row],[Nepieciešamais finansējums]]</f>
        <v>39793</v>
      </c>
      <c r="R44" s="34">
        <f>Table25[[#This Row],[Nepieciešamais finansējums]]</f>
        <v>39793</v>
      </c>
      <c r="S44" s="34">
        <f>Table25[[#This Row],[Nepieciešamais finansējums]]</f>
        <v>39793</v>
      </c>
      <c r="T44" s="34">
        <f>Table25[[#This Row],[Nepieciešamais finansējums]]</f>
        <v>39793</v>
      </c>
      <c r="U44" s="34">
        <f>Table25[[#This Row],[Nepieciešamais finansējums]]</f>
        <v>39793</v>
      </c>
      <c r="V44" s="34">
        <f>Table25[[#This Row],[Nepieciešamais finansējums]]</f>
        <v>39793</v>
      </c>
      <c r="W44" s="34">
        <f>Table25[[#This Row],[Nepieciešamais finansējums]]</f>
        <v>39793</v>
      </c>
      <c r="X44" s="34">
        <f>Table25[[#This Row],[Nepieciešamais finansējums]]</f>
        <v>39793</v>
      </c>
      <c r="Y44" s="34">
        <f>Table25[[#This Row],[Nepieciešamais finansējums]]</f>
        <v>39793</v>
      </c>
      <c r="Z44" s="34">
        <f>Table25[[#This Row],[Nepieciešamais finansējums]]</f>
        <v>39793</v>
      </c>
      <c r="AA44" s="34">
        <f>Table25[[#This Row],[Nepieciešamais finansējums]]</f>
        <v>39793</v>
      </c>
      <c r="AB44" s="34">
        <v>0</v>
      </c>
      <c r="AC44" s="35">
        <v>0</v>
      </c>
      <c r="AE44" s="17"/>
    </row>
    <row r="45" spans="1:31" s="16" customFormat="1" x14ac:dyDescent="0.35">
      <c r="A45" s="39" t="s">
        <v>8</v>
      </c>
      <c r="B45" s="34">
        <f>ROUNDUP('[1]Pa gadiem'!B43,0)</f>
        <v>73</v>
      </c>
      <c r="C45" s="34">
        <f>ROUNDUP('[1]Pa gadiem'!C43,0)</f>
        <v>117</v>
      </c>
      <c r="D45" s="34">
        <f>Table25[[#This Row],[Nepieciešamais finansējums]]-Table25[[#This Row],[Pieejamais finansējums]]</f>
        <v>44</v>
      </c>
      <c r="E45" s="34">
        <f>Table25[[#This Row],[Nepieciešamais finansējums]]</f>
        <v>117</v>
      </c>
      <c r="F45" s="34">
        <f>Table25[[#This Row],[Nepieciešamais finansējums]]</f>
        <v>117</v>
      </c>
      <c r="G45" s="34">
        <f>Table25[[#This Row],[Nepieciešamais finansējums]]</f>
        <v>117</v>
      </c>
      <c r="H45" s="34">
        <f>Table25[[#This Row],[Nepieciešamais finansējums]]</f>
        <v>117</v>
      </c>
      <c r="I45" s="34">
        <f>Table25[[#This Row],[Nepieciešamais finansējums]]</f>
        <v>117</v>
      </c>
      <c r="J45" s="34">
        <f>Table25[[#This Row],[Nepieciešamais finansējums]]</f>
        <v>117</v>
      </c>
      <c r="K45" s="34">
        <f>Table25[[#This Row],[Nepieciešamais finansējums]]</f>
        <v>117</v>
      </c>
      <c r="L45" s="34">
        <f>Table25[[#This Row],[Nepieciešamais finansējums]]</f>
        <v>117</v>
      </c>
      <c r="M45" s="34">
        <f>Table25[[#This Row],[Nepieciešamais finansējums]]</f>
        <v>117</v>
      </c>
      <c r="N45" s="34">
        <f>Table25[[#This Row],[Nepieciešamais finansējums]]</f>
        <v>117</v>
      </c>
      <c r="O45" s="34">
        <f>Table25[[#This Row],[Nepieciešamais finansējums]]</f>
        <v>117</v>
      </c>
      <c r="P45" s="34">
        <f>Table25[[#This Row],[Nepieciešamais finansējums]]</f>
        <v>117</v>
      </c>
      <c r="Q45" s="34">
        <f>Table25[[#This Row],[Nepieciešamais finansējums]]</f>
        <v>117</v>
      </c>
      <c r="R45" s="34">
        <f>Table25[[#This Row],[Nepieciešamais finansējums]]</f>
        <v>117</v>
      </c>
      <c r="S45" s="34">
        <f>Table25[[#This Row],[Nepieciešamais finansējums]]</f>
        <v>117</v>
      </c>
      <c r="T45" s="34">
        <f>Table25[[#This Row],[Nepieciešamais finansējums]]</f>
        <v>117</v>
      </c>
      <c r="U45" s="34">
        <f>Table25[[#This Row],[Nepieciešamais finansējums]]</f>
        <v>117</v>
      </c>
      <c r="V45" s="34">
        <f>Table25[[#This Row],[Nepieciešamais finansējums]]</f>
        <v>117</v>
      </c>
      <c r="W45" s="34">
        <f>Table25[[#This Row],[Nepieciešamais finansējums]]</f>
        <v>117</v>
      </c>
      <c r="X45" s="34">
        <f>Table25[[#This Row],[Nepieciešamais finansējums]]</f>
        <v>117</v>
      </c>
      <c r="Y45" s="34">
        <f>Table25[[#This Row],[Nepieciešamais finansējums]]</f>
        <v>117</v>
      </c>
      <c r="Z45" s="34">
        <f>Table25[[#This Row],[Nepieciešamais finansējums]]</f>
        <v>117</v>
      </c>
      <c r="AA45" s="34">
        <f>Table25[[#This Row],[Nepieciešamais finansējums]]</f>
        <v>117</v>
      </c>
      <c r="AB45" s="34">
        <v>0</v>
      </c>
      <c r="AC45" s="35">
        <v>0</v>
      </c>
      <c r="AE45" s="17"/>
    </row>
    <row r="46" spans="1:31" s="20" customFormat="1" x14ac:dyDescent="0.35">
      <c r="A46" s="38" t="s">
        <v>18</v>
      </c>
      <c r="B46" s="32">
        <f>B47+B48</f>
        <v>22415</v>
      </c>
      <c r="C46" s="32">
        <f t="shared" ref="C46" si="27">C47+C48</f>
        <v>49524</v>
      </c>
      <c r="D46" s="32">
        <f>Table25[[#This Row],[Nepieciešamais finansējums]]-Table25[[#This Row],[Pieejamais finansējums]]</f>
        <v>27109</v>
      </c>
      <c r="E46" s="32">
        <f t="shared" ref="E46:AC46" si="28">E47+E48</f>
        <v>49524</v>
      </c>
      <c r="F46" s="32">
        <f t="shared" si="28"/>
        <v>49524</v>
      </c>
      <c r="G46" s="32">
        <f t="shared" si="28"/>
        <v>49524</v>
      </c>
      <c r="H46" s="32">
        <f t="shared" si="28"/>
        <v>49524</v>
      </c>
      <c r="I46" s="32">
        <f t="shared" si="28"/>
        <v>49524</v>
      </c>
      <c r="J46" s="32">
        <f t="shared" si="28"/>
        <v>49524</v>
      </c>
      <c r="K46" s="32">
        <f t="shared" si="28"/>
        <v>49524</v>
      </c>
      <c r="L46" s="32">
        <f t="shared" si="28"/>
        <v>49524</v>
      </c>
      <c r="M46" s="32">
        <f t="shared" si="28"/>
        <v>0</v>
      </c>
      <c r="N46" s="32">
        <f t="shared" si="28"/>
        <v>0</v>
      </c>
      <c r="O46" s="32">
        <f t="shared" si="28"/>
        <v>0</v>
      </c>
      <c r="P46" s="32">
        <f t="shared" si="28"/>
        <v>0</v>
      </c>
      <c r="Q46" s="32">
        <f t="shared" si="28"/>
        <v>0</v>
      </c>
      <c r="R46" s="32">
        <f t="shared" si="28"/>
        <v>0</v>
      </c>
      <c r="S46" s="32">
        <f t="shared" si="28"/>
        <v>0</v>
      </c>
      <c r="T46" s="32">
        <f t="shared" si="28"/>
        <v>0</v>
      </c>
      <c r="U46" s="32">
        <f t="shared" si="28"/>
        <v>0</v>
      </c>
      <c r="V46" s="32">
        <f t="shared" si="28"/>
        <v>0</v>
      </c>
      <c r="W46" s="32">
        <f t="shared" si="28"/>
        <v>0</v>
      </c>
      <c r="X46" s="32">
        <f t="shared" si="28"/>
        <v>0</v>
      </c>
      <c r="Y46" s="32">
        <f t="shared" si="28"/>
        <v>0</v>
      </c>
      <c r="Z46" s="32">
        <f t="shared" si="28"/>
        <v>0</v>
      </c>
      <c r="AA46" s="32">
        <f t="shared" si="28"/>
        <v>0</v>
      </c>
      <c r="AB46" s="32">
        <f t="shared" si="28"/>
        <v>0</v>
      </c>
      <c r="AC46" s="33">
        <f t="shared" si="28"/>
        <v>0</v>
      </c>
      <c r="AE46" s="21"/>
    </row>
    <row r="47" spans="1:31" s="16" customFormat="1" x14ac:dyDescent="0.35">
      <c r="A47" s="39" t="s">
        <v>1</v>
      </c>
      <c r="B47" s="34">
        <f>ROUNDUP('[1]Pa gadiem'!B45,0)</f>
        <v>22372</v>
      </c>
      <c r="C47" s="34">
        <f>ROUNDUP('[1]Pa gadiem'!C45,0)</f>
        <v>49461</v>
      </c>
      <c r="D47" s="34">
        <f>Table25[[#This Row],[Nepieciešamais finansējums]]-Table25[[#This Row],[Pieejamais finansējums]]</f>
        <v>27089</v>
      </c>
      <c r="E47" s="34">
        <f>Table25[[#This Row],[Nepieciešamais finansējums]]</f>
        <v>49461</v>
      </c>
      <c r="F47" s="34">
        <f>Table25[[#This Row],[Nepieciešamais finansējums]]</f>
        <v>49461</v>
      </c>
      <c r="G47" s="34">
        <f>Table25[[#This Row],[Nepieciešamais finansējums]]</f>
        <v>49461</v>
      </c>
      <c r="H47" s="34">
        <f>Table25[[#This Row],[Nepieciešamais finansējums]]</f>
        <v>49461</v>
      </c>
      <c r="I47" s="34">
        <f>Table25[[#This Row],[Nepieciešamais finansējums]]</f>
        <v>49461</v>
      </c>
      <c r="J47" s="34">
        <f>Table25[[#This Row],[Nepieciešamais finansējums]]</f>
        <v>49461</v>
      </c>
      <c r="K47" s="34">
        <f>Table25[[#This Row],[Nepieciešamais finansējums]]</f>
        <v>49461</v>
      </c>
      <c r="L47" s="34">
        <f>Table25[[#This Row],[Nepieciešamais finansējums]]</f>
        <v>49461</v>
      </c>
      <c r="M47" s="34">
        <v>0</v>
      </c>
      <c r="N47" s="34">
        <v>0</v>
      </c>
      <c r="O47" s="34">
        <v>0</v>
      </c>
      <c r="P47" s="34">
        <v>0</v>
      </c>
      <c r="Q47" s="34">
        <v>0</v>
      </c>
      <c r="R47" s="34">
        <v>0</v>
      </c>
      <c r="S47" s="34">
        <v>0</v>
      </c>
      <c r="T47" s="34">
        <v>0</v>
      </c>
      <c r="U47" s="34">
        <v>0</v>
      </c>
      <c r="V47" s="34">
        <v>0</v>
      </c>
      <c r="W47" s="34">
        <v>0</v>
      </c>
      <c r="X47" s="34">
        <v>0</v>
      </c>
      <c r="Y47" s="34">
        <v>0</v>
      </c>
      <c r="Z47" s="34">
        <v>0</v>
      </c>
      <c r="AA47" s="34">
        <v>0</v>
      </c>
      <c r="AB47" s="34">
        <v>0</v>
      </c>
      <c r="AC47" s="35">
        <v>0</v>
      </c>
      <c r="AE47" s="17"/>
    </row>
    <row r="48" spans="1:31" s="16" customFormat="1" x14ac:dyDescent="0.35">
      <c r="A48" s="39" t="s">
        <v>8</v>
      </c>
      <c r="B48" s="34">
        <f>ROUNDUP('[1]Pa gadiem'!B46,0)</f>
        <v>43</v>
      </c>
      <c r="C48" s="34">
        <f>ROUNDUP('[1]Pa gadiem'!C46,0)</f>
        <v>63</v>
      </c>
      <c r="D48" s="34">
        <f>Table25[[#This Row],[Nepieciešamais finansējums]]-Table25[[#This Row],[Pieejamais finansējums]]</f>
        <v>20</v>
      </c>
      <c r="E48" s="34">
        <f>Table25[[#This Row],[Nepieciešamais finansējums]]</f>
        <v>63</v>
      </c>
      <c r="F48" s="34">
        <f>Table25[[#This Row],[Nepieciešamais finansējums]]</f>
        <v>63</v>
      </c>
      <c r="G48" s="34">
        <f>Table25[[#This Row],[Nepieciešamais finansējums]]</f>
        <v>63</v>
      </c>
      <c r="H48" s="34">
        <f>Table25[[#This Row],[Nepieciešamais finansējums]]</f>
        <v>63</v>
      </c>
      <c r="I48" s="34">
        <f>Table25[[#This Row],[Nepieciešamais finansējums]]</f>
        <v>63</v>
      </c>
      <c r="J48" s="34">
        <f>Table25[[#This Row],[Nepieciešamais finansējums]]</f>
        <v>63</v>
      </c>
      <c r="K48" s="34">
        <f>Table25[[#This Row],[Nepieciešamais finansējums]]</f>
        <v>63</v>
      </c>
      <c r="L48" s="34">
        <f>Table25[[#This Row],[Nepieciešamais finansējums]]</f>
        <v>63</v>
      </c>
      <c r="M48" s="34">
        <v>0</v>
      </c>
      <c r="N48" s="34">
        <v>0</v>
      </c>
      <c r="O48" s="34">
        <v>0</v>
      </c>
      <c r="P48" s="34">
        <v>0</v>
      </c>
      <c r="Q48" s="34">
        <v>0</v>
      </c>
      <c r="R48" s="34">
        <v>0</v>
      </c>
      <c r="S48" s="34">
        <v>0</v>
      </c>
      <c r="T48" s="34">
        <v>0</v>
      </c>
      <c r="U48" s="34">
        <v>0</v>
      </c>
      <c r="V48" s="34">
        <v>0</v>
      </c>
      <c r="W48" s="34">
        <v>0</v>
      </c>
      <c r="X48" s="34">
        <v>0</v>
      </c>
      <c r="Y48" s="34">
        <v>0</v>
      </c>
      <c r="Z48" s="34">
        <v>0</v>
      </c>
      <c r="AA48" s="34">
        <v>0</v>
      </c>
      <c r="AB48" s="34">
        <v>0</v>
      </c>
      <c r="AC48" s="35">
        <v>0</v>
      </c>
      <c r="AE48" s="17"/>
    </row>
    <row r="49" spans="1:31" s="20" customFormat="1" x14ac:dyDescent="0.35">
      <c r="A49" s="38" t="s">
        <v>6</v>
      </c>
      <c r="B49" s="32">
        <f>B50+B51</f>
        <v>83116</v>
      </c>
      <c r="C49" s="32">
        <f t="shared" ref="C49" si="29">C50+C51</f>
        <v>112702</v>
      </c>
      <c r="D49" s="32">
        <f>Table25[[#This Row],[Nepieciešamais finansējums]]-Table25[[#This Row],[Pieejamais finansējums]]</f>
        <v>29586</v>
      </c>
      <c r="E49" s="32">
        <f t="shared" ref="E49:AC49" si="30">E50+E51</f>
        <v>112702</v>
      </c>
      <c r="F49" s="32">
        <f t="shared" si="30"/>
        <v>112702</v>
      </c>
      <c r="G49" s="32">
        <f t="shared" si="30"/>
        <v>112702</v>
      </c>
      <c r="H49" s="32">
        <f t="shared" si="30"/>
        <v>112702</v>
      </c>
      <c r="I49" s="32">
        <f t="shared" si="30"/>
        <v>112702</v>
      </c>
      <c r="J49" s="32">
        <f t="shared" si="30"/>
        <v>112702</v>
      </c>
      <c r="K49" s="32">
        <f t="shared" si="30"/>
        <v>112702</v>
      </c>
      <c r="L49" s="32">
        <f t="shared" si="30"/>
        <v>112702</v>
      </c>
      <c r="M49" s="32">
        <f t="shared" si="30"/>
        <v>0</v>
      </c>
      <c r="N49" s="32">
        <f t="shared" si="30"/>
        <v>0</v>
      </c>
      <c r="O49" s="32">
        <f t="shared" si="30"/>
        <v>0</v>
      </c>
      <c r="P49" s="32">
        <f t="shared" si="30"/>
        <v>0</v>
      </c>
      <c r="Q49" s="32">
        <f t="shared" si="30"/>
        <v>0</v>
      </c>
      <c r="R49" s="32">
        <f t="shared" si="30"/>
        <v>0</v>
      </c>
      <c r="S49" s="32">
        <f t="shared" si="30"/>
        <v>0</v>
      </c>
      <c r="T49" s="32">
        <f t="shared" si="30"/>
        <v>0</v>
      </c>
      <c r="U49" s="32">
        <f t="shared" si="30"/>
        <v>0</v>
      </c>
      <c r="V49" s="32">
        <f t="shared" si="30"/>
        <v>0</v>
      </c>
      <c r="W49" s="32">
        <f t="shared" si="30"/>
        <v>0</v>
      </c>
      <c r="X49" s="32">
        <f t="shared" si="30"/>
        <v>0</v>
      </c>
      <c r="Y49" s="32">
        <f t="shared" si="30"/>
        <v>0</v>
      </c>
      <c r="Z49" s="32">
        <f t="shared" si="30"/>
        <v>0</v>
      </c>
      <c r="AA49" s="32">
        <f t="shared" si="30"/>
        <v>0</v>
      </c>
      <c r="AB49" s="32">
        <f t="shared" si="30"/>
        <v>0</v>
      </c>
      <c r="AC49" s="33">
        <f t="shared" si="30"/>
        <v>0</v>
      </c>
      <c r="AE49" s="21"/>
    </row>
    <row r="50" spans="1:31" s="16" customFormat="1" x14ac:dyDescent="0.35">
      <c r="A50" s="39" t="s">
        <v>1</v>
      </c>
      <c r="B50" s="34">
        <f>ROUNDUP('[1]Pa gadiem'!B48,0)</f>
        <v>82907</v>
      </c>
      <c r="C50" s="34">
        <f>ROUNDUP('[1]Pa gadiem'!C48,0)</f>
        <v>112439</v>
      </c>
      <c r="D50" s="34">
        <f>Table25[[#This Row],[Nepieciešamais finansējums]]-Table25[[#This Row],[Pieejamais finansējums]]</f>
        <v>29532</v>
      </c>
      <c r="E50" s="34">
        <f>Table25[[#This Row],[Nepieciešamais finansējums]]</f>
        <v>112439</v>
      </c>
      <c r="F50" s="34">
        <f>Table25[[#This Row],[Nepieciešamais finansējums]]</f>
        <v>112439</v>
      </c>
      <c r="G50" s="34">
        <f>Table25[[#This Row],[Nepieciešamais finansējums]]</f>
        <v>112439</v>
      </c>
      <c r="H50" s="34">
        <f>Table25[[#This Row],[Nepieciešamais finansējums]]</f>
        <v>112439</v>
      </c>
      <c r="I50" s="34">
        <f>Table25[[#This Row],[Nepieciešamais finansējums]]</f>
        <v>112439</v>
      </c>
      <c r="J50" s="34">
        <f>Table25[[#This Row],[Nepieciešamais finansējums]]</f>
        <v>112439</v>
      </c>
      <c r="K50" s="34">
        <f>Table25[[#This Row],[Nepieciešamais finansējums]]</f>
        <v>112439</v>
      </c>
      <c r="L50" s="34">
        <f>Table25[[#This Row],[Nepieciešamais finansējums]]</f>
        <v>112439</v>
      </c>
      <c r="M50" s="34">
        <v>0</v>
      </c>
      <c r="N50" s="34">
        <v>0</v>
      </c>
      <c r="O50" s="34">
        <v>0</v>
      </c>
      <c r="P50" s="34">
        <v>0</v>
      </c>
      <c r="Q50" s="34">
        <v>0</v>
      </c>
      <c r="R50" s="34">
        <v>0</v>
      </c>
      <c r="S50" s="34">
        <v>0</v>
      </c>
      <c r="T50" s="34">
        <v>0</v>
      </c>
      <c r="U50" s="34">
        <v>0</v>
      </c>
      <c r="V50" s="34">
        <v>0</v>
      </c>
      <c r="W50" s="34">
        <v>0</v>
      </c>
      <c r="X50" s="34">
        <v>0</v>
      </c>
      <c r="Y50" s="34">
        <v>0</v>
      </c>
      <c r="Z50" s="34">
        <v>0</v>
      </c>
      <c r="AA50" s="34">
        <v>0</v>
      </c>
      <c r="AB50" s="34">
        <v>0</v>
      </c>
      <c r="AC50" s="35">
        <v>0</v>
      </c>
      <c r="AE50" s="17"/>
    </row>
    <row r="51" spans="1:31" s="16" customFormat="1" x14ac:dyDescent="0.35">
      <c r="A51" s="39" t="s">
        <v>8</v>
      </c>
      <c r="B51" s="34">
        <f>ROUNDUP('[1]Pa gadiem'!B49,0)</f>
        <v>209</v>
      </c>
      <c r="C51" s="34">
        <f>ROUNDUP('[1]Pa gadiem'!C49,0)</f>
        <v>263</v>
      </c>
      <c r="D51" s="34">
        <f>Table25[[#This Row],[Nepieciešamais finansējums]]-Table25[[#This Row],[Pieejamais finansējums]]</f>
        <v>54</v>
      </c>
      <c r="E51" s="34">
        <f>Table25[[#This Row],[Nepieciešamais finansējums]]</f>
        <v>263</v>
      </c>
      <c r="F51" s="34">
        <f>Table25[[#This Row],[Nepieciešamais finansējums]]</f>
        <v>263</v>
      </c>
      <c r="G51" s="34">
        <f>Table25[[#This Row],[Nepieciešamais finansējums]]</f>
        <v>263</v>
      </c>
      <c r="H51" s="34">
        <f>Table25[[#This Row],[Nepieciešamais finansējums]]</f>
        <v>263</v>
      </c>
      <c r="I51" s="34">
        <f>Table25[[#This Row],[Nepieciešamais finansējums]]</f>
        <v>263</v>
      </c>
      <c r="J51" s="34">
        <f>Table25[[#This Row],[Nepieciešamais finansējums]]</f>
        <v>263</v>
      </c>
      <c r="K51" s="34">
        <f>Table25[[#This Row],[Nepieciešamais finansējums]]</f>
        <v>263</v>
      </c>
      <c r="L51" s="34">
        <f>Table25[[#This Row],[Nepieciešamais finansējums]]</f>
        <v>263</v>
      </c>
      <c r="M51" s="34">
        <v>0</v>
      </c>
      <c r="N51" s="34">
        <v>0</v>
      </c>
      <c r="O51" s="34">
        <v>0</v>
      </c>
      <c r="P51" s="34">
        <v>0</v>
      </c>
      <c r="Q51" s="34">
        <v>0</v>
      </c>
      <c r="R51" s="34">
        <v>0</v>
      </c>
      <c r="S51" s="34">
        <v>0</v>
      </c>
      <c r="T51" s="34">
        <v>0</v>
      </c>
      <c r="U51" s="34">
        <v>0</v>
      </c>
      <c r="V51" s="34">
        <v>0</v>
      </c>
      <c r="W51" s="34">
        <v>0</v>
      </c>
      <c r="X51" s="34">
        <v>0</v>
      </c>
      <c r="Y51" s="34">
        <v>0</v>
      </c>
      <c r="Z51" s="34">
        <v>0</v>
      </c>
      <c r="AA51" s="34">
        <v>0</v>
      </c>
      <c r="AB51" s="34">
        <v>0</v>
      </c>
      <c r="AC51" s="35">
        <v>0</v>
      </c>
      <c r="AE51" s="17"/>
    </row>
    <row r="52" spans="1:31" s="20" customFormat="1" x14ac:dyDescent="0.35">
      <c r="A52" s="38" t="s">
        <v>20</v>
      </c>
      <c r="B52" s="32">
        <f>B53+B54</f>
        <v>34506</v>
      </c>
      <c r="C52" s="32">
        <f t="shared" ref="C52" si="31">C53+C54</f>
        <v>74813</v>
      </c>
      <c r="D52" s="32">
        <f>Table25[[#This Row],[Nepieciešamais finansējums]]-Table25[[#This Row],[Pieejamais finansējums]]</f>
        <v>40307</v>
      </c>
      <c r="E52" s="32">
        <f t="shared" ref="E52:AC52" si="32">E53+E54</f>
        <v>74813</v>
      </c>
      <c r="F52" s="32">
        <f t="shared" si="32"/>
        <v>74813</v>
      </c>
      <c r="G52" s="32">
        <f t="shared" si="32"/>
        <v>74813</v>
      </c>
      <c r="H52" s="32">
        <f t="shared" si="32"/>
        <v>74813</v>
      </c>
      <c r="I52" s="32">
        <f t="shared" si="32"/>
        <v>74813</v>
      </c>
      <c r="J52" s="32">
        <f t="shared" si="32"/>
        <v>74813</v>
      </c>
      <c r="K52" s="32">
        <f t="shared" si="32"/>
        <v>74813</v>
      </c>
      <c r="L52" s="32">
        <f t="shared" si="32"/>
        <v>74813</v>
      </c>
      <c r="M52" s="32">
        <f t="shared" si="32"/>
        <v>0</v>
      </c>
      <c r="N52" s="32">
        <f t="shared" si="32"/>
        <v>0</v>
      </c>
      <c r="O52" s="32">
        <f t="shared" si="32"/>
        <v>0</v>
      </c>
      <c r="P52" s="32">
        <f t="shared" si="32"/>
        <v>0</v>
      </c>
      <c r="Q52" s="32">
        <f t="shared" si="32"/>
        <v>0</v>
      </c>
      <c r="R52" s="32">
        <f t="shared" si="32"/>
        <v>0</v>
      </c>
      <c r="S52" s="32">
        <f t="shared" si="32"/>
        <v>0</v>
      </c>
      <c r="T52" s="32">
        <f t="shared" si="32"/>
        <v>0</v>
      </c>
      <c r="U52" s="32">
        <f t="shared" si="32"/>
        <v>0</v>
      </c>
      <c r="V52" s="32">
        <f t="shared" si="32"/>
        <v>0</v>
      </c>
      <c r="W52" s="32">
        <f t="shared" si="32"/>
        <v>0</v>
      </c>
      <c r="X52" s="32">
        <f t="shared" si="32"/>
        <v>0</v>
      </c>
      <c r="Y52" s="32">
        <f t="shared" si="32"/>
        <v>0</v>
      </c>
      <c r="Z52" s="32">
        <f t="shared" si="32"/>
        <v>0</v>
      </c>
      <c r="AA52" s="32">
        <f t="shared" si="32"/>
        <v>0</v>
      </c>
      <c r="AB52" s="32">
        <f t="shared" si="32"/>
        <v>0</v>
      </c>
      <c r="AC52" s="33">
        <f t="shared" si="32"/>
        <v>0</v>
      </c>
      <c r="AE52" s="21"/>
    </row>
    <row r="53" spans="1:31" s="16" customFormat="1" x14ac:dyDescent="0.35">
      <c r="A53" s="39" t="s">
        <v>1</v>
      </c>
      <c r="B53" s="34">
        <f>ROUNDUP('[1]Pa gadiem'!B51,0)</f>
        <v>34113</v>
      </c>
      <c r="C53" s="34">
        <f>ROUNDUP('[1]Pa gadiem'!C51,0)</f>
        <v>74529</v>
      </c>
      <c r="D53" s="34">
        <f>Table25[[#This Row],[Nepieciešamais finansējums]]-Table25[[#This Row],[Pieejamais finansējums]]</f>
        <v>40416</v>
      </c>
      <c r="E53" s="34">
        <f>Table25[[#This Row],[Nepieciešamais finansējums]]</f>
        <v>74529</v>
      </c>
      <c r="F53" s="34">
        <f>Table25[[#This Row],[Nepieciešamais finansējums]]</f>
        <v>74529</v>
      </c>
      <c r="G53" s="34">
        <f>Table25[[#This Row],[Nepieciešamais finansējums]]</f>
        <v>74529</v>
      </c>
      <c r="H53" s="34">
        <f>Table25[[#This Row],[Nepieciešamais finansējums]]</f>
        <v>74529</v>
      </c>
      <c r="I53" s="34">
        <f>Table25[[#This Row],[Nepieciešamais finansējums]]</f>
        <v>74529</v>
      </c>
      <c r="J53" s="34">
        <f>Table25[[#This Row],[Nepieciešamais finansējums]]</f>
        <v>74529</v>
      </c>
      <c r="K53" s="34">
        <f>Table25[[#This Row],[Nepieciešamais finansējums]]</f>
        <v>74529</v>
      </c>
      <c r="L53" s="34">
        <f>Table25[[#This Row],[Nepieciešamais finansējums]]</f>
        <v>74529</v>
      </c>
      <c r="M53" s="34">
        <v>0</v>
      </c>
      <c r="N53" s="34">
        <v>0</v>
      </c>
      <c r="O53" s="34">
        <v>0</v>
      </c>
      <c r="P53" s="34">
        <v>0</v>
      </c>
      <c r="Q53" s="34">
        <v>0</v>
      </c>
      <c r="R53" s="34">
        <v>0</v>
      </c>
      <c r="S53" s="34">
        <v>0</v>
      </c>
      <c r="T53" s="34">
        <v>0</v>
      </c>
      <c r="U53" s="34">
        <v>0</v>
      </c>
      <c r="V53" s="34">
        <v>0</v>
      </c>
      <c r="W53" s="34">
        <v>0</v>
      </c>
      <c r="X53" s="34">
        <v>0</v>
      </c>
      <c r="Y53" s="34">
        <v>0</v>
      </c>
      <c r="Z53" s="34">
        <v>0</v>
      </c>
      <c r="AA53" s="34">
        <v>0</v>
      </c>
      <c r="AB53" s="34">
        <v>0</v>
      </c>
      <c r="AC53" s="35">
        <v>0</v>
      </c>
      <c r="AE53" s="17"/>
    </row>
    <row r="54" spans="1:31" s="16" customFormat="1" x14ac:dyDescent="0.35">
      <c r="A54" s="39" t="s">
        <v>8</v>
      </c>
      <c r="B54" s="34">
        <f>ROUNDUP('[1]Pa gadiem'!B52,0)</f>
        <v>393</v>
      </c>
      <c r="C54" s="34">
        <f>ROUNDUP('[1]Pa gadiem'!C52,0)</f>
        <v>284</v>
      </c>
      <c r="D54" s="34">
        <f>Table25[[#This Row],[Nepieciešamais finansējums]]-Table25[[#This Row],[Pieejamais finansējums]]</f>
        <v>-109</v>
      </c>
      <c r="E54" s="34">
        <f>Table25[[#This Row],[Nepieciešamais finansējums]]</f>
        <v>284</v>
      </c>
      <c r="F54" s="34">
        <f>Table25[[#This Row],[Nepieciešamais finansējums]]</f>
        <v>284</v>
      </c>
      <c r="G54" s="34">
        <f>Table25[[#This Row],[Nepieciešamais finansējums]]</f>
        <v>284</v>
      </c>
      <c r="H54" s="34">
        <f>Table25[[#This Row],[Nepieciešamais finansējums]]</f>
        <v>284</v>
      </c>
      <c r="I54" s="34">
        <f>Table25[[#This Row],[Nepieciešamais finansējums]]</f>
        <v>284</v>
      </c>
      <c r="J54" s="34">
        <f>Table25[[#This Row],[Nepieciešamais finansējums]]</f>
        <v>284</v>
      </c>
      <c r="K54" s="34">
        <f>Table25[[#This Row],[Nepieciešamais finansējums]]</f>
        <v>284</v>
      </c>
      <c r="L54" s="34">
        <f>Table25[[#This Row],[Nepieciešamais finansējums]]</f>
        <v>284</v>
      </c>
      <c r="M54" s="34">
        <v>0</v>
      </c>
      <c r="N54" s="34">
        <v>0</v>
      </c>
      <c r="O54" s="34">
        <v>0</v>
      </c>
      <c r="P54" s="34">
        <v>0</v>
      </c>
      <c r="Q54" s="34">
        <v>0</v>
      </c>
      <c r="R54" s="34">
        <v>0</v>
      </c>
      <c r="S54" s="34">
        <v>0</v>
      </c>
      <c r="T54" s="34">
        <v>0</v>
      </c>
      <c r="U54" s="34">
        <v>0</v>
      </c>
      <c r="V54" s="34">
        <v>0</v>
      </c>
      <c r="W54" s="34">
        <v>0</v>
      </c>
      <c r="X54" s="34">
        <v>0</v>
      </c>
      <c r="Y54" s="34">
        <v>0</v>
      </c>
      <c r="Z54" s="34">
        <v>0</v>
      </c>
      <c r="AA54" s="34">
        <v>0</v>
      </c>
      <c r="AB54" s="34">
        <v>0</v>
      </c>
      <c r="AC54" s="35">
        <v>0</v>
      </c>
      <c r="AE54" s="17"/>
    </row>
    <row r="55" spans="1:31" s="20" customFormat="1" x14ac:dyDescent="0.35">
      <c r="A55" s="38" t="s">
        <v>12</v>
      </c>
      <c r="B55" s="32">
        <f>B56+B57</f>
        <v>34977</v>
      </c>
      <c r="C55" s="32">
        <f t="shared" ref="C55" si="33">C56+C57</f>
        <v>85526</v>
      </c>
      <c r="D55" s="32">
        <f>Table25[[#This Row],[Nepieciešamais finansējums]]-Table25[[#This Row],[Pieejamais finansējums]]</f>
        <v>50549</v>
      </c>
      <c r="E55" s="32">
        <f t="shared" ref="E55:AC55" si="34">E56+E57</f>
        <v>85526</v>
      </c>
      <c r="F55" s="32">
        <f t="shared" si="34"/>
        <v>85526</v>
      </c>
      <c r="G55" s="32">
        <f t="shared" si="34"/>
        <v>85526</v>
      </c>
      <c r="H55" s="32">
        <f t="shared" si="34"/>
        <v>85526</v>
      </c>
      <c r="I55" s="32">
        <f t="shared" si="34"/>
        <v>85526</v>
      </c>
      <c r="J55" s="32">
        <f t="shared" si="34"/>
        <v>85526</v>
      </c>
      <c r="K55" s="32">
        <f t="shared" si="34"/>
        <v>85526</v>
      </c>
      <c r="L55" s="32">
        <f t="shared" si="34"/>
        <v>85526</v>
      </c>
      <c r="M55" s="32">
        <f t="shared" si="34"/>
        <v>0</v>
      </c>
      <c r="N55" s="32">
        <f t="shared" si="34"/>
        <v>0</v>
      </c>
      <c r="O55" s="32">
        <f t="shared" si="34"/>
        <v>0</v>
      </c>
      <c r="P55" s="32">
        <f t="shared" si="34"/>
        <v>0</v>
      </c>
      <c r="Q55" s="32">
        <f t="shared" si="34"/>
        <v>0</v>
      </c>
      <c r="R55" s="32">
        <f t="shared" si="34"/>
        <v>0</v>
      </c>
      <c r="S55" s="32">
        <f t="shared" si="34"/>
        <v>0</v>
      </c>
      <c r="T55" s="32">
        <f t="shared" si="34"/>
        <v>0</v>
      </c>
      <c r="U55" s="32">
        <f t="shared" si="34"/>
        <v>0</v>
      </c>
      <c r="V55" s="32">
        <f t="shared" si="34"/>
        <v>0</v>
      </c>
      <c r="W55" s="32">
        <f t="shared" si="34"/>
        <v>0</v>
      </c>
      <c r="X55" s="32">
        <f t="shared" si="34"/>
        <v>0</v>
      </c>
      <c r="Y55" s="32">
        <f t="shared" si="34"/>
        <v>0</v>
      </c>
      <c r="Z55" s="32">
        <f t="shared" si="34"/>
        <v>0</v>
      </c>
      <c r="AA55" s="32">
        <f t="shared" si="34"/>
        <v>0</v>
      </c>
      <c r="AB55" s="32">
        <f t="shared" si="34"/>
        <v>0</v>
      </c>
      <c r="AC55" s="33">
        <f t="shared" si="34"/>
        <v>0</v>
      </c>
      <c r="AE55" s="21"/>
    </row>
    <row r="56" spans="1:31" s="16" customFormat="1" x14ac:dyDescent="0.35">
      <c r="A56" s="39" t="s">
        <v>1</v>
      </c>
      <c r="B56" s="34">
        <f>ROUNDUP('[1]Pa gadiem'!B54,0)</f>
        <v>34900</v>
      </c>
      <c r="C56" s="34">
        <f>ROUNDUP('[1]Pa gadiem'!C54,0)</f>
        <v>85423</v>
      </c>
      <c r="D56" s="34">
        <f>Table25[[#This Row],[Nepieciešamais finansējums]]-Table25[[#This Row],[Pieejamais finansējums]]</f>
        <v>50523</v>
      </c>
      <c r="E56" s="34">
        <f>Table25[[#This Row],[Nepieciešamais finansējums]]</f>
        <v>85423</v>
      </c>
      <c r="F56" s="34">
        <f>Table25[[#This Row],[Nepieciešamais finansējums]]</f>
        <v>85423</v>
      </c>
      <c r="G56" s="34">
        <f>Table25[[#This Row],[Nepieciešamais finansējums]]</f>
        <v>85423</v>
      </c>
      <c r="H56" s="34">
        <f>Table25[[#This Row],[Nepieciešamais finansējums]]</f>
        <v>85423</v>
      </c>
      <c r="I56" s="34">
        <f>Table25[[#This Row],[Nepieciešamais finansējums]]</f>
        <v>85423</v>
      </c>
      <c r="J56" s="34">
        <f>Table25[[#This Row],[Nepieciešamais finansējums]]</f>
        <v>85423</v>
      </c>
      <c r="K56" s="34">
        <f>Table25[[#This Row],[Nepieciešamais finansējums]]</f>
        <v>85423</v>
      </c>
      <c r="L56" s="34">
        <f>Table25[[#This Row],[Nepieciešamais finansējums]]</f>
        <v>85423</v>
      </c>
      <c r="M56" s="34">
        <v>0</v>
      </c>
      <c r="N56" s="34">
        <v>0</v>
      </c>
      <c r="O56" s="34">
        <v>0</v>
      </c>
      <c r="P56" s="34">
        <v>0</v>
      </c>
      <c r="Q56" s="34">
        <v>0</v>
      </c>
      <c r="R56" s="34">
        <v>0</v>
      </c>
      <c r="S56" s="34">
        <v>0</v>
      </c>
      <c r="T56" s="34">
        <v>0</v>
      </c>
      <c r="U56" s="34">
        <v>0</v>
      </c>
      <c r="V56" s="34">
        <v>0</v>
      </c>
      <c r="W56" s="34">
        <v>0</v>
      </c>
      <c r="X56" s="34">
        <v>0</v>
      </c>
      <c r="Y56" s="34">
        <v>0</v>
      </c>
      <c r="Z56" s="34">
        <v>0</v>
      </c>
      <c r="AA56" s="34">
        <v>0</v>
      </c>
      <c r="AB56" s="34">
        <v>0</v>
      </c>
      <c r="AC56" s="35">
        <v>0</v>
      </c>
      <c r="AE56" s="17"/>
    </row>
    <row r="57" spans="1:31" s="16" customFormat="1" x14ac:dyDescent="0.35">
      <c r="A57" s="39" t="s">
        <v>8</v>
      </c>
      <c r="B57" s="34">
        <f>ROUNDUP('[1]Pa gadiem'!B55,0)</f>
        <v>77</v>
      </c>
      <c r="C57" s="34">
        <f>ROUNDUP('[1]Pa gadiem'!C55,0)</f>
        <v>103</v>
      </c>
      <c r="D57" s="34">
        <f>Table25[[#This Row],[Nepieciešamais finansējums]]-Table25[[#This Row],[Pieejamais finansējums]]</f>
        <v>26</v>
      </c>
      <c r="E57" s="34">
        <f>Table25[[#This Row],[Nepieciešamais finansējums]]</f>
        <v>103</v>
      </c>
      <c r="F57" s="34">
        <f>Table25[[#This Row],[Nepieciešamais finansējums]]</f>
        <v>103</v>
      </c>
      <c r="G57" s="34">
        <f>Table25[[#This Row],[Nepieciešamais finansējums]]</f>
        <v>103</v>
      </c>
      <c r="H57" s="34">
        <f>Table25[[#This Row],[Nepieciešamais finansējums]]</f>
        <v>103</v>
      </c>
      <c r="I57" s="34">
        <f>Table25[[#This Row],[Nepieciešamais finansējums]]</f>
        <v>103</v>
      </c>
      <c r="J57" s="34">
        <f>Table25[[#This Row],[Nepieciešamais finansējums]]</f>
        <v>103</v>
      </c>
      <c r="K57" s="34">
        <f>Table25[[#This Row],[Nepieciešamais finansējums]]</f>
        <v>103</v>
      </c>
      <c r="L57" s="34">
        <f>Table25[[#This Row],[Nepieciešamais finansējums]]</f>
        <v>103</v>
      </c>
      <c r="M57" s="34">
        <v>0</v>
      </c>
      <c r="N57" s="34">
        <v>0</v>
      </c>
      <c r="O57" s="34">
        <v>0</v>
      </c>
      <c r="P57" s="34">
        <v>0</v>
      </c>
      <c r="Q57" s="34">
        <v>0</v>
      </c>
      <c r="R57" s="34">
        <v>0</v>
      </c>
      <c r="S57" s="34">
        <v>0</v>
      </c>
      <c r="T57" s="34">
        <v>0</v>
      </c>
      <c r="U57" s="34">
        <v>0</v>
      </c>
      <c r="V57" s="34">
        <v>0</v>
      </c>
      <c r="W57" s="34">
        <v>0</v>
      </c>
      <c r="X57" s="34">
        <v>0</v>
      </c>
      <c r="Y57" s="34">
        <v>0</v>
      </c>
      <c r="Z57" s="34">
        <v>0</v>
      </c>
      <c r="AA57" s="34">
        <v>0</v>
      </c>
      <c r="AB57" s="34">
        <v>0</v>
      </c>
      <c r="AC57" s="35">
        <v>0</v>
      </c>
      <c r="AE57" s="17"/>
    </row>
    <row r="58" spans="1:31" s="20" customFormat="1" x14ac:dyDescent="0.35">
      <c r="A58" s="38" t="s">
        <v>36</v>
      </c>
      <c r="B58" s="32">
        <f>B59+B60</f>
        <v>17670</v>
      </c>
      <c r="C58" s="32">
        <f t="shared" ref="C58" si="35">C59+C60</f>
        <v>82402</v>
      </c>
      <c r="D58" s="32">
        <f>Table25[[#This Row],[Nepieciešamais finansējums]]-Table25[[#This Row],[Pieejamais finansējums]]</f>
        <v>64732</v>
      </c>
      <c r="E58" s="32">
        <f t="shared" ref="E58:AC58" si="36">E59+E60</f>
        <v>82402</v>
      </c>
      <c r="F58" s="32">
        <f t="shared" si="36"/>
        <v>82402</v>
      </c>
      <c r="G58" s="32">
        <f t="shared" si="36"/>
        <v>82402</v>
      </c>
      <c r="H58" s="32">
        <f t="shared" si="36"/>
        <v>82402</v>
      </c>
      <c r="I58" s="32">
        <f t="shared" si="36"/>
        <v>82402</v>
      </c>
      <c r="J58" s="32">
        <f t="shared" si="36"/>
        <v>82402</v>
      </c>
      <c r="K58" s="32">
        <f t="shared" si="36"/>
        <v>82402</v>
      </c>
      <c r="L58" s="32">
        <f t="shared" si="36"/>
        <v>82402</v>
      </c>
      <c r="M58" s="32">
        <f t="shared" si="36"/>
        <v>0</v>
      </c>
      <c r="N58" s="32">
        <f t="shared" si="36"/>
        <v>0</v>
      </c>
      <c r="O58" s="32">
        <f t="shared" si="36"/>
        <v>0</v>
      </c>
      <c r="P58" s="32">
        <f t="shared" si="36"/>
        <v>0</v>
      </c>
      <c r="Q58" s="32">
        <f t="shared" si="36"/>
        <v>0</v>
      </c>
      <c r="R58" s="32">
        <f t="shared" si="36"/>
        <v>0</v>
      </c>
      <c r="S58" s="32">
        <f t="shared" si="36"/>
        <v>0</v>
      </c>
      <c r="T58" s="32">
        <f t="shared" si="36"/>
        <v>0</v>
      </c>
      <c r="U58" s="32">
        <f t="shared" si="36"/>
        <v>0</v>
      </c>
      <c r="V58" s="32">
        <f t="shared" si="36"/>
        <v>0</v>
      </c>
      <c r="W58" s="32">
        <f t="shared" si="36"/>
        <v>0</v>
      </c>
      <c r="X58" s="32">
        <f t="shared" si="36"/>
        <v>0</v>
      </c>
      <c r="Y58" s="32">
        <f t="shared" si="36"/>
        <v>0</v>
      </c>
      <c r="Z58" s="32">
        <f t="shared" si="36"/>
        <v>0</v>
      </c>
      <c r="AA58" s="32">
        <f t="shared" si="36"/>
        <v>0</v>
      </c>
      <c r="AB58" s="32">
        <f t="shared" si="36"/>
        <v>0</v>
      </c>
      <c r="AC58" s="33">
        <f t="shared" si="36"/>
        <v>0</v>
      </c>
      <c r="AE58" s="21"/>
    </row>
    <row r="59" spans="1:31" s="16" customFormat="1" x14ac:dyDescent="0.35">
      <c r="A59" s="39" t="s">
        <v>1</v>
      </c>
      <c r="B59" s="34">
        <f>ROUNDUP('[1]Pa gadiem'!B57,0)</f>
        <v>17561</v>
      </c>
      <c r="C59" s="34">
        <f>ROUNDUP('[1]Pa gadiem'!C57,0)</f>
        <v>82307</v>
      </c>
      <c r="D59" s="34">
        <f>Table25[[#This Row],[Nepieciešamais finansējums]]-Table25[[#This Row],[Pieejamais finansējums]]</f>
        <v>64746</v>
      </c>
      <c r="E59" s="34">
        <f>Table25[[#This Row],[Nepieciešamais finansējums]]</f>
        <v>82307</v>
      </c>
      <c r="F59" s="34">
        <f>Table25[[#This Row],[Nepieciešamais finansējums]]</f>
        <v>82307</v>
      </c>
      <c r="G59" s="34">
        <f>Table25[[#This Row],[Nepieciešamais finansējums]]</f>
        <v>82307</v>
      </c>
      <c r="H59" s="34">
        <f>Table25[[#This Row],[Nepieciešamais finansējums]]</f>
        <v>82307</v>
      </c>
      <c r="I59" s="34">
        <f>Table25[[#This Row],[Nepieciešamais finansējums]]</f>
        <v>82307</v>
      </c>
      <c r="J59" s="34">
        <f>Table25[[#This Row],[Nepieciešamais finansējums]]</f>
        <v>82307</v>
      </c>
      <c r="K59" s="34">
        <f>Table25[[#This Row],[Nepieciešamais finansējums]]</f>
        <v>82307</v>
      </c>
      <c r="L59" s="34">
        <f>Table25[[#This Row],[Nepieciešamais finansējums]]</f>
        <v>82307</v>
      </c>
      <c r="M59" s="34">
        <v>0</v>
      </c>
      <c r="N59" s="34">
        <v>0</v>
      </c>
      <c r="O59" s="34">
        <v>0</v>
      </c>
      <c r="P59" s="34">
        <v>0</v>
      </c>
      <c r="Q59" s="34">
        <v>0</v>
      </c>
      <c r="R59" s="34">
        <v>0</v>
      </c>
      <c r="S59" s="34">
        <v>0</v>
      </c>
      <c r="T59" s="34">
        <v>0</v>
      </c>
      <c r="U59" s="34">
        <v>0</v>
      </c>
      <c r="V59" s="34">
        <v>0</v>
      </c>
      <c r="W59" s="34">
        <v>0</v>
      </c>
      <c r="X59" s="34">
        <v>0</v>
      </c>
      <c r="Y59" s="34">
        <v>0</v>
      </c>
      <c r="Z59" s="34">
        <v>0</v>
      </c>
      <c r="AA59" s="34">
        <v>0</v>
      </c>
      <c r="AB59" s="34">
        <v>0</v>
      </c>
      <c r="AC59" s="35">
        <v>0</v>
      </c>
      <c r="AE59" s="17"/>
    </row>
    <row r="60" spans="1:31" s="16" customFormat="1" x14ac:dyDescent="0.35">
      <c r="A60" s="39" t="s">
        <v>8</v>
      </c>
      <c r="B60" s="34">
        <f>ROUNDUP('[1]Pa gadiem'!B58,0)</f>
        <v>109</v>
      </c>
      <c r="C60" s="34">
        <f>ROUNDUP('[1]Pa gadiem'!C58,0)</f>
        <v>95</v>
      </c>
      <c r="D60" s="34">
        <f>Table25[[#This Row],[Nepieciešamais finansējums]]-Table25[[#This Row],[Pieejamais finansējums]]</f>
        <v>-14</v>
      </c>
      <c r="E60" s="34">
        <f>Table25[[#This Row],[Nepieciešamais finansējums]]</f>
        <v>95</v>
      </c>
      <c r="F60" s="34">
        <f>Table25[[#This Row],[Nepieciešamais finansējums]]</f>
        <v>95</v>
      </c>
      <c r="G60" s="34">
        <f>Table25[[#This Row],[Nepieciešamais finansējums]]</f>
        <v>95</v>
      </c>
      <c r="H60" s="34">
        <f>Table25[[#This Row],[Nepieciešamais finansējums]]</f>
        <v>95</v>
      </c>
      <c r="I60" s="34">
        <f>Table25[[#This Row],[Nepieciešamais finansējums]]</f>
        <v>95</v>
      </c>
      <c r="J60" s="34">
        <f>Table25[[#This Row],[Nepieciešamais finansējums]]</f>
        <v>95</v>
      </c>
      <c r="K60" s="34">
        <f>Table25[[#This Row],[Nepieciešamais finansējums]]</f>
        <v>95</v>
      </c>
      <c r="L60" s="34">
        <f>Table25[[#This Row],[Nepieciešamais finansējums]]</f>
        <v>95</v>
      </c>
      <c r="M60" s="34">
        <v>0</v>
      </c>
      <c r="N60" s="34">
        <v>0</v>
      </c>
      <c r="O60" s="34">
        <v>0</v>
      </c>
      <c r="P60" s="34">
        <v>0</v>
      </c>
      <c r="Q60" s="34">
        <v>0</v>
      </c>
      <c r="R60" s="34">
        <v>0</v>
      </c>
      <c r="S60" s="34">
        <v>0</v>
      </c>
      <c r="T60" s="34">
        <v>0</v>
      </c>
      <c r="U60" s="34">
        <v>0</v>
      </c>
      <c r="V60" s="34">
        <v>0</v>
      </c>
      <c r="W60" s="34">
        <v>0</v>
      </c>
      <c r="X60" s="34">
        <v>0</v>
      </c>
      <c r="Y60" s="34">
        <v>0</v>
      </c>
      <c r="Z60" s="34">
        <v>0</v>
      </c>
      <c r="AA60" s="34">
        <v>0</v>
      </c>
      <c r="AB60" s="34">
        <v>0</v>
      </c>
      <c r="AC60" s="35">
        <v>0</v>
      </c>
      <c r="AE60" s="17"/>
    </row>
    <row r="61" spans="1:31" s="20" customFormat="1" x14ac:dyDescent="0.35">
      <c r="A61" s="38" t="s">
        <v>23</v>
      </c>
      <c r="B61" s="32">
        <f>B62+B63</f>
        <v>14291</v>
      </c>
      <c r="C61" s="32">
        <f t="shared" ref="C61" si="37">C62+C63</f>
        <v>79093</v>
      </c>
      <c r="D61" s="32">
        <f>Table25[[#This Row],[Nepieciešamais finansējums]]-Table25[[#This Row],[Pieejamais finansējums]]</f>
        <v>64802</v>
      </c>
      <c r="E61" s="32">
        <f t="shared" ref="E61:AC61" si="38">E62+E63</f>
        <v>79093</v>
      </c>
      <c r="F61" s="32">
        <f t="shared" si="38"/>
        <v>79093</v>
      </c>
      <c r="G61" s="32">
        <f t="shared" si="38"/>
        <v>79093</v>
      </c>
      <c r="H61" s="32">
        <f t="shared" si="38"/>
        <v>79093</v>
      </c>
      <c r="I61" s="32">
        <f t="shared" si="38"/>
        <v>79093</v>
      </c>
      <c r="J61" s="32">
        <f t="shared" si="38"/>
        <v>79093</v>
      </c>
      <c r="K61" s="32">
        <f t="shared" si="38"/>
        <v>79093</v>
      </c>
      <c r="L61" s="32">
        <f t="shared" si="38"/>
        <v>79093</v>
      </c>
      <c r="M61" s="32">
        <f t="shared" si="38"/>
        <v>0</v>
      </c>
      <c r="N61" s="32">
        <f t="shared" si="38"/>
        <v>0</v>
      </c>
      <c r="O61" s="32">
        <f t="shared" si="38"/>
        <v>0</v>
      </c>
      <c r="P61" s="32">
        <f t="shared" si="38"/>
        <v>0</v>
      </c>
      <c r="Q61" s="32">
        <f t="shared" si="38"/>
        <v>0</v>
      </c>
      <c r="R61" s="32">
        <f t="shared" si="38"/>
        <v>0</v>
      </c>
      <c r="S61" s="32">
        <f t="shared" si="38"/>
        <v>0</v>
      </c>
      <c r="T61" s="32">
        <f t="shared" si="38"/>
        <v>0</v>
      </c>
      <c r="U61" s="32">
        <f t="shared" si="38"/>
        <v>0</v>
      </c>
      <c r="V61" s="32">
        <f t="shared" si="38"/>
        <v>0</v>
      </c>
      <c r="W61" s="32">
        <f t="shared" si="38"/>
        <v>0</v>
      </c>
      <c r="X61" s="32">
        <f t="shared" si="38"/>
        <v>0</v>
      </c>
      <c r="Y61" s="32">
        <f t="shared" si="38"/>
        <v>0</v>
      </c>
      <c r="Z61" s="32">
        <f t="shared" si="38"/>
        <v>0</v>
      </c>
      <c r="AA61" s="32">
        <f t="shared" si="38"/>
        <v>0</v>
      </c>
      <c r="AB61" s="32">
        <f t="shared" si="38"/>
        <v>0</v>
      </c>
      <c r="AC61" s="33">
        <f t="shared" si="38"/>
        <v>0</v>
      </c>
      <c r="AE61" s="21"/>
    </row>
    <row r="62" spans="1:31" s="16" customFormat="1" x14ac:dyDescent="0.35">
      <c r="A62" s="39" t="s">
        <v>1</v>
      </c>
      <c r="B62" s="34">
        <f>ROUNDUP('[1]Pa gadiem'!B60,0)</f>
        <v>14233</v>
      </c>
      <c r="C62" s="34">
        <f>ROUNDUP('[1]Pa gadiem'!C60,0)</f>
        <v>78890</v>
      </c>
      <c r="D62" s="34">
        <f>Table25[[#This Row],[Nepieciešamais finansējums]]-Table25[[#This Row],[Pieejamais finansējums]]</f>
        <v>64657</v>
      </c>
      <c r="E62" s="34">
        <f>Table25[[#This Row],[Nepieciešamais finansējums]]</f>
        <v>78890</v>
      </c>
      <c r="F62" s="34">
        <f>Table25[[#This Row],[Nepieciešamais finansējums]]</f>
        <v>78890</v>
      </c>
      <c r="G62" s="34">
        <f>Table25[[#This Row],[Nepieciešamais finansējums]]</f>
        <v>78890</v>
      </c>
      <c r="H62" s="34">
        <f>Table25[[#This Row],[Nepieciešamais finansējums]]</f>
        <v>78890</v>
      </c>
      <c r="I62" s="34">
        <f>Table25[[#This Row],[Nepieciešamais finansējums]]</f>
        <v>78890</v>
      </c>
      <c r="J62" s="34">
        <f>Table25[[#This Row],[Nepieciešamais finansējums]]</f>
        <v>78890</v>
      </c>
      <c r="K62" s="34">
        <f>Table25[[#This Row],[Nepieciešamais finansējums]]</f>
        <v>78890</v>
      </c>
      <c r="L62" s="34">
        <f>Table25[[#This Row],[Nepieciešamais finansējums]]</f>
        <v>78890</v>
      </c>
      <c r="M62" s="34">
        <v>0</v>
      </c>
      <c r="N62" s="34">
        <v>0</v>
      </c>
      <c r="O62" s="34">
        <v>0</v>
      </c>
      <c r="P62" s="34">
        <v>0</v>
      </c>
      <c r="Q62" s="34">
        <v>0</v>
      </c>
      <c r="R62" s="34">
        <v>0</v>
      </c>
      <c r="S62" s="34">
        <v>0</v>
      </c>
      <c r="T62" s="34">
        <v>0</v>
      </c>
      <c r="U62" s="34">
        <v>0</v>
      </c>
      <c r="V62" s="34">
        <v>0</v>
      </c>
      <c r="W62" s="34">
        <v>0</v>
      </c>
      <c r="X62" s="34">
        <v>0</v>
      </c>
      <c r="Y62" s="34">
        <v>0</v>
      </c>
      <c r="Z62" s="34">
        <v>0</v>
      </c>
      <c r="AA62" s="34">
        <v>0</v>
      </c>
      <c r="AB62" s="34">
        <v>0</v>
      </c>
      <c r="AC62" s="35">
        <v>0</v>
      </c>
      <c r="AE62" s="17"/>
    </row>
    <row r="63" spans="1:31" s="16" customFormat="1" x14ac:dyDescent="0.35">
      <c r="A63" s="39" t="s">
        <v>8</v>
      </c>
      <c r="B63" s="34">
        <f>ROUNDUP('[1]Pa gadiem'!B61,0)</f>
        <v>58</v>
      </c>
      <c r="C63" s="34">
        <f>ROUNDUP('[1]Pa gadiem'!C61,0)</f>
        <v>203</v>
      </c>
      <c r="D63" s="34">
        <f>Table25[[#This Row],[Nepieciešamais finansējums]]-Table25[[#This Row],[Pieejamais finansējums]]</f>
        <v>145</v>
      </c>
      <c r="E63" s="34">
        <f>Table25[[#This Row],[Nepieciešamais finansējums]]</f>
        <v>203</v>
      </c>
      <c r="F63" s="34">
        <f>Table25[[#This Row],[Nepieciešamais finansējums]]</f>
        <v>203</v>
      </c>
      <c r="G63" s="34">
        <f>Table25[[#This Row],[Nepieciešamais finansējums]]</f>
        <v>203</v>
      </c>
      <c r="H63" s="34">
        <f>Table25[[#This Row],[Nepieciešamais finansējums]]</f>
        <v>203</v>
      </c>
      <c r="I63" s="34">
        <f>Table25[[#This Row],[Nepieciešamais finansējums]]</f>
        <v>203</v>
      </c>
      <c r="J63" s="34">
        <f>Table25[[#This Row],[Nepieciešamais finansējums]]</f>
        <v>203</v>
      </c>
      <c r="K63" s="34">
        <f>Table25[[#This Row],[Nepieciešamais finansējums]]</f>
        <v>203</v>
      </c>
      <c r="L63" s="34">
        <f>Table25[[#This Row],[Nepieciešamais finansējums]]</f>
        <v>203</v>
      </c>
      <c r="M63" s="34">
        <v>0</v>
      </c>
      <c r="N63" s="34">
        <v>0</v>
      </c>
      <c r="O63" s="34">
        <v>0</v>
      </c>
      <c r="P63" s="34">
        <v>0</v>
      </c>
      <c r="Q63" s="34">
        <v>0</v>
      </c>
      <c r="R63" s="34">
        <v>0</v>
      </c>
      <c r="S63" s="34">
        <v>0</v>
      </c>
      <c r="T63" s="34">
        <v>0</v>
      </c>
      <c r="U63" s="34">
        <v>0</v>
      </c>
      <c r="V63" s="34">
        <v>0</v>
      </c>
      <c r="W63" s="34">
        <v>0</v>
      </c>
      <c r="X63" s="34">
        <v>0</v>
      </c>
      <c r="Y63" s="34">
        <v>0</v>
      </c>
      <c r="Z63" s="34">
        <v>0</v>
      </c>
      <c r="AA63" s="34">
        <v>0</v>
      </c>
      <c r="AB63" s="34">
        <v>0</v>
      </c>
      <c r="AC63" s="35">
        <v>0</v>
      </c>
      <c r="AE63" s="17"/>
    </row>
    <row r="64" spans="1:31" s="20" customFormat="1" x14ac:dyDescent="0.35">
      <c r="A64" s="38" t="s">
        <v>24</v>
      </c>
      <c r="B64" s="32">
        <f>B65+B66</f>
        <v>64945</v>
      </c>
      <c r="C64" s="32">
        <f t="shared" ref="C64" si="39">C65+C66</f>
        <v>201304</v>
      </c>
      <c r="D64" s="32">
        <f>Table25[[#This Row],[Nepieciešamais finansējums]]-Table25[[#This Row],[Pieejamais finansējums]]</f>
        <v>136359</v>
      </c>
      <c r="E64" s="32">
        <f t="shared" ref="E64:AC64" si="40">E65+E66</f>
        <v>201304</v>
      </c>
      <c r="F64" s="32">
        <f t="shared" si="40"/>
        <v>201304</v>
      </c>
      <c r="G64" s="32">
        <f t="shared" si="40"/>
        <v>201304</v>
      </c>
      <c r="H64" s="32">
        <f t="shared" si="40"/>
        <v>201304</v>
      </c>
      <c r="I64" s="32">
        <f t="shared" si="40"/>
        <v>201304</v>
      </c>
      <c r="J64" s="32">
        <f t="shared" si="40"/>
        <v>201304</v>
      </c>
      <c r="K64" s="32">
        <f t="shared" si="40"/>
        <v>201304</v>
      </c>
      <c r="L64" s="32">
        <f t="shared" si="40"/>
        <v>201304</v>
      </c>
      <c r="M64" s="32">
        <f t="shared" si="40"/>
        <v>0</v>
      </c>
      <c r="N64" s="32">
        <f t="shared" si="40"/>
        <v>0</v>
      </c>
      <c r="O64" s="32">
        <f t="shared" si="40"/>
        <v>0</v>
      </c>
      <c r="P64" s="32">
        <f t="shared" si="40"/>
        <v>0</v>
      </c>
      <c r="Q64" s="32">
        <f t="shared" si="40"/>
        <v>0</v>
      </c>
      <c r="R64" s="32">
        <f t="shared" si="40"/>
        <v>0</v>
      </c>
      <c r="S64" s="32">
        <f t="shared" si="40"/>
        <v>0</v>
      </c>
      <c r="T64" s="32">
        <f t="shared" si="40"/>
        <v>0</v>
      </c>
      <c r="U64" s="32">
        <f t="shared" si="40"/>
        <v>0</v>
      </c>
      <c r="V64" s="32">
        <f t="shared" si="40"/>
        <v>0</v>
      </c>
      <c r="W64" s="32">
        <f t="shared" si="40"/>
        <v>0</v>
      </c>
      <c r="X64" s="32">
        <f t="shared" si="40"/>
        <v>0</v>
      </c>
      <c r="Y64" s="32">
        <f t="shared" si="40"/>
        <v>0</v>
      </c>
      <c r="Z64" s="32">
        <f t="shared" si="40"/>
        <v>0</v>
      </c>
      <c r="AA64" s="32">
        <f t="shared" si="40"/>
        <v>0</v>
      </c>
      <c r="AB64" s="32">
        <f t="shared" si="40"/>
        <v>0</v>
      </c>
      <c r="AC64" s="33">
        <f t="shared" si="40"/>
        <v>0</v>
      </c>
      <c r="AE64" s="21"/>
    </row>
    <row r="65" spans="1:31" s="16" customFormat="1" x14ac:dyDescent="0.35">
      <c r="A65" s="39" t="s">
        <v>1</v>
      </c>
      <c r="B65" s="34">
        <f>ROUNDUP('[1]Pa gadiem'!B63,0)</f>
        <v>64601</v>
      </c>
      <c r="C65" s="34">
        <f>ROUNDUP('[1]Pa gadiem'!C63,0)</f>
        <v>197506</v>
      </c>
      <c r="D65" s="34">
        <f>Table25[[#This Row],[Nepieciešamais finansējums]]-Table25[[#This Row],[Pieejamais finansējums]]</f>
        <v>132905</v>
      </c>
      <c r="E65" s="34">
        <f>Table25[[#This Row],[Nepieciešamais finansējums]]</f>
        <v>197506</v>
      </c>
      <c r="F65" s="34">
        <f>Table25[[#This Row],[Nepieciešamais finansējums]]</f>
        <v>197506</v>
      </c>
      <c r="G65" s="34">
        <f>Table25[[#This Row],[Nepieciešamais finansējums]]</f>
        <v>197506</v>
      </c>
      <c r="H65" s="34">
        <f>Table25[[#This Row],[Nepieciešamais finansējums]]</f>
        <v>197506</v>
      </c>
      <c r="I65" s="34">
        <f>Table25[[#This Row],[Nepieciešamais finansējums]]</f>
        <v>197506</v>
      </c>
      <c r="J65" s="34">
        <f>Table25[[#This Row],[Nepieciešamais finansējums]]</f>
        <v>197506</v>
      </c>
      <c r="K65" s="34">
        <f>Table25[[#This Row],[Nepieciešamais finansējums]]</f>
        <v>197506</v>
      </c>
      <c r="L65" s="34">
        <f>Table25[[#This Row],[Nepieciešamais finansējums]]</f>
        <v>197506</v>
      </c>
      <c r="M65" s="34">
        <v>0</v>
      </c>
      <c r="N65" s="34">
        <v>0</v>
      </c>
      <c r="O65" s="34">
        <v>0</v>
      </c>
      <c r="P65" s="34">
        <v>0</v>
      </c>
      <c r="Q65" s="34">
        <v>0</v>
      </c>
      <c r="R65" s="34">
        <v>0</v>
      </c>
      <c r="S65" s="34">
        <v>0</v>
      </c>
      <c r="T65" s="34">
        <v>0</v>
      </c>
      <c r="U65" s="34">
        <v>0</v>
      </c>
      <c r="V65" s="34">
        <v>0</v>
      </c>
      <c r="W65" s="34">
        <v>0</v>
      </c>
      <c r="X65" s="34">
        <v>0</v>
      </c>
      <c r="Y65" s="34">
        <v>0</v>
      </c>
      <c r="Z65" s="34">
        <v>0</v>
      </c>
      <c r="AA65" s="34">
        <v>0</v>
      </c>
      <c r="AB65" s="34">
        <v>0</v>
      </c>
      <c r="AC65" s="35">
        <v>0</v>
      </c>
      <c r="AE65" s="17"/>
    </row>
    <row r="66" spans="1:31" s="16" customFormat="1" x14ac:dyDescent="0.35">
      <c r="A66" s="39" t="s">
        <v>8</v>
      </c>
      <c r="B66" s="34">
        <f>ROUNDUP('[1]Pa gadiem'!B64,0)</f>
        <v>344</v>
      </c>
      <c r="C66" s="34">
        <f>ROUNDUP('[1]Pa gadiem'!C64,0)</f>
        <v>3798</v>
      </c>
      <c r="D66" s="34">
        <f>Table25[[#This Row],[Nepieciešamais finansējums]]-Table25[[#This Row],[Pieejamais finansējums]]</f>
        <v>3454</v>
      </c>
      <c r="E66" s="34">
        <f>Table25[[#This Row],[Nepieciešamais finansējums]]</f>
        <v>3798</v>
      </c>
      <c r="F66" s="34">
        <f>Table25[[#This Row],[Nepieciešamais finansējums]]</f>
        <v>3798</v>
      </c>
      <c r="G66" s="34">
        <f>Table25[[#This Row],[Nepieciešamais finansējums]]</f>
        <v>3798</v>
      </c>
      <c r="H66" s="34">
        <f>Table25[[#This Row],[Nepieciešamais finansējums]]</f>
        <v>3798</v>
      </c>
      <c r="I66" s="34">
        <f>Table25[[#This Row],[Nepieciešamais finansējums]]</f>
        <v>3798</v>
      </c>
      <c r="J66" s="34">
        <f>Table25[[#This Row],[Nepieciešamais finansējums]]</f>
        <v>3798</v>
      </c>
      <c r="K66" s="34">
        <f>Table25[[#This Row],[Nepieciešamais finansējums]]</f>
        <v>3798</v>
      </c>
      <c r="L66" s="34">
        <f>Table25[[#This Row],[Nepieciešamais finansējums]]</f>
        <v>3798</v>
      </c>
      <c r="M66" s="34">
        <v>0</v>
      </c>
      <c r="N66" s="34">
        <v>0</v>
      </c>
      <c r="O66" s="34">
        <v>0</v>
      </c>
      <c r="P66" s="34">
        <v>0</v>
      </c>
      <c r="Q66" s="34">
        <v>0</v>
      </c>
      <c r="R66" s="34">
        <v>0</v>
      </c>
      <c r="S66" s="34">
        <v>0</v>
      </c>
      <c r="T66" s="34">
        <v>0</v>
      </c>
      <c r="U66" s="34">
        <v>0</v>
      </c>
      <c r="V66" s="34">
        <v>0</v>
      </c>
      <c r="W66" s="34">
        <v>0</v>
      </c>
      <c r="X66" s="34">
        <v>0</v>
      </c>
      <c r="Y66" s="34">
        <v>0</v>
      </c>
      <c r="Z66" s="34">
        <v>0</v>
      </c>
      <c r="AA66" s="34">
        <v>0</v>
      </c>
      <c r="AB66" s="34">
        <v>0</v>
      </c>
      <c r="AC66" s="35">
        <v>0</v>
      </c>
      <c r="AE66" s="17"/>
    </row>
    <row r="67" spans="1:31" s="20" customFormat="1" x14ac:dyDescent="0.35">
      <c r="A67" s="38" t="s">
        <v>5</v>
      </c>
      <c r="B67" s="32">
        <f>B68+B69</f>
        <v>184261</v>
      </c>
      <c r="C67" s="32">
        <f t="shared" ref="C67" si="41">C68+C69</f>
        <v>417155</v>
      </c>
      <c r="D67" s="32">
        <f>Table25[[#This Row],[Nepieciešamais finansējums]]-Table25[[#This Row],[Pieejamais finansējums]]</f>
        <v>232894</v>
      </c>
      <c r="E67" s="32">
        <f t="shared" ref="E67:AC67" si="42">E68+E69</f>
        <v>417155</v>
      </c>
      <c r="F67" s="32">
        <f t="shared" si="42"/>
        <v>417155</v>
      </c>
      <c r="G67" s="32">
        <f t="shared" si="42"/>
        <v>417155</v>
      </c>
      <c r="H67" s="32">
        <f t="shared" si="42"/>
        <v>417155</v>
      </c>
      <c r="I67" s="32">
        <f t="shared" si="42"/>
        <v>417155</v>
      </c>
      <c r="J67" s="27">
        <f t="shared" si="42"/>
        <v>386444</v>
      </c>
      <c r="K67" s="27">
        <f t="shared" si="42"/>
        <v>232893</v>
      </c>
      <c r="L67" s="27">
        <f t="shared" si="42"/>
        <v>232893</v>
      </c>
      <c r="M67" s="32">
        <f t="shared" si="42"/>
        <v>0</v>
      </c>
      <c r="N67" s="32">
        <f t="shared" si="42"/>
        <v>0</v>
      </c>
      <c r="O67" s="32">
        <f t="shared" si="42"/>
        <v>0</v>
      </c>
      <c r="P67" s="32">
        <f t="shared" si="42"/>
        <v>0</v>
      </c>
      <c r="Q67" s="32">
        <f t="shared" si="42"/>
        <v>0</v>
      </c>
      <c r="R67" s="32">
        <f t="shared" si="42"/>
        <v>0</v>
      </c>
      <c r="S67" s="32">
        <f t="shared" si="42"/>
        <v>0</v>
      </c>
      <c r="T67" s="32">
        <f t="shared" si="42"/>
        <v>0</v>
      </c>
      <c r="U67" s="32">
        <f t="shared" si="42"/>
        <v>0</v>
      </c>
      <c r="V67" s="32">
        <f t="shared" si="42"/>
        <v>0</v>
      </c>
      <c r="W67" s="32">
        <f t="shared" si="42"/>
        <v>0</v>
      </c>
      <c r="X67" s="32">
        <f t="shared" si="42"/>
        <v>0</v>
      </c>
      <c r="Y67" s="32">
        <f t="shared" si="42"/>
        <v>0</v>
      </c>
      <c r="Z67" s="32">
        <f t="shared" si="42"/>
        <v>0</v>
      </c>
      <c r="AA67" s="32">
        <f t="shared" si="42"/>
        <v>0</v>
      </c>
      <c r="AB67" s="32">
        <f t="shared" si="42"/>
        <v>0</v>
      </c>
      <c r="AC67" s="33">
        <f t="shared" si="42"/>
        <v>0</v>
      </c>
      <c r="AE67" s="21"/>
    </row>
    <row r="68" spans="1:31" s="16" customFormat="1" x14ac:dyDescent="0.35">
      <c r="A68" s="39" t="s">
        <v>1</v>
      </c>
      <c r="B68" s="34">
        <f>ROUNDUP('[1]Pa gadiem'!B66,0)</f>
        <v>175903</v>
      </c>
      <c r="C68" s="34">
        <f>ROUNDUP('[1]Pa gadiem'!C66,0)</f>
        <v>401850</v>
      </c>
      <c r="D68" s="34">
        <f>Table25[[#This Row],[Nepieciešamais finansējums]]-Table25[[#This Row],[Pieejamais finansējums]]</f>
        <v>225947</v>
      </c>
      <c r="E68" s="34">
        <f>Table25[[#This Row],[Nepieciešamais finansējums]]</f>
        <v>401850</v>
      </c>
      <c r="F68" s="34">
        <f>Table25[[#This Row],[Nepieciešamais finansējums]]</f>
        <v>401850</v>
      </c>
      <c r="G68" s="34">
        <f>Table25[[#This Row],[Nepieciešamais finansējums]]</f>
        <v>401850</v>
      </c>
      <c r="H68" s="34">
        <f>Table25[[#This Row],[Nepieciešamais finansējums]]</f>
        <v>401850</v>
      </c>
      <c r="I68" s="34">
        <f>Table25[[#This Row],[Nepieciešamais finansējums]]</f>
        <v>401850</v>
      </c>
      <c r="J68" s="28">
        <v>379497</v>
      </c>
      <c r="K68" s="28">
        <v>225946</v>
      </c>
      <c r="L68" s="28">
        <v>225946</v>
      </c>
      <c r="M68" s="34">
        <v>0</v>
      </c>
      <c r="N68" s="34">
        <v>0</v>
      </c>
      <c r="O68" s="34">
        <v>0</v>
      </c>
      <c r="P68" s="34">
        <v>0</v>
      </c>
      <c r="Q68" s="34">
        <v>0</v>
      </c>
      <c r="R68" s="34">
        <v>0</v>
      </c>
      <c r="S68" s="34">
        <v>0</v>
      </c>
      <c r="T68" s="34">
        <v>0</v>
      </c>
      <c r="U68" s="34">
        <v>0</v>
      </c>
      <c r="V68" s="34">
        <v>0</v>
      </c>
      <c r="W68" s="34">
        <v>0</v>
      </c>
      <c r="X68" s="34">
        <v>0</v>
      </c>
      <c r="Y68" s="34">
        <v>0</v>
      </c>
      <c r="Z68" s="34">
        <v>0</v>
      </c>
      <c r="AA68" s="34">
        <v>0</v>
      </c>
      <c r="AB68" s="34">
        <v>0</v>
      </c>
      <c r="AC68" s="35">
        <v>0</v>
      </c>
      <c r="AE68" s="17"/>
    </row>
    <row r="69" spans="1:31" s="16" customFormat="1" x14ac:dyDescent="0.35">
      <c r="A69" s="39" t="s">
        <v>8</v>
      </c>
      <c r="B69" s="34">
        <f>ROUNDUP('[1]Pa gadiem'!B67,0)</f>
        <v>8358</v>
      </c>
      <c r="C69" s="34">
        <f>ROUNDUP('[1]Pa gadiem'!C67,0)</f>
        <v>15305</v>
      </c>
      <c r="D69" s="34">
        <f>Table25[[#This Row],[Nepieciešamais finansējums]]-Table25[[#This Row],[Pieejamais finansējums]]</f>
        <v>6947</v>
      </c>
      <c r="E69" s="34">
        <v>15305</v>
      </c>
      <c r="F69" s="34">
        <v>15305</v>
      </c>
      <c r="G69" s="34">
        <v>15305</v>
      </c>
      <c r="H69" s="34">
        <v>15305</v>
      </c>
      <c r="I69" s="34">
        <v>15305</v>
      </c>
      <c r="J69" s="28">
        <v>6947</v>
      </c>
      <c r="K69" s="28">
        <v>6947</v>
      </c>
      <c r="L69" s="28">
        <v>6947</v>
      </c>
      <c r="M69" s="34">
        <v>0</v>
      </c>
      <c r="N69" s="34">
        <v>0</v>
      </c>
      <c r="O69" s="34">
        <v>0</v>
      </c>
      <c r="P69" s="34">
        <v>0</v>
      </c>
      <c r="Q69" s="34">
        <v>0</v>
      </c>
      <c r="R69" s="34">
        <v>0</v>
      </c>
      <c r="S69" s="34">
        <v>0</v>
      </c>
      <c r="T69" s="34">
        <v>0</v>
      </c>
      <c r="U69" s="34">
        <v>0</v>
      </c>
      <c r="V69" s="34">
        <v>0</v>
      </c>
      <c r="W69" s="34">
        <v>0</v>
      </c>
      <c r="X69" s="34">
        <v>0</v>
      </c>
      <c r="Y69" s="34">
        <v>0</v>
      </c>
      <c r="Z69" s="34">
        <v>0</v>
      </c>
      <c r="AA69" s="34">
        <v>0</v>
      </c>
      <c r="AB69" s="34">
        <v>0</v>
      </c>
      <c r="AC69" s="35">
        <v>0</v>
      </c>
      <c r="AE69" s="17"/>
    </row>
    <row r="70" spans="1:31" s="20" customFormat="1" x14ac:dyDescent="0.35">
      <c r="A70" s="38" t="s">
        <v>21</v>
      </c>
      <c r="B70" s="32">
        <f>B71+B72</f>
        <v>129717</v>
      </c>
      <c r="C70" s="32">
        <f t="shared" ref="C70" si="43">C71+C72</f>
        <v>481094</v>
      </c>
      <c r="D70" s="32">
        <f>Table25[[#This Row],[Nepieciešamais finansējums]]-Table25[[#This Row],[Pieejamais finansējums]]</f>
        <v>351377</v>
      </c>
      <c r="E70" s="32">
        <f t="shared" ref="E70:AC70" si="44">E71+E72</f>
        <v>481094</v>
      </c>
      <c r="F70" s="32">
        <f t="shared" si="44"/>
        <v>481094</v>
      </c>
      <c r="G70" s="32">
        <f t="shared" si="44"/>
        <v>481094</v>
      </c>
      <c r="H70" s="32">
        <f t="shared" si="44"/>
        <v>481094</v>
      </c>
      <c r="I70" s="32">
        <f t="shared" si="44"/>
        <v>481094</v>
      </c>
      <c r="J70" s="32">
        <f t="shared" si="44"/>
        <v>481094</v>
      </c>
      <c r="K70" s="32">
        <f t="shared" si="44"/>
        <v>481094</v>
      </c>
      <c r="L70" s="32">
        <f t="shared" si="44"/>
        <v>481094</v>
      </c>
      <c r="M70" s="32">
        <f t="shared" si="44"/>
        <v>0</v>
      </c>
      <c r="N70" s="32">
        <f t="shared" si="44"/>
        <v>0</v>
      </c>
      <c r="O70" s="32">
        <f t="shared" si="44"/>
        <v>0</v>
      </c>
      <c r="P70" s="32">
        <f t="shared" si="44"/>
        <v>0</v>
      </c>
      <c r="Q70" s="32">
        <f t="shared" si="44"/>
        <v>0</v>
      </c>
      <c r="R70" s="32">
        <f t="shared" si="44"/>
        <v>0</v>
      </c>
      <c r="S70" s="32">
        <f t="shared" si="44"/>
        <v>0</v>
      </c>
      <c r="T70" s="32">
        <f t="shared" si="44"/>
        <v>0</v>
      </c>
      <c r="U70" s="32">
        <f t="shared" si="44"/>
        <v>0</v>
      </c>
      <c r="V70" s="32">
        <f t="shared" si="44"/>
        <v>0</v>
      </c>
      <c r="W70" s="32">
        <f t="shared" si="44"/>
        <v>0</v>
      </c>
      <c r="X70" s="32">
        <f t="shared" si="44"/>
        <v>0</v>
      </c>
      <c r="Y70" s="32">
        <f t="shared" si="44"/>
        <v>0</v>
      </c>
      <c r="Z70" s="32">
        <f t="shared" si="44"/>
        <v>0</v>
      </c>
      <c r="AA70" s="32">
        <f t="shared" si="44"/>
        <v>0</v>
      </c>
      <c r="AB70" s="32">
        <f t="shared" si="44"/>
        <v>0</v>
      </c>
      <c r="AC70" s="33">
        <f t="shared" si="44"/>
        <v>0</v>
      </c>
      <c r="AE70" s="21"/>
    </row>
    <row r="71" spans="1:31" s="16" customFormat="1" x14ac:dyDescent="0.35">
      <c r="A71" s="39" t="s">
        <v>1</v>
      </c>
      <c r="B71" s="34">
        <f>ROUNDUP('[1]Pa gadiem'!B69,0)</f>
        <v>128978</v>
      </c>
      <c r="C71" s="34">
        <f>ROUNDUP('[1]Pa gadiem'!C69,0)</f>
        <v>480394</v>
      </c>
      <c r="D71" s="34">
        <f>Table25[[#This Row],[Nepieciešamais finansējums]]-Table25[[#This Row],[Pieejamais finansējums]]</f>
        <v>351416</v>
      </c>
      <c r="E71" s="34">
        <f>Table25[[#This Row],[Nepieciešamais finansējums]]</f>
        <v>480394</v>
      </c>
      <c r="F71" s="34">
        <f>Table25[[#This Row],[Nepieciešamais finansējums]]</f>
        <v>480394</v>
      </c>
      <c r="G71" s="34">
        <f>Table25[[#This Row],[Nepieciešamais finansējums]]</f>
        <v>480394</v>
      </c>
      <c r="H71" s="34">
        <f>Table25[[#This Row],[Nepieciešamais finansējums]]</f>
        <v>480394</v>
      </c>
      <c r="I71" s="34">
        <f>Table25[[#This Row],[Nepieciešamais finansējums]]</f>
        <v>480394</v>
      </c>
      <c r="J71" s="34">
        <f>Table25[[#This Row],[Nepieciešamais finansējums]]</f>
        <v>480394</v>
      </c>
      <c r="K71" s="34">
        <f>Table25[[#This Row],[Nepieciešamais finansējums]]</f>
        <v>480394</v>
      </c>
      <c r="L71" s="34">
        <f>Table25[[#This Row],[Nepieciešamais finansējums]]</f>
        <v>480394</v>
      </c>
      <c r="M71" s="34">
        <v>0</v>
      </c>
      <c r="N71" s="34">
        <v>0</v>
      </c>
      <c r="O71" s="34">
        <v>0</v>
      </c>
      <c r="P71" s="34">
        <v>0</v>
      </c>
      <c r="Q71" s="34">
        <v>0</v>
      </c>
      <c r="R71" s="34">
        <v>0</v>
      </c>
      <c r="S71" s="34">
        <v>0</v>
      </c>
      <c r="T71" s="34">
        <v>0</v>
      </c>
      <c r="U71" s="34">
        <v>0</v>
      </c>
      <c r="V71" s="34">
        <v>0</v>
      </c>
      <c r="W71" s="34">
        <v>0</v>
      </c>
      <c r="X71" s="34">
        <v>0</v>
      </c>
      <c r="Y71" s="34">
        <v>0</v>
      </c>
      <c r="Z71" s="34">
        <v>0</v>
      </c>
      <c r="AA71" s="34">
        <v>0</v>
      </c>
      <c r="AB71" s="34">
        <v>0</v>
      </c>
      <c r="AC71" s="35">
        <v>0</v>
      </c>
      <c r="AE71" s="17"/>
    </row>
    <row r="72" spans="1:31" s="16" customFormat="1" x14ac:dyDescent="0.35">
      <c r="A72" s="39" t="s">
        <v>8</v>
      </c>
      <c r="B72" s="34">
        <f>ROUNDUP('[1]Pa gadiem'!B70,0)</f>
        <v>739</v>
      </c>
      <c r="C72" s="34">
        <f>ROUNDUP('[1]Pa gadiem'!C70,0)</f>
        <v>700</v>
      </c>
      <c r="D72" s="34">
        <f>Table25[[#This Row],[Nepieciešamais finansējums]]-Table25[[#This Row],[Pieejamais finansējums]]</f>
        <v>-39</v>
      </c>
      <c r="E72" s="34">
        <f>Table25[[#This Row],[Nepieciešamais finansējums]]</f>
        <v>700</v>
      </c>
      <c r="F72" s="34">
        <f>Table25[[#This Row],[Nepieciešamais finansējums]]</f>
        <v>700</v>
      </c>
      <c r="G72" s="34">
        <f>Table25[[#This Row],[Nepieciešamais finansējums]]</f>
        <v>700</v>
      </c>
      <c r="H72" s="34">
        <f>Table25[[#This Row],[Nepieciešamais finansējums]]</f>
        <v>700</v>
      </c>
      <c r="I72" s="34">
        <f>Table25[[#This Row],[Nepieciešamais finansējums]]</f>
        <v>700</v>
      </c>
      <c r="J72" s="34">
        <f>Table25[[#This Row],[Nepieciešamais finansējums]]</f>
        <v>700</v>
      </c>
      <c r="K72" s="34">
        <f>Table25[[#This Row],[Nepieciešamais finansējums]]</f>
        <v>700</v>
      </c>
      <c r="L72" s="34">
        <f>Table25[[#This Row],[Nepieciešamais finansējums]]</f>
        <v>700</v>
      </c>
      <c r="M72" s="34">
        <v>0</v>
      </c>
      <c r="N72" s="34">
        <v>0</v>
      </c>
      <c r="O72" s="34">
        <v>0</v>
      </c>
      <c r="P72" s="34">
        <v>0</v>
      </c>
      <c r="Q72" s="34">
        <v>0</v>
      </c>
      <c r="R72" s="34">
        <v>0</v>
      </c>
      <c r="S72" s="34">
        <v>0</v>
      </c>
      <c r="T72" s="34">
        <v>0</v>
      </c>
      <c r="U72" s="34">
        <v>0</v>
      </c>
      <c r="V72" s="34">
        <v>0</v>
      </c>
      <c r="W72" s="34">
        <v>0</v>
      </c>
      <c r="X72" s="34">
        <v>0</v>
      </c>
      <c r="Y72" s="34">
        <v>0</v>
      </c>
      <c r="Z72" s="34">
        <v>0</v>
      </c>
      <c r="AA72" s="34">
        <v>0</v>
      </c>
      <c r="AB72" s="34">
        <v>0</v>
      </c>
      <c r="AC72" s="35">
        <v>0</v>
      </c>
      <c r="AE72" s="17"/>
    </row>
    <row r="73" spans="1:31" x14ac:dyDescent="0.35">
      <c r="A73" s="40"/>
      <c r="B73" s="14">
        <f>SUM(B4,B7,B10,B13,B16,B19,B22,B25,B28,B31,B34,B37,B40,B43,B46,B49,B52,B55,B58,B61,B64,B67,B70)</f>
        <v>13103014</v>
      </c>
      <c r="C73" s="14">
        <f>SUM(C4,C7,C10,C13,C16,C19,C22,C25,C28,C31,C34,C37,C40,C43,C46,C49,C52,C55,C58,C61,C64,C67,C70)</f>
        <v>13103014</v>
      </c>
      <c r="D73" s="41">
        <f>SUM(D4,D7,D10,D13,D16,D19,D22,D25,D28,D31,D34,D37,D40,D43,D46,D49,D52,D55,D58,D61,D64,D67,D70)</f>
        <v>0</v>
      </c>
      <c r="E73" s="14">
        <f>SUM(E4,E7,E10,E13,E16,E19,E22,E25,E28,E31,E34,E37,E40,E43,E46,E49,E52,E55,E58,E61,E64,E67,E70)</f>
        <v>13103014</v>
      </c>
      <c r="F73" s="14">
        <f>SUM(F4,F7,F10,F13,F16,F19,F22,F25,F28,F31,F34,F37,F40,F43,F46,F49,F52,F55,F58,F61,F64,F67,F70)</f>
        <v>13103014</v>
      </c>
      <c r="G73" s="14">
        <f t="shared" ref="G73:I73" si="45">SUM(G4,G7,G10,G13,G16,G19,G22,G25,G28,G31,G34,G37,G40,G43,G46,G49,G52,G55,G58,G61,G64,G67,G70)</f>
        <v>13103014</v>
      </c>
      <c r="H73" s="14">
        <f t="shared" si="45"/>
        <v>13103014</v>
      </c>
      <c r="I73" s="14">
        <f t="shared" si="45"/>
        <v>13103014</v>
      </c>
      <c r="J73" s="15">
        <f>SUM(J4,J7,J10,J13,J16,J19,J22,J25,J28,J31,J34,J37,J40,J43,J46,J49,J52,J55,J58,J61,J64,J67,J70)</f>
        <v>13072303</v>
      </c>
      <c r="K73" s="15">
        <f t="shared" ref="K73:AC73" si="46">SUM(K4,K7,K10,K13,K16,K19,K22,K25,K28,K31,K34,K37,K40,K43,K46,K49,K52,K55,K58,K61,K64,K67,K70)</f>
        <v>12918752</v>
      </c>
      <c r="L73" s="15">
        <f t="shared" si="46"/>
        <v>12918752</v>
      </c>
      <c r="M73" s="15">
        <f t="shared" si="46"/>
        <v>3237950</v>
      </c>
      <c r="N73" s="15">
        <f t="shared" si="46"/>
        <v>3237950</v>
      </c>
      <c r="O73" s="15">
        <f t="shared" si="46"/>
        <v>2008281</v>
      </c>
      <c r="P73" s="15">
        <f t="shared" si="46"/>
        <v>2008281</v>
      </c>
      <c r="Q73" s="15">
        <f t="shared" si="46"/>
        <v>2008281</v>
      </c>
      <c r="R73" s="15">
        <f t="shared" si="46"/>
        <v>2008281</v>
      </c>
      <c r="S73" s="15">
        <f t="shared" si="46"/>
        <v>2008281</v>
      </c>
      <c r="T73" s="15">
        <f t="shared" si="46"/>
        <v>2008281</v>
      </c>
      <c r="U73" s="15">
        <f t="shared" si="46"/>
        <v>2008281</v>
      </c>
      <c r="V73" s="15">
        <f t="shared" si="46"/>
        <v>2008281</v>
      </c>
      <c r="W73" s="15">
        <f t="shared" si="46"/>
        <v>2008281</v>
      </c>
      <c r="X73" s="15">
        <f t="shared" si="46"/>
        <v>2008281</v>
      </c>
      <c r="Y73" s="15">
        <f t="shared" si="46"/>
        <v>2008281</v>
      </c>
      <c r="Z73" s="15">
        <f t="shared" si="46"/>
        <v>2008281</v>
      </c>
      <c r="AA73" s="15">
        <f t="shared" si="46"/>
        <v>2008281</v>
      </c>
      <c r="AB73" s="15">
        <f t="shared" si="46"/>
        <v>965220</v>
      </c>
      <c r="AC73" s="42">
        <f t="shared" si="46"/>
        <v>471930</v>
      </c>
    </row>
    <row r="74" spans="1:31" ht="74" customHeight="1" x14ac:dyDescent="0.35"/>
    <row r="75" spans="1:31" ht="21" x14ac:dyDescent="0.5">
      <c r="A75" s="50" t="s">
        <v>73</v>
      </c>
      <c r="B75" s="22"/>
      <c r="C75" s="22"/>
      <c r="D75" s="20"/>
      <c r="J75" s="10"/>
      <c r="K75" s="10"/>
      <c r="L75" s="10"/>
      <c r="U75" s="51" t="s">
        <v>69</v>
      </c>
    </row>
    <row r="76" spans="1:31" ht="21" x14ac:dyDescent="0.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1:31" x14ac:dyDescent="0.35">
      <c r="A77" s="20"/>
      <c r="B77" s="20"/>
      <c r="C77" s="20"/>
      <c r="D77" s="20"/>
    </row>
    <row r="78" spans="1:31" x14ac:dyDescent="0.35">
      <c r="A78" s="45"/>
      <c r="B78" s="20"/>
      <c r="C78" s="22"/>
      <c r="D78" s="20"/>
    </row>
    <row r="79" spans="1:31" x14ac:dyDescent="0.35">
      <c r="J79" s="10"/>
    </row>
  </sheetData>
  <mergeCells count="3">
    <mergeCell ref="A1:AC1"/>
    <mergeCell ref="F2:M2"/>
    <mergeCell ref="A76:AC76"/>
  </mergeCells>
  <conditionalFormatting sqref="D3">
    <cfRule type="iconSet" priority="1">
      <iconSet iconSet="3Arrows">
        <cfvo type="percent" val="0"/>
        <cfvo type="percent" val="33"/>
        <cfvo type="percent" val="67"/>
      </iconSet>
    </cfRule>
  </conditionalFormatting>
  <pageMargins left="0.7" right="0.7" top="0.75" bottom="0.75" header="0.3" footer="0.3"/>
  <pageSetup paperSize="8" scale="4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Adreses_detalizēti</vt:lpstr>
      <vt:lpstr>Pa gadiem_noapaļots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BI</dc:creator>
  <cp:lastModifiedBy>Jana Upeniece</cp:lastModifiedBy>
  <cp:lastPrinted>2019-10-31T06:39:10Z</cp:lastPrinted>
  <dcterms:created xsi:type="dcterms:W3CDTF">2016-07-06T08:22:49Z</dcterms:created>
  <dcterms:modified xsi:type="dcterms:W3CDTF">2019-10-31T06:40:23Z</dcterms:modified>
</cp:coreProperties>
</file>