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95" windowHeight="2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3" i="1"/>
  <c r="K6" i="1"/>
  <c r="L6" i="1"/>
  <c r="B6" i="1"/>
  <c r="C6" i="1"/>
  <c r="D6" i="1"/>
  <c r="E6" i="1" l="1"/>
  <c r="H4" i="1"/>
  <c r="H5" i="1"/>
  <c r="H3" i="1"/>
  <c r="G4" i="1"/>
  <c r="G5" i="1"/>
  <c r="G3" i="1"/>
  <c r="F3" i="1"/>
  <c r="F4" i="1"/>
  <c r="F5" i="1"/>
  <c r="G6" i="1" l="1"/>
  <c r="F6" i="1"/>
  <c r="H6" i="1"/>
  <c r="I5" i="1"/>
  <c r="J5" i="1" s="1"/>
  <c r="I4" i="1"/>
  <c r="J4" i="1" s="1"/>
  <c r="I3" i="1"/>
  <c r="J3" i="1" s="1"/>
  <c r="M5" i="1" l="1"/>
  <c r="N5" i="1" s="1"/>
  <c r="O5" i="1" s="1"/>
  <c r="M4" i="1"/>
  <c r="N4" i="1"/>
  <c r="M3" i="1"/>
  <c r="N3" i="1"/>
  <c r="O3" i="1" s="1"/>
  <c r="I6" i="1"/>
  <c r="O4" i="1" l="1"/>
  <c r="N6" i="1"/>
  <c r="J6" i="1"/>
  <c r="M6" i="1" l="1"/>
  <c r="O6" i="1" s="1"/>
</calcChain>
</file>

<file path=xl/sharedStrings.xml><?xml version="1.0" encoding="utf-8"?>
<sst xmlns="http://schemas.openxmlformats.org/spreadsheetml/2006/main" count="25" uniqueCount="25">
  <si>
    <t>1. Veselība</t>
  </si>
  <si>
    <t>Darba devēja VSAOI likme</t>
  </si>
  <si>
    <t>Vadošo pētnieku stundas likme (euro)</t>
  </si>
  <si>
    <t>Pētnieku/doktorantu stundas likme (euro)</t>
  </si>
  <si>
    <t>Asistentu/studējošo stundas likme (euro)</t>
  </si>
  <si>
    <t>Mēneša atalgojums vadošajiem pētniekiem (euro)</t>
  </si>
  <si>
    <t>Mēneša atalgojums pētniekiem/doktorantiem (euro)</t>
  </si>
  <si>
    <t>Mēneša atalgojums asistentiem/studējošajiem (euro)</t>
  </si>
  <si>
    <t>Kopējais atalgojums personālam mēnesī</t>
  </si>
  <si>
    <t>Mēnešu skaits VPP īstenošanai 2020.gadā</t>
  </si>
  <si>
    <t>Kopējais atalgojums personālam 2020.gadā</t>
  </si>
  <si>
    <t>Personāla skaits/atalgojums</t>
  </si>
  <si>
    <t>Citi izdevumi</t>
  </si>
  <si>
    <t>Izdevumi par reaģentiem, materiāliem un pakalpojumiem</t>
  </si>
  <si>
    <t>Publicitātes izdevumi</t>
  </si>
  <si>
    <t>KOPĒJIE IZDEVUMI</t>
  </si>
  <si>
    <t>KOPĀ VPP</t>
  </si>
  <si>
    <t>Kopējais personāls</t>
  </si>
  <si>
    <t>Vadošo pētnieku skaits (slodžu izteiksmē)</t>
  </si>
  <si>
    <t>Pētnieku/doktorantu skaits (slodžu izteiksmē)</t>
  </si>
  <si>
    <t>Asistentu/studējoši skaits (slodžu izteiksmē)</t>
  </si>
  <si>
    <t>Netiešie izdevumi 25% apmērā</t>
  </si>
  <si>
    <t>2. Inženiertehniskie risinājumi</t>
  </si>
  <si>
    <t>3. Sabiedrība un tautsaimniecība</t>
  </si>
  <si>
    <t>Administratīvās izmaksas (līdz 7 %)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</si>
</sst>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??_-;_-@_-"/>
    <numFmt numFmtId="165" formatCode="_([$€-2]\ * #,##0_);_([$€-2]\ * \(#,##0\);_([$€-2]\ * &quot;-&quot;??_);_(@_)"/>
    <numFmt numFmtId="166" formatCode="_([$€-2]\ * #,##0.00_);_([$€-2]\ * \(#,##0.00\);_([$€-2]\ * &quot;-&quot;??_);_(@_)"/>
    <numFmt numFmtId="167" formatCode="0.0%"/>
    <numFmt numFmtId="168" formatCode="_([$€-2]\ * #,##0.0000_);_([$€-2]\ * \(#,##0.00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0" fontId="0" fillId="0" borderId="4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6" fontId="0" fillId="0" borderId="0" xfId="0" applyNumberFormat="1"/>
    <xf numFmtId="167" fontId="0" fillId="0" borderId="0" xfId="2" applyNumberFormat="1" applyFont="1"/>
    <xf numFmtId="168" fontId="0" fillId="0" borderId="0" xfId="0" applyNumberFormat="1"/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6" xfId="1" applyNumberFormat="1" applyFont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N10" sqref="N10"/>
    </sheetView>
  </sheetViews>
  <sheetFormatPr defaultRowHeight="15" x14ac:dyDescent="0.25"/>
  <cols>
    <col min="1" max="1" width="25.5703125" customWidth="1"/>
    <col min="4" max="4" width="10" bestFit="1" customWidth="1"/>
    <col min="6" max="6" width="11.28515625" customWidth="1"/>
    <col min="7" max="7" width="11.42578125" customWidth="1"/>
    <col min="8" max="8" width="10.5703125" customWidth="1"/>
    <col min="9" max="9" width="10.7109375" customWidth="1"/>
    <col min="10" max="10" width="12.85546875" bestFit="1" customWidth="1"/>
    <col min="11" max="11" width="14.5703125" bestFit="1" customWidth="1"/>
    <col min="12" max="12" width="12" customWidth="1"/>
    <col min="13" max="13" width="10.42578125" customWidth="1"/>
    <col min="14" max="14" width="12.85546875" bestFit="1" customWidth="1"/>
    <col min="15" max="15" width="14.42578125" customWidth="1"/>
    <col min="16" max="16" width="14.5703125" bestFit="1" customWidth="1"/>
    <col min="17" max="17" width="12.5703125" bestFit="1" customWidth="1"/>
  </cols>
  <sheetData>
    <row r="1" spans="1:16" ht="15.75" thickBot="1" x14ac:dyDescent="0.3">
      <c r="C1" s="39" t="s">
        <v>11</v>
      </c>
      <c r="D1" s="40"/>
      <c r="E1" s="40"/>
      <c r="F1" s="40"/>
      <c r="G1" s="40"/>
      <c r="H1" s="40"/>
      <c r="I1" s="40"/>
      <c r="J1" s="40"/>
      <c r="K1" s="40"/>
      <c r="L1" s="41" t="s">
        <v>12</v>
      </c>
      <c r="M1" s="42"/>
      <c r="N1" s="42"/>
      <c r="O1" s="29"/>
      <c r="P1" s="5"/>
    </row>
    <row r="2" spans="1:16" ht="105" x14ac:dyDescent="0.25">
      <c r="A2" s="11"/>
      <c r="B2" s="13" t="s">
        <v>18</v>
      </c>
      <c r="C2" s="14" t="s">
        <v>19</v>
      </c>
      <c r="D2" s="14" t="s">
        <v>20</v>
      </c>
      <c r="E2" s="14" t="s">
        <v>17</v>
      </c>
      <c r="F2" s="14" t="s">
        <v>5</v>
      </c>
      <c r="G2" s="14" t="s">
        <v>6</v>
      </c>
      <c r="H2" s="14" t="s">
        <v>7</v>
      </c>
      <c r="I2" s="14" t="s">
        <v>8</v>
      </c>
      <c r="J2" s="28" t="s">
        <v>10</v>
      </c>
      <c r="K2" s="33" t="s">
        <v>13</v>
      </c>
      <c r="L2" s="34" t="s">
        <v>14</v>
      </c>
      <c r="M2" s="34" t="s">
        <v>21</v>
      </c>
      <c r="N2" s="35" t="s">
        <v>24</v>
      </c>
      <c r="O2" s="36" t="s">
        <v>15</v>
      </c>
    </row>
    <row r="3" spans="1:16" ht="14.45" customHeight="1" x14ac:dyDescent="0.25">
      <c r="A3" s="7" t="s">
        <v>0</v>
      </c>
      <c r="B3" s="7">
        <v>18</v>
      </c>
      <c r="C3" s="8">
        <v>18</v>
      </c>
      <c r="D3" s="8">
        <v>27</v>
      </c>
      <c r="E3" s="8">
        <f>B3+C3+D3</f>
        <v>63</v>
      </c>
      <c r="F3" s="15">
        <f>B3*$B$9*(1+$B$8)*160</f>
        <v>57180.671999999991</v>
      </c>
      <c r="G3" s="15">
        <f>C3*$B$10*(1+$B$8)*160</f>
        <v>42885.504000000001</v>
      </c>
      <c r="H3" s="15">
        <f>D3*$B$11*(1+$B$8)*160</f>
        <v>32164.127999999997</v>
      </c>
      <c r="I3" s="15">
        <f>F3+G3+H3</f>
        <v>132230.304</v>
      </c>
      <c r="J3" s="30">
        <f>I3*$B$12</f>
        <v>793381.82400000002</v>
      </c>
      <c r="K3" s="16">
        <v>710000</v>
      </c>
      <c r="L3" s="17">
        <v>16000</v>
      </c>
      <c r="M3" s="17">
        <f>0.25*SUM(J3:L3)</f>
        <v>379845.45600000001</v>
      </c>
      <c r="N3" s="18">
        <f>0.07*(J3+K3+L3+M3)</f>
        <v>132945.90960000001</v>
      </c>
      <c r="O3" s="37">
        <f>J3+K3+L3+M3+N3</f>
        <v>2032173.1896000002</v>
      </c>
      <c r="P3" s="25"/>
    </row>
    <row r="4" spans="1:16" ht="14.45" customHeight="1" x14ac:dyDescent="0.25">
      <c r="A4" s="7" t="s">
        <v>22</v>
      </c>
      <c r="B4" s="7">
        <v>18</v>
      </c>
      <c r="C4" s="8">
        <v>36</v>
      </c>
      <c r="D4" s="8">
        <v>9</v>
      </c>
      <c r="E4" s="8">
        <f t="shared" ref="E4:E5" si="0">B4+C4+D4</f>
        <v>63</v>
      </c>
      <c r="F4" s="15">
        <f>B4*$B$9*(1+$B$8)*160</f>
        <v>57180.671999999991</v>
      </c>
      <c r="G4" s="15">
        <f t="shared" ref="G4:G5" si="1">C4*$B$10*(1+$B$8)*160</f>
        <v>85771.008000000002</v>
      </c>
      <c r="H4" s="15">
        <f t="shared" ref="H4:H5" si="2">D4*$B$11*(1+$B$8)*160</f>
        <v>10721.376</v>
      </c>
      <c r="I4" s="15">
        <f t="shared" ref="I4:I5" si="3">F4+G4+H4</f>
        <v>153673.05599999998</v>
      </c>
      <c r="J4" s="31">
        <f t="shared" ref="J4:J5" si="4">I4*$B$12</f>
        <v>922038.33599999989</v>
      </c>
      <c r="K4" s="16">
        <v>540000</v>
      </c>
      <c r="L4" s="17">
        <v>16000</v>
      </c>
      <c r="M4" s="17">
        <f t="shared" ref="M4:M5" si="5">0.25*SUM(J4:L4)</f>
        <v>369509.58399999997</v>
      </c>
      <c r="N4" s="18">
        <f t="shared" ref="N4:N5" si="6">0.07*(J4+K4+L4+M4)</f>
        <v>129328.35440000001</v>
      </c>
      <c r="O4" s="37">
        <f t="shared" ref="O4:O6" si="7">J4+K4+L4+M4+N4</f>
        <v>1976876.2744</v>
      </c>
      <c r="P4" s="25"/>
    </row>
    <row r="5" spans="1:16" ht="14.45" customHeight="1" x14ac:dyDescent="0.25">
      <c r="A5" s="7" t="s">
        <v>23</v>
      </c>
      <c r="B5" s="7">
        <v>9</v>
      </c>
      <c r="C5" s="8">
        <v>27</v>
      </c>
      <c r="D5" s="8">
        <v>9</v>
      </c>
      <c r="E5" s="8">
        <f t="shared" si="0"/>
        <v>45</v>
      </c>
      <c r="F5" s="15">
        <f>B5*$B$9*(1+$B$8)*160</f>
        <v>28590.335999999996</v>
      </c>
      <c r="G5" s="15">
        <f t="shared" si="1"/>
        <v>64328.255999999994</v>
      </c>
      <c r="H5" s="15">
        <f t="shared" si="2"/>
        <v>10721.376</v>
      </c>
      <c r="I5" s="15">
        <f t="shared" si="3"/>
        <v>103639.96799999999</v>
      </c>
      <c r="J5" s="31">
        <f t="shared" si="4"/>
        <v>621839.80799999996</v>
      </c>
      <c r="K5" s="16">
        <v>110000</v>
      </c>
      <c r="L5" s="17">
        <v>8000</v>
      </c>
      <c r="M5" s="17">
        <f t="shared" si="5"/>
        <v>184959.95199999999</v>
      </c>
      <c r="N5" s="18">
        <f t="shared" si="6"/>
        <v>64735.98320000001</v>
      </c>
      <c r="O5" s="37">
        <f t="shared" si="7"/>
        <v>989535.74320000003</v>
      </c>
      <c r="P5" s="25"/>
    </row>
    <row r="6" spans="1:16" ht="14.45" customHeight="1" thickBot="1" x14ac:dyDescent="0.3">
      <c r="A6" s="9" t="s">
        <v>16</v>
      </c>
      <c r="B6" s="9">
        <f t="shared" ref="B6:J6" si="8">B3+B4+B5</f>
        <v>45</v>
      </c>
      <c r="C6" s="10">
        <f t="shared" si="8"/>
        <v>81</v>
      </c>
      <c r="D6" s="10">
        <f t="shared" si="8"/>
        <v>45</v>
      </c>
      <c r="E6" s="10">
        <f t="shared" si="8"/>
        <v>171</v>
      </c>
      <c r="F6" s="19">
        <f t="shared" si="8"/>
        <v>142951.67999999999</v>
      </c>
      <c r="G6" s="19">
        <f t="shared" si="8"/>
        <v>192984.76799999998</v>
      </c>
      <c r="H6" s="19">
        <f t="shared" si="8"/>
        <v>53606.880000000005</v>
      </c>
      <c r="I6" s="19">
        <f t="shared" si="8"/>
        <v>389543.32799999998</v>
      </c>
      <c r="J6" s="32">
        <f t="shared" si="8"/>
        <v>2337259.9679999999</v>
      </c>
      <c r="K6" s="21">
        <f t="shared" ref="K6" si="9">K3+K4+K5</f>
        <v>1360000</v>
      </c>
      <c r="L6" s="19">
        <f t="shared" ref="L6" si="10">L3+L4+L5</f>
        <v>40000</v>
      </c>
      <c r="M6" s="19">
        <f t="shared" ref="M6:N6" si="11">M3+M4+M5</f>
        <v>934314.99200000009</v>
      </c>
      <c r="N6" s="20">
        <f t="shared" si="11"/>
        <v>327010.24720000004</v>
      </c>
      <c r="O6" s="38">
        <f t="shared" si="7"/>
        <v>4998585.2072000001</v>
      </c>
      <c r="P6" s="25"/>
    </row>
    <row r="7" spans="1:16" ht="16.149999999999999" customHeight="1" thickBot="1" x14ac:dyDescent="0.3"/>
    <row r="8" spans="1:16" ht="14.45" customHeight="1" x14ac:dyDescent="0.25">
      <c r="A8" s="13" t="s">
        <v>1</v>
      </c>
      <c r="B8" s="22">
        <v>0.2409</v>
      </c>
    </row>
    <row r="9" spans="1:16" ht="30" x14ac:dyDescent="0.25">
      <c r="A9" s="6" t="s">
        <v>2</v>
      </c>
      <c r="B9" s="12">
        <v>16</v>
      </c>
      <c r="K9" s="26"/>
    </row>
    <row r="10" spans="1:16" ht="30" x14ac:dyDescent="0.4">
      <c r="A10" s="6" t="s">
        <v>3</v>
      </c>
      <c r="B10" s="12">
        <v>12</v>
      </c>
      <c r="D10" s="25"/>
      <c r="H10" s="4"/>
      <c r="I10" s="2"/>
    </row>
    <row r="11" spans="1:16" ht="30" x14ac:dyDescent="0.25">
      <c r="A11" s="6" t="s">
        <v>4</v>
      </c>
      <c r="B11" s="12">
        <v>6</v>
      </c>
    </row>
    <row r="12" spans="1:16" ht="30.75" thickBot="1" x14ac:dyDescent="0.3">
      <c r="A12" s="23" t="s">
        <v>9</v>
      </c>
      <c r="B12" s="24">
        <v>6</v>
      </c>
    </row>
    <row r="13" spans="1:16" ht="17.25" x14ac:dyDescent="0.4">
      <c r="H13" s="1"/>
      <c r="I13" s="2"/>
      <c r="K13" s="27"/>
    </row>
    <row r="14" spans="1:16" x14ac:dyDescent="0.25">
      <c r="H14" s="3"/>
      <c r="I14" s="3"/>
    </row>
  </sheetData>
  <mergeCells count="2">
    <mergeCell ref="C1:K1"/>
    <mergeCell ref="L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2020-04-30T05:58:15Z</dcterms:modified>
</cp:coreProperties>
</file>