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Sheet1" sheetId="1" r:id="rId1"/>
  </sheets>
  <definedNames>
    <definedName name="_xlnm._FilterDatabase" localSheetId="0" hidden="1">Sheet1!$A$4:$H$42</definedName>
    <definedName name="_xlnm.Print_Area" localSheetId="0">Sheet1!$A$1:$H$53</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1" l="1"/>
  <c r="F33" i="1"/>
  <c r="F35" i="1"/>
  <c r="F24" i="1"/>
  <c r="F36" i="1"/>
  <c r="F14" i="1"/>
</calcChain>
</file>

<file path=xl/sharedStrings.xml><?xml version="1.0" encoding="utf-8"?>
<sst xmlns="http://schemas.openxmlformats.org/spreadsheetml/2006/main" count="237" uniqueCount="127">
  <si>
    <t>AI</t>
  </si>
  <si>
    <t>Fonds</t>
  </si>
  <si>
    <t>Ir/Nav nepieciešami DP grozījumi</t>
  </si>
  <si>
    <t>9.2.5.</t>
  </si>
  <si>
    <t>VM</t>
  </si>
  <si>
    <t>ESF</t>
  </si>
  <si>
    <t>Ir</t>
  </si>
  <si>
    <t>ERAF</t>
  </si>
  <si>
    <t>Komentāri</t>
  </si>
  <si>
    <t>7.1.1.</t>
  </si>
  <si>
    <t>7.3.1.</t>
  </si>
  <si>
    <t>7.3.2.</t>
  </si>
  <si>
    <t>8.1.2.</t>
  </si>
  <si>
    <t>8.3.1.1.</t>
  </si>
  <si>
    <t>8.2.4.</t>
  </si>
  <si>
    <t>8.3.1.2.</t>
  </si>
  <si>
    <t>1.1.1.5.</t>
  </si>
  <si>
    <t>8.3.5.</t>
  </si>
  <si>
    <t>8.4.1.</t>
  </si>
  <si>
    <t>9.1.1.1.</t>
  </si>
  <si>
    <t>9.1.1.3.</t>
  </si>
  <si>
    <t>9.2.1.1.</t>
  </si>
  <si>
    <t>9.2.1.3.</t>
  </si>
  <si>
    <t>9.1.4.3.</t>
  </si>
  <si>
    <t>9.2.1.2.</t>
  </si>
  <si>
    <t>1.2.1.1.</t>
  </si>
  <si>
    <t>1.2.1.4</t>
  </si>
  <si>
    <t>1.2.2.1.</t>
  </si>
  <si>
    <t>3.1.1.6.</t>
  </si>
  <si>
    <t>3.2.1.2.</t>
  </si>
  <si>
    <t>4.3.1.</t>
  </si>
  <si>
    <t>9.3.2.</t>
  </si>
  <si>
    <t>Nr.</t>
  </si>
  <si>
    <t>SAM/pasākuma nosaukums</t>
  </si>
  <si>
    <t>IZM</t>
  </si>
  <si>
    <t>Starptautiskā sadarbība P&amp;I</t>
  </si>
  <si>
    <t>Kompetences centri</t>
  </si>
  <si>
    <t>EM</t>
  </si>
  <si>
    <t xml:space="preserve">Jaunu produktu ieviešana </t>
  </si>
  <si>
    <t>Nodarbināto apmācības</t>
  </si>
  <si>
    <t>2.1.1.</t>
  </si>
  <si>
    <t>Platjoslas infrastruktūra</t>
  </si>
  <si>
    <t>SM</t>
  </si>
  <si>
    <t>Biznesa inkubatori</t>
  </si>
  <si>
    <t>Starptautiskā konkurētspēja</t>
  </si>
  <si>
    <r>
      <t xml:space="preserve">Priekšlikums ES fondu finansējuma pārdalei, </t>
    </r>
    <r>
      <rPr>
        <b/>
        <i/>
        <sz val="9"/>
        <color theme="1"/>
        <rFont val="Times New Roman"/>
        <family val="1"/>
        <charset val="186"/>
      </rPr>
      <t>euro</t>
    </r>
  </si>
  <si>
    <t>KF</t>
  </si>
  <si>
    <t>4.2.1.2</t>
  </si>
  <si>
    <t>Valsts ēku energoefektivitāte</t>
  </si>
  <si>
    <t>4.2.2</t>
  </si>
  <si>
    <t>Pašvaldību ēku energoefektivitāte</t>
  </si>
  <si>
    <t>VARAM</t>
  </si>
  <si>
    <t>4.5.1.1.</t>
  </si>
  <si>
    <t>Tramvaji</t>
  </si>
  <si>
    <t>6.2.1.1</t>
  </si>
  <si>
    <t>Dzelzceļa elektrifikācija</t>
  </si>
  <si>
    <t>Atbalsts bezdarbnieku izglītībai</t>
  </si>
  <si>
    <t>LM</t>
  </si>
  <si>
    <t>Darba drošības uzlabošana</t>
  </si>
  <si>
    <t>Gados vecāku nodarbināto darbspēju uzlabošana</t>
  </si>
  <si>
    <t>Vispārējās izglītības infrastruktūra</t>
  </si>
  <si>
    <t>Kompetenču pieejas satura aprobācija</t>
  </si>
  <si>
    <t>Digitālo, metodisko līdzekļu izstrāde</t>
  </si>
  <si>
    <t>Atbalsts EQAR aģentūrai</t>
  </si>
  <si>
    <t>Karjeras pieejas uzlabošana</t>
  </si>
  <si>
    <t xml:space="preserve">Mūžizglītība </t>
  </si>
  <si>
    <t>Subsidētās darbavietas bezdarbniekiem</t>
  </si>
  <si>
    <t xml:space="preserve">Sociālā uzņēmējdarbība </t>
  </si>
  <si>
    <t>Bērnu invaliditātes noteikšanas sistēmas pilnveide</t>
  </si>
  <si>
    <t>Profesionāla sociālā darba attīstība</t>
  </si>
  <si>
    <t>Darba tirgus un nabadzības risku pētījumi</t>
  </si>
  <si>
    <t>Atbalsts speciālistiem darbam ar bērniem ar uzvedības traucējumiem</t>
  </si>
  <si>
    <t>Ārstu un māsu piesaiste darbam reģioniem</t>
  </si>
  <si>
    <t>Veselības aprūpes infrastruktūra</t>
  </si>
  <si>
    <t>Centralizētās siltumapgādes energoefektivitāte</t>
  </si>
  <si>
    <t>Nav</t>
  </si>
  <si>
    <t>Novirzīt 3.2.1.2.pasākumam.</t>
  </si>
  <si>
    <t>Papildu KF finansējums no 6.2.1.1.pasākuma.</t>
  </si>
  <si>
    <t>Novirzīt finansējumu 4.2.2.SAM.</t>
  </si>
  <si>
    <t>Novirzīt 9.1.1.1.pasākumam.</t>
  </si>
  <si>
    <t>Novirzīt 8.3.1.1.pasākumam.</t>
  </si>
  <si>
    <t>Novirzīt 8.4.1.SAM.</t>
  </si>
  <si>
    <t>8.5.3.</t>
  </si>
  <si>
    <t xml:space="preserve">Profesionālās izglītības pārvaldība </t>
  </si>
  <si>
    <t>Novirzīt 8.4.1.SAM (no 8.5.1.SAM plānoto pārdalāmo ESF finansējumu).</t>
  </si>
  <si>
    <t>Priekšlikumi ES fondu finansējuma pārdalēm</t>
  </si>
  <si>
    <r>
      <t xml:space="preserve">Plānotais ES fondu finansējums*, </t>
    </r>
    <r>
      <rPr>
        <b/>
        <i/>
        <sz val="9"/>
        <color theme="1"/>
        <rFont val="Times New Roman"/>
        <family val="1"/>
        <charset val="186"/>
      </rPr>
      <t>euro</t>
    </r>
  </si>
  <si>
    <t>Papildu ESF finansējums no 9.1.1.3.pasākuma atbalstam speciālistiem darbam ar bērniem ar uzvedības traucējumiem.</t>
  </si>
  <si>
    <t>Papildu ESF finansējums no 8.2.4.SAM, 8.3.5.SAM un 8.5.3.SAM, kā arī papildu KF finansējums no 6.2.1.1.pasākuma darbaspēka kvalifikācijas un pārorientācijas pasākumiem.</t>
  </si>
  <si>
    <t>Papildu ERAF finansējums no 8.1.2.SAM un ESF finansējums no 8.3.1.2.pasākuma ieguldījumiem vispārējās izglītības infrastruktūrā un digitālo mācību un metodisko līdzekļu izstrādei vai adaptācijai.</t>
  </si>
  <si>
    <t>Papildu ERAF finansējums no 1.2.1.1., 1.2.1.4., 1.2.2.1., 3.1.1.6.pasākuma un KF finansējums no 4.3.1.SAM, lai nodrošinātu eksporta vaučerus komersantiem, vietējā tūrisma veicināšanas pasākumiem, Latvijas ārējo pārstāvniecību nodrošināšanai, nacionālajiem stendiem izstādēs 2021.-2023.gadā, atbalstam sertifikācijai (granti uzņēmumiem), LIAA eksporta veicināšanas pasākumiem un konsultācijām Latvijas uzņēmumiem.</t>
  </si>
  <si>
    <t>3.3.1.</t>
  </si>
  <si>
    <t>Uzņēmējdarbības infrastruktūra pašvaldībās</t>
  </si>
  <si>
    <t>5.2.1.2.</t>
  </si>
  <si>
    <t>Atkritumu pārstrādes veicināšana</t>
  </si>
  <si>
    <t>40 847 558 </t>
  </si>
  <si>
    <t>6.1.1.</t>
  </si>
  <si>
    <t>6.2.1.2.</t>
  </si>
  <si>
    <t>Dzelzceļa infrastruktūra</t>
  </si>
  <si>
    <t>Ostu infrastruktūra</t>
  </si>
  <si>
    <t>4.5.1.2.</t>
  </si>
  <si>
    <t>Autobusi</t>
  </si>
  <si>
    <t>Papildu KF finansējums no 6.2.1.1.pasākuma Rīgas un Liepājas ostu projektiem.</t>
  </si>
  <si>
    <t>Papildu KF finansējums no 6.2.1.1.pasākuma Liepājas un Daugavpils projektiem.</t>
  </si>
  <si>
    <t>Papildu KF finansējums no 6.2.1.1.pasākuma Daugavpils projektam.</t>
  </si>
  <si>
    <t>Papildu KF finansējums no 6.2.1.1.pasākuma slimnīcu infrastruktūras attīstībai (RAKUS un Rīgas Psiholoģijas un narkoloģijas centra būvniecībai).</t>
  </si>
  <si>
    <t>2.2.1.1.</t>
  </si>
  <si>
    <t xml:space="preserve">IKT </t>
  </si>
  <si>
    <t>1.2.3.</t>
  </si>
  <si>
    <t>(jauns pasākums FI veidā)</t>
  </si>
  <si>
    <r>
      <t xml:space="preserve">Novirzīt ESF finansējumu 2 998 832 </t>
    </r>
    <r>
      <rPr>
        <i/>
        <sz val="9"/>
        <color theme="1"/>
        <rFont val="Times New Roman"/>
        <family val="1"/>
        <charset val="186"/>
      </rPr>
      <t>euro</t>
    </r>
    <r>
      <rPr>
        <sz val="9"/>
        <color theme="1"/>
        <rFont val="Times New Roman"/>
        <family val="1"/>
        <charset val="186"/>
      </rPr>
      <t xml:space="preserve"> apmērā 9.1.1.1.pasākumam un 1 081 168 </t>
    </r>
    <r>
      <rPr>
        <i/>
        <sz val="9"/>
        <color theme="1"/>
        <rFont val="Times New Roman"/>
        <family val="1"/>
        <charset val="186"/>
      </rPr>
      <t>euro</t>
    </r>
    <r>
      <rPr>
        <sz val="9"/>
        <color theme="1"/>
        <rFont val="Times New Roman"/>
        <family val="1"/>
        <charset val="186"/>
      </rPr>
      <t xml:space="preserve"> apmērā 9.2.1.3.pasākumam.</t>
    </r>
  </si>
  <si>
    <t>Iekšējās pārdales SAM ietvaros, pārskatot projektus 12 096 350 EUR</t>
  </si>
  <si>
    <t>Iekšējas pārdales SAM ietvaros, novirzot papildu finansējumu 5 120 820 EUR 2.kārtai.</t>
  </si>
  <si>
    <t>Papildu ERAF finansējums no 4.2.1.2.pasākuma + iekšējās pārdales 4 821 792 EUR finansējums 3.kārtai no 4.2.2.SAM atlikumiem</t>
  </si>
  <si>
    <r>
      <t xml:space="preserve">Pārdales VARAM aploksnes ietvaros (finansējums no 5.4.3.SAM, 5.3.1.SAM, 5.4.2.2., 5.2.1.1.) + iekšējās pārdales 6 336 494 EUR no 5.2.1.2.pasākuma rezerves/atlikumiem (t.i. kopā 14 974 038 jaunai atlasei).
</t>
    </r>
    <r>
      <rPr>
        <i/>
        <sz val="9"/>
        <color theme="1"/>
        <rFont val="Times New Roman"/>
        <family val="1"/>
        <charset val="186"/>
      </rPr>
      <t>(+Papildus potenciāli 1 785 326 EUR no 5.1.1.SAM, ja neīstenos Ādažu projektu)</t>
    </r>
  </si>
  <si>
    <r>
      <t xml:space="preserve">Projekta ietvaros novirzīt ESF finansējumu 4 335 478 </t>
    </r>
    <r>
      <rPr>
        <i/>
        <sz val="9"/>
        <color theme="1"/>
        <rFont val="Times New Roman"/>
        <family val="1"/>
        <charset val="186"/>
      </rPr>
      <t>euro</t>
    </r>
    <r>
      <rPr>
        <sz val="9"/>
        <color theme="1"/>
        <rFont val="Times New Roman"/>
        <family val="1"/>
        <charset val="186"/>
      </rPr>
      <t xml:space="preserve"> apmērā pārejai uz attālinātu pakalpojumu nodrošināšanu pašvaldību sociālo dienestu darba prrofesionalitātes veicināšanai.</t>
    </r>
  </si>
  <si>
    <r>
      <t xml:space="preserve">Projekta ietvaros novirzīt ESF finansējumu 25 323 641 </t>
    </r>
    <r>
      <rPr>
        <i/>
        <sz val="9"/>
        <color theme="1"/>
        <rFont val="Times New Roman"/>
        <family val="1"/>
        <charset val="186"/>
      </rPr>
      <t>euro</t>
    </r>
    <r>
      <rPr>
        <sz val="9"/>
        <color theme="1"/>
        <rFont val="Times New Roman"/>
        <family val="1"/>
        <charset val="186"/>
      </rPr>
      <t xml:space="preserve"> apmērā pārejai uz attālinātu pakalpojumu nodrošināšanu bezdarbnieku prasmju pilnveidei un iesaistei darba tirgū.</t>
    </r>
  </si>
  <si>
    <r>
      <t xml:space="preserve">Papildu KF finansējums no 6.2.1.2.pasākuma. Vienlaikus - pārtraukts projekts un attiecīgi iekšējās pārdales 37 000 000 EUR. Papildu finansējums dažādiem dzelzceļa infrastruktūras projektiem </t>
    </r>
    <r>
      <rPr>
        <i/>
        <sz val="9"/>
        <color theme="1"/>
        <rFont val="Times New Roman"/>
        <family val="1"/>
        <charset val="186"/>
      </rPr>
      <t>(pasažieru infrastruktūra, dzelzceļa infrastruktūras modernizācija, dīzeļvilcienu iegāde)</t>
    </r>
    <r>
      <rPr>
        <sz val="9"/>
        <color theme="1"/>
        <rFont val="Times New Roman"/>
        <family val="1"/>
        <charset val="186"/>
      </rPr>
      <t>.</t>
    </r>
  </si>
  <si>
    <r>
      <rPr>
        <b/>
        <sz val="12"/>
        <color theme="1"/>
        <rFont val="Times New Roman"/>
        <family val="1"/>
        <charset val="186"/>
      </rPr>
      <t xml:space="preserve">Pielikums                            </t>
    </r>
    <r>
      <rPr>
        <sz val="12"/>
        <color theme="1"/>
        <rFont val="Times New Roman"/>
        <family val="1"/>
        <charset val="186"/>
      </rPr>
      <t xml:space="preserve"> informatīvajam ziņojumam par Eiropas Savienības struktūrfondu un Kohēzijas fonda finansējuma pārdalēm un risinājumiem COVID-19 seku mazināšanai</t>
    </r>
  </si>
  <si>
    <t>KF/ERAF</t>
  </si>
  <si>
    <t>J.Reirs</t>
  </si>
  <si>
    <t>FMZin1p_12052020_COVID19</t>
  </si>
  <si>
    <t>Papildu ESF finansējums 12,3 milj. euro no 7.3.1.SAM, 7.3.2.SAM, 9.1.1.3.pasākuma, 9.1.4.3.pasākuma, 9.2.1.2.pasākuma, kā arī KF finansējums 20,0 milj. euro no 6.2.1.1.pasākuma subsidētai nodarbinātībai, pagaidu nodarbinātības pasākumiem un soc. partneru piesaistei riska grupām.</t>
  </si>
  <si>
    <t>Projekts pārtraukts. Novirzīt finansējumu 35,0 milj. euro 1.2.3.SAM, 2,6 milj. euro 2.1.1.SAM, 46,0 milj. euro 4.5.1.1.pasākumam, 15 milj. euro 8.4.1.SAM, 20,0 milj. euro 9.1.1.1.pasākumam, 2,6 milj. euro 9.2.5.SAM un 27,4 milj. euro 9.3.2.SAM. Pārējais SM iekšējām pārdalēm transporta nozares projektiem. Šobrīd nav piedāvājuma 38,9 milj.euro.</t>
  </si>
  <si>
    <r>
      <t>Papildu KF finansējums no 6.2.1.1.pasākuma ārstniecības personāla piesaistei ārstniecības iestādēs. (</t>
    </r>
    <r>
      <rPr>
        <i/>
        <sz val="9"/>
        <color theme="1"/>
        <rFont val="Times New Roman"/>
        <family val="1"/>
        <charset val="186"/>
      </rPr>
      <t>Tiek izvērtēta iespēja ārstniecības personāla piesaistei ārstniecības iestādēs Rīgā paredzēt jaunu SAM/pasākumu</t>
    </r>
    <r>
      <rPr>
        <sz val="9"/>
        <color theme="1"/>
        <rFont val="Times New Roman"/>
        <family val="1"/>
        <charset val="186"/>
      </rPr>
      <t>).</t>
    </r>
  </si>
  <si>
    <t>* Ņemot vērā apstiprinātos grozījumus darbības programmā "Izaugsme un nodarbinātība" Nr.5 un atbildīgo iestāžu ierosinātās iekšējās pārdales.</t>
  </si>
  <si>
    <t>Iekšējās pārdales pasākuma ietvaros, novirzot ERAF finansējumu 2 550 000 euro apmērā Latvijas digitālās kapacitātes stiprināšanai, nodrošinot akadēmiskā un zinātniskā personāla mācību apmaksu augsta līmeņa digitālo prasmju apguvei.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</si>
</sst>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9"/>
      <color theme="1"/>
      <name val="Times New Roman"/>
      <family val="1"/>
      <charset val="186"/>
    </font>
    <font>
      <b/>
      <sz val="9"/>
      <color theme="1"/>
      <name val="Times New Roman"/>
      <family val="1"/>
      <charset val="186"/>
    </font>
    <font>
      <sz val="12"/>
      <color theme="1"/>
      <name val="Times New Roman"/>
      <family val="1"/>
      <charset val="186"/>
    </font>
    <font>
      <b/>
      <i/>
      <sz val="9"/>
      <color theme="1"/>
      <name val="Times New Roman"/>
      <family val="1"/>
      <charset val="186"/>
    </font>
    <font>
      <i/>
      <sz val="9"/>
      <color theme="1"/>
      <name val="Times New Roman"/>
      <family val="1"/>
      <charset val="186"/>
    </font>
    <font>
      <b/>
      <sz val="12"/>
      <color theme="1"/>
      <name val="Times New Roman"/>
      <family val="1"/>
      <charset val="186"/>
    </font>
    <font>
      <sz val="9"/>
      <name val="Times New Roman"/>
      <family val="1"/>
      <charset val="186"/>
    </font>
    <font>
      <sz val="14"/>
      <color theme="1"/>
      <name val="Calibri"/>
      <family val="2"/>
      <scheme val="minor"/>
    </font>
    <font>
      <sz val="14"/>
      <color theme="1"/>
      <name val="Times New Roman"/>
      <family val="1"/>
      <charset val="186"/>
    </font>
  </fonts>
  <fills count="5">
    <fill>
      <patternFill patternType="none"/>
    </fill>
    <fill>
      <patternFill patternType="gray125"/>
    </fill>
    <fill>
      <patternFill patternType="solid">
        <fgColor theme="3" tint="0.59999389629810485"/>
        <bgColor indexed="64"/>
      </patternFill>
    </fill>
    <fill>
      <patternFill patternType="solid">
        <fgColor theme="6" tint="0.79998168889431442"/>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1">
    <xf numFmtId="0" fontId="0" fillId="0" borderId="0"/>
  </cellStyleXfs>
  <cellXfs count="43">
    <xf numFmtId="0" fontId="0" fillId="0" borderId="0" xfId="0"/>
    <xf numFmtId="0" fontId="1" fillId="0" borderId="0" xfId="0" applyFont="1"/>
    <xf numFmtId="3" fontId="0" fillId="0" borderId="0" xfId="0" applyNumberFormat="1"/>
    <xf numFmtId="0" fontId="1" fillId="0" borderId="1" xfId="0" applyFont="1" applyBorder="1" applyAlignment="1">
      <alignment horizontal="center" vertical="center"/>
    </xf>
    <xf numFmtId="3" fontId="1" fillId="0" borderId="1" xfId="0" applyNumberFormat="1" applyFont="1" applyBorder="1" applyAlignment="1">
      <alignment vertical="center"/>
    </xf>
    <xf numFmtId="0" fontId="1" fillId="0" borderId="1" xfId="0" applyFont="1" applyBorder="1" applyAlignment="1">
      <alignment horizontal="left" vertical="center" wrapText="1"/>
    </xf>
    <xf numFmtId="0" fontId="3" fillId="0" borderId="0" xfId="0" applyFont="1"/>
    <xf numFmtId="0" fontId="1" fillId="0" borderId="1" xfId="0" applyFont="1" applyFill="1" applyBorder="1" applyAlignment="1">
      <alignment horizontal="center" vertical="center"/>
    </xf>
    <xf numFmtId="3" fontId="1" fillId="0" borderId="1" xfId="0" applyNumberFormat="1" applyFont="1" applyFill="1" applyBorder="1" applyAlignment="1">
      <alignment vertical="center"/>
    </xf>
    <xf numFmtId="0" fontId="1" fillId="0" borderId="1" xfId="0" applyFont="1" applyFill="1" applyBorder="1" applyAlignment="1">
      <alignment horizontal="left" vertical="center" wrapText="1"/>
    </xf>
    <xf numFmtId="0" fontId="1" fillId="0" borderId="1" xfId="0" applyFont="1" applyBorder="1" applyAlignment="1">
      <alignment horizontal="left" vertical="top" wrapText="1"/>
    </xf>
    <xf numFmtId="3" fontId="1" fillId="0" borderId="1" xfId="0" applyNumberFormat="1" applyFont="1" applyFill="1" applyBorder="1" applyAlignment="1">
      <alignment horizontal="right" vertical="center"/>
    </xf>
    <xf numFmtId="0" fontId="1" fillId="0" borderId="1" xfId="0" applyFont="1" applyBorder="1" applyAlignment="1">
      <alignment wrapText="1"/>
    </xf>
    <xf numFmtId="3" fontId="1" fillId="0" borderId="1" xfId="0" applyNumberFormat="1" applyFont="1" applyFill="1" applyBorder="1" applyAlignment="1">
      <alignment horizontal="center" vertical="center"/>
    </xf>
    <xf numFmtId="3" fontId="1" fillId="0" borderId="1" xfId="0" applyNumberFormat="1" applyFont="1" applyFill="1" applyBorder="1" applyAlignment="1">
      <alignment vertical="center" wrapText="1"/>
    </xf>
    <xf numFmtId="0" fontId="1" fillId="0" borderId="0" xfId="0" applyFont="1" applyFill="1" applyBorder="1" applyAlignment="1">
      <alignment horizontal="left" vertical="center" wrapText="1"/>
    </xf>
    <xf numFmtId="0" fontId="7" fillId="0" borderId="1" xfId="0" applyFont="1" applyBorder="1" applyAlignment="1">
      <alignment horizontal="left" vertical="top" wrapText="1"/>
    </xf>
    <xf numFmtId="3" fontId="7" fillId="0" borderId="1" xfId="0" applyNumberFormat="1" applyFont="1" applyFill="1" applyBorder="1" applyAlignment="1">
      <alignment vertical="center"/>
    </xf>
    <xf numFmtId="0" fontId="7" fillId="0" borderId="1" xfId="0" applyFont="1" applyFill="1" applyBorder="1" applyAlignment="1">
      <alignment horizontal="center" vertical="center"/>
    </xf>
    <xf numFmtId="14" fontId="1" fillId="0" borderId="1" xfId="0" applyNumberFormat="1" applyFont="1" applyBorder="1" applyAlignment="1">
      <alignment horizontal="left" vertical="center" wrapText="1"/>
    </xf>
    <xf numFmtId="0" fontId="1" fillId="0" borderId="1" xfId="0" applyFont="1" applyBorder="1"/>
    <xf numFmtId="0" fontId="1" fillId="0" borderId="1" xfId="0" applyFont="1" applyBorder="1" applyAlignment="1">
      <alignment vertical="center"/>
    </xf>
    <xf numFmtId="3" fontId="1" fillId="0" borderId="0" xfId="0" applyNumberFormat="1" applyFont="1"/>
    <xf numFmtId="0" fontId="1" fillId="0" borderId="0" xfId="0" applyFont="1" applyBorder="1"/>
    <xf numFmtId="3" fontId="1" fillId="0" borderId="0" xfId="0" applyNumberFormat="1" applyFont="1" applyFill="1" applyBorder="1" applyAlignment="1">
      <alignment vertical="center"/>
    </xf>
    <xf numFmtId="0" fontId="0" fillId="0" borderId="0" xfId="0" applyBorder="1"/>
    <xf numFmtId="0" fontId="1" fillId="0" borderId="0" xfId="0" applyFont="1" applyAlignment="1">
      <alignment horizontal="center" vertical="center" wrapText="1"/>
    </xf>
    <xf numFmtId="3" fontId="1" fillId="0" borderId="0" xfId="0" applyNumberFormat="1" applyFont="1" applyBorder="1"/>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3" fillId="0" borderId="0" xfId="0" applyFont="1" applyAlignment="1">
      <alignment horizontal="right" wrapText="1"/>
    </xf>
    <xf numFmtId="0" fontId="0" fillId="0" borderId="0" xfId="0" applyBorder="1" applyAlignment="1">
      <alignment wrapText="1"/>
    </xf>
    <xf numFmtId="0" fontId="0" fillId="0" borderId="0" xfId="0" applyAlignment="1">
      <alignment wrapText="1"/>
    </xf>
    <xf numFmtId="0" fontId="8" fillId="0" borderId="0" xfId="0" applyFont="1" applyBorder="1" applyAlignment="1">
      <alignment wrapText="1"/>
    </xf>
    <xf numFmtId="0" fontId="0" fillId="0" borderId="0" xfId="0" applyBorder="1" applyAlignment="1"/>
    <xf numFmtId="0" fontId="0" fillId="0" borderId="2" xfId="0" applyBorder="1" applyAlignment="1"/>
    <xf numFmtId="0" fontId="9" fillId="0" borderId="0" xfId="0" applyFont="1" applyAlignment="1"/>
    <xf numFmtId="0" fontId="6" fillId="0" borderId="0" xfId="0" applyFont="1" applyAlignment="1">
      <alignment horizontal="center"/>
    </xf>
    <xf numFmtId="0" fontId="1" fillId="0" borderId="0" xfId="0" applyFont="1" applyFill="1" applyBorder="1" applyAlignment="1">
      <alignment horizontal="left" vertical="top" wrapText="1"/>
    </xf>
    <xf numFmtId="0" fontId="2" fillId="4"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abSelected="1" zoomScaleNormal="100" workbookViewId="0">
      <pane xSplit="1" ySplit="5" topLeftCell="B6" activePane="bottomRight" state="frozen"/>
      <selection pane="topRight" activeCell="B1" sqref="B1"/>
      <selection pane="bottomLeft" activeCell="A6" sqref="A6"/>
      <selection pane="bottomRight" activeCell="L5" sqref="L5"/>
    </sheetView>
  </sheetViews>
  <sheetFormatPr defaultRowHeight="14.4" x14ac:dyDescent="0.3"/>
  <cols>
    <col min="2" max="2" width="30.44140625" customWidth="1"/>
    <col min="4" max="4" width="7.88671875" customWidth="1"/>
    <col min="5" max="5" width="12.109375" customWidth="1"/>
    <col min="6" max="6" width="12.6640625" customWidth="1"/>
    <col min="7" max="7" width="11.109375" customWidth="1"/>
    <col min="8" max="8" width="38.44140625" customWidth="1"/>
    <col min="9" max="10" width="9.109375" customWidth="1"/>
    <col min="11" max="11" width="17.44140625" customWidth="1"/>
    <col min="12" max="13" width="9.109375" customWidth="1"/>
    <col min="14" max="14" width="9.5546875" customWidth="1"/>
    <col min="15" max="16" width="9.109375" customWidth="1"/>
  </cols>
  <sheetData>
    <row r="1" spans="1:11" ht="90" customHeight="1" x14ac:dyDescent="0.3">
      <c r="A1" s="6"/>
      <c r="B1" s="6"/>
      <c r="C1" s="6"/>
      <c r="D1" s="6"/>
      <c r="E1" s="6"/>
      <c r="F1" s="6"/>
      <c r="G1" s="6"/>
      <c r="H1" s="30" t="s">
        <v>118</v>
      </c>
    </row>
    <row r="2" spans="1:11" ht="15.6" x14ac:dyDescent="0.3">
      <c r="A2" s="37" t="s">
        <v>85</v>
      </c>
      <c r="B2" s="37"/>
      <c r="C2" s="37"/>
      <c r="D2" s="37"/>
      <c r="E2" s="37"/>
      <c r="F2" s="37"/>
      <c r="G2" s="37"/>
      <c r="H2" s="37"/>
    </row>
    <row r="4" spans="1:11" x14ac:dyDescent="0.3">
      <c r="A4" s="40" t="s">
        <v>32</v>
      </c>
      <c r="B4" s="40" t="s">
        <v>33</v>
      </c>
      <c r="C4" s="40" t="s">
        <v>1</v>
      </c>
      <c r="D4" s="42" t="s">
        <v>0</v>
      </c>
      <c r="E4" s="42" t="s">
        <v>86</v>
      </c>
      <c r="F4" s="41" t="s">
        <v>45</v>
      </c>
      <c r="G4" s="39" t="s">
        <v>2</v>
      </c>
      <c r="H4" s="39" t="s">
        <v>8</v>
      </c>
    </row>
    <row r="5" spans="1:11" s="1" customFormat="1" ht="41.25" customHeight="1" x14ac:dyDescent="0.25">
      <c r="A5" s="40" t="s">
        <v>32</v>
      </c>
      <c r="B5" s="40"/>
      <c r="C5" s="40"/>
      <c r="D5" s="42"/>
      <c r="E5" s="42"/>
      <c r="F5" s="41"/>
      <c r="G5" s="39"/>
      <c r="H5" s="39"/>
    </row>
    <row r="6" spans="1:11" s="1" customFormat="1" ht="60" x14ac:dyDescent="0.25">
      <c r="A6" s="5" t="s">
        <v>16</v>
      </c>
      <c r="B6" s="5" t="s">
        <v>35</v>
      </c>
      <c r="C6" s="5" t="s">
        <v>7</v>
      </c>
      <c r="D6" s="5" t="s">
        <v>34</v>
      </c>
      <c r="E6" s="8">
        <v>32034210</v>
      </c>
      <c r="F6" s="8">
        <v>0</v>
      </c>
      <c r="G6" s="3" t="s">
        <v>75</v>
      </c>
      <c r="H6" s="10" t="s">
        <v>126</v>
      </c>
    </row>
    <row r="7" spans="1:11" s="1" customFormat="1" ht="12" x14ac:dyDescent="0.25">
      <c r="A7" s="5" t="s">
        <v>25</v>
      </c>
      <c r="B7" s="5" t="s">
        <v>36</v>
      </c>
      <c r="C7" s="9" t="s">
        <v>7</v>
      </c>
      <c r="D7" s="9" t="s">
        <v>37</v>
      </c>
      <c r="E7" s="8">
        <v>64314892</v>
      </c>
      <c r="F7" s="8">
        <v>-1164287</v>
      </c>
      <c r="G7" s="7" t="s">
        <v>6</v>
      </c>
      <c r="H7" s="10" t="s">
        <v>76</v>
      </c>
    </row>
    <row r="8" spans="1:11" s="1" customFormat="1" ht="12" x14ac:dyDescent="0.25">
      <c r="A8" s="5" t="s">
        <v>26</v>
      </c>
      <c r="B8" s="5" t="s">
        <v>38</v>
      </c>
      <c r="C8" s="9" t="s">
        <v>7</v>
      </c>
      <c r="D8" s="9" t="s">
        <v>37</v>
      </c>
      <c r="E8" s="8">
        <v>60000000</v>
      </c>
      <c r="F8" s="8">
        <v>-7359061</v>
      </c>
      <c r="G8" s="7" t="s">
        <v>6</v>
      </c>
      <c r="H8" s="10" t="s">
        <v>76</v>
      </c>
      <c r="K8" s="23"/>
    </row>
    <row r="9" spans="1:11" s="1" customFormat="1" ht="12" x14ac:dyDescent="0.25">
      <c r="A9" s="5" t="s">
        <v>27</v>
      </c>
      <c r="B9" s="5" t="s">
        <v>39</v>
      </c>
      <c r="C9" s="9" t="s">
        <v>7</v>
      </c>
      <c r="D9" s="9" t="s">
        <v>37</v>
      </c>
      <c r="E9" s="8">
        <v>18000000</v>
      </c>
      <c r="F9" s="8">
        <v>-3264156</v>
      </c>
      <c r="G9" s="7" t="s">
        <v>6</v>
      </c>
      <c r="H9" s="10" t="s">
        <v>76</v>
      </c>
      <c r="K9" s="23"/>
    </row>
    <row r="10" spans="1:11" s="1" customFormat="1" ht="12" x14ac:dyDescent="0.25">
      <c r="A10" s="28" t="s">
        <v>108</v>
      </c>
      <c r="B10" s="28" t="s">
        <v>109</v>
      </c>
      <c r="C10" s="29" t="s">
        <v>7</v>
      </c>
      <c r="D10" s="29" t="s">
        <v>37</v>
      </c>
      <c r="E10" s="17">
        <v>0</v>
      </c>
      <c r="F10" s="17">
        <v>35000000</v>
      </c>
      <c r="G10" s="18" t="s">
        <v>6</v>
      </c>
      <c r="H10" s="16" t="s">
        <v>77</v>
      </c>
      <c r="K10" s="23"/>
    </row>
    <row r="11" spans="1:11" s="1" customFormat="1" ht="12" x14ac:dyDescent="0.25">
      <c r="A11" s="5" t="s">
        <v>40</v>
      </c>
      <c r="B11" s="5" t="s">
        <v>41</v>
      </c>
      <c r="C11" s="9" t="s">
        <v>7</v>
      </c>
      <c r="D11" s="9" t="s">
        <v>42</v>
      </c>
      <c r="E11" s="8">
        <v>39724115</v>
      </c>
      <c r="F11" s="8">
        <v>2550000</v>
      </c>
      <c r="G11" s="7" t="s">
        <v>6</v>
      </c>
      <c r="H11" s="16" t="s">
        <v>77</v>
      </c>
      <c r="K11" s="23"/>
    </row>
    <row r="12" spans="1:11" s="1" customFormat="1" ht="24" x14ac:dyDescent="0.25">
      <c r="A12" s="5" t="s">
        <v>106</v>
      </c>
      <c r="B12" s="5" t="s">
        <v>107</v>
      </c>
      <c r="C12" s="9" t="s">
        <v>7</v>
      </c>
      <c r="D12" s="9" t="s">
        <v>51</v>
      </c>
      <c r="E12" s="8">
        <v>118694714</v>
      </c>
      <c r="F12" s="8">
        <v>0</v>
      </c>
      <c r="G12" s="7" t="s">
        <v>75</v>
      </c>
      <c r="H12" s="16" t="s">
        <v>111</v>
      </c>
      <c r="K12" s="24"/>
    </row>
    <row r="13" spans="1:11" s="1" customFormat="1" ht="12" x14ac:dyDescent="0.25">
      <c r="A13" s="5" t="s">
        <v>28</v>
      </c>
      <c r="B13" s="5" t="s">
        <v>43</v>
      </c>
      <c r="C13" s="9" t="s">
        <v>7</v>
      </c>
      <c r="D13" s="9" t="s">
        <v>37</v>
      </c>
      <c r="E13" s="8">
        <v>27730000</v>
      </c>
      <c r="F13" s="8">
        <v>-4000000</v>
      </c>
      <c r="G13" s="18" t="s">
        <v>6</v>
      </c>
      <c r="H13" s="10" t="s">
        <v>76</v>
      </c>
      <c r="K13" s="24"/>
    </row>
    <row r="14" spans="1:11" s="1" customFormat="1" ht="121.5" customHeight="1" x14ac:dyDescent="0.25">
      <c r="A14" s="5" t="s">
        <v>29</v>
      </c>
      <c r="B14" s="5" t="s">
        <v>44</v>
      </c>
      <c r="C14" s="9" t="s">
        <v>7</v>
      </c>
      <c r="D14" s="9" t="s">
        <v>37</v>
      </c>
      <c r="E14" s="8">
        <v>51527355</v>
      </c>
      <c r="F14" s="8">
        <f>1164287+7359061+3264156+4000000+2015429</f>
        <v>17802933</v>
      </c>
      <c r="G14" s="7" t="s">
        <v>6</v>
      </c>
      <c r="H14" s="10" t="s">
        <v>90</v>
      </c>
      <c r="K14" s="24"/>
    </row>
    <row r="15" spans="1:11" s="1" customFormat="1" ht="25.5" customHeight="1" x14ac:dyDescent="0.25">
      <c r="A15" s="5" t="s">
        <v>91</v>
      </c>
      <c r="B15" s="5" t="s">
        <v>92</v>
      </c>
      <c r="C15" s="9" t="s">
        <v>7</v>
      </c>
      <c r="D15" s="9" t="s">
        <v>51</v>
      </c>
      <c r="E15" s="8">
        <v>59016742</v>
      </c>
      <c r="F15" s="8">
        <v>0</v>
      </c>
      <c r="G15" s="18" t="s">
        <v>75</v>
      </c>
      <c r="H15" s="10" t="s">
        <v>112</v>
      </c>
      <c r="K15" s="24"/>
    </row>
    <row r="16" spans="1:11" s="1" customFormat="1" ht="12" x14ac:dyDescent="0.25">
      <c r="A16" s="5" t="s">
        <v>47</v>
      </c>
      <c r="B16" s="5" t="s">
        <v>48</v>
      </c>
      <c r="C16" s="9" t="s">
        <v>7</v>
      </c>
      <c r="D16" s="9" t="s">
        <v>37</v>
      </c>
      <c r="E16" s="8">
        <v>97857973</v>
      </c>
      <c r="F16" s="8">
        <v>-7500000</v>
      </c>
      <c r="G16" s="18" t="s">
        <v>6</v>
      </c>
      <c r="H16" s="10" t="s">
        <v>78</v>
      </c>
      <c r="K16" s="24"/>
    </row>
    <row r="17" spans="1:14" s="1" customFormat="1" ht="39.75" customHeight="1" x14ac:dyDescent="0.25">
      <c r="A17" s="5" t="s">
        <v>49</v>
      </c>
      <c r="B17" s="5" t="s">
        <v>50</v>
      </c>
      <c r="C17" s="9" t="s">
        <v>7</v>
      </c>
      <c r="D17" s="9" t="s">
        <v>51</v>
      </c>
      <c r="E17" s="8">
        <v>31393658</v>
      </c>
      <c r="F17" s="8">
        <v>7500000</v>
      </c>
      <c r="G17" s="18" t="s">
        <v>6</v>
      </c>
      <c r="H17" s="10" t="s">
        <v>113</v>
      </c>
      <c r="K17" s="24"/>
    </row>
    <row r="18" spans="1:14" s="1" customFormat="1" ht="24" x14ac:dyDescent="0.25">
      <c r="A18" s="5" t="s">
        <v>30</v>
      </c>
      <c r="B18" s="5" t="s">
        <v>74</v>
      </c>
      <c r="C18" s="9" t="s">
        <v>46</v>
      </c>
      <c r="D18" s="9" t="s">
        <v>37</v>
      </c>
      <c r="E18" s="8">
        <v>53613513</v>
      </c>
      <c r="F18" s="8">
        <v>-2015429</v>
      </c>
      <c r="G18" s="18" t="s">
        <v>6</v>
      </c>
      <c r="H18" s="10" t="s">
        <v>76</v>
      </c>
      <c r="K18" s="24"/>
    </row>
    <row r="19" spans="1:14" s="1" customFormat="1" ht="24" x14ac:dyDescent="0.25">
      <c r="A19" s="19" t="s">
        <v>52</v>
      </c>
      <c r="B19" s="5" t="s">
        <v>53</v>
      </c>
      <c r="C19" s="9" t="s">
        <v>119</v>
      </c>
      <c r="D19" s="9" t="s">
        <v>42</v>
      </c>
      <c r="E19" s="11">
        <v>160206679</v>
      </c>
      <c r="F19" s="8">
        <v>36010760</v>
      </c>
      <c r="G19" s="7" t="s">
        <v>6</v>
      </c>
      <c r="H19" s="16" t="s">
        <v>103</v>
      </c>
      <c r="K19" s="24"/>
    </row>
    <row r="20" spans="1:14" s="1" customFormat="1" ht="24" x14ac:dyDescent="0.25">
      <c r="A20" s="19" t="s">
        <v>100</v>
      </c>
      <c r="B20" s="5" t="s">
        <v>101</v>
      </c>
      <c r="C20" s="9" t="s">
        <v>46</v>
      </c>
      <c r="D20" s="9" t="s">
        <v>42</v>
      </c>
      <c r="E20" s="8">
        <v>12516768</v>
      </c>
      <c r="F20" s="8">
        <v>10000000</v>
      </c>
      <c r="G20" s="7" t="s">
        <v>6</v>
      </c>
      <c r="H20" s="16" t="s">
        <v>104</v>
      </c>
      <c r="K20" s="24"/>
    </row>
    <row r="21" spans="1:14" s="1" customFormat="1" ht="72" x14ac:dyDescent="0.25">
      <c r="A21" s="21" t="s">
        <v>93</v>
      </c>
      <c r="B21" s="5" t="s">
        <v>94</v>
      </c>
      <c r="C21" s="9" t="s">
        <v>46</v>
      </c>
      <c r="D21" s="9" t="s">
        <v>51</v>
      </c>
      <c r="E21" s="11" t="s">
        <v>95</v>
      </c>
      <c r="F21" s="17">
        <v>8637854</v>
      </c>
      <c r="G21" s="7" t="s">
        <v>75</v>
      </c>
      <c r="H21" s="12" t="s">
        <v>114</v>
      </c>
      <c r="K21" s="24"/>
    </row>
    <row r="22" spans="1:14" s="1" customFormat="1" ht="24" x14ac:dyDescent="0.25">
      <c r="A22" s="20" t="s">
        <v>96</v>
      </c>
      <c r="B22" s="5" t="s">
        <v>99</v>
      </c>
      <c r="C22" s="9" t="s">
        <v>46</v>
      </c>
      <c r="D22" s="9" t="s">
        <v>42</v>
      </c>
      <c r="E22" s="11">
        <v>89312625</v>
      </c>
      <c r="F22" s="8">
        <v>45289240</v>
      </c>
      <c r="G22" s="7" t="s">
        <v>6</v>
      </c>
      <c r="H22" s="16" t="s">
        <v>102</v>
      </c>
      <c r="K22" s="24"/>
      <c r="N22" s="22"/>
    </row>
    <row r="23" spans="1:14" s="1" customFormat="1" ht="87.75" customHeight="1" x14ac:dyDescent="0.25">
      <c r="A23" s="5" t="s">
        <v>54</v>
      </c>
      <c r="B23" s="5" t="s">
        <v>55</v>
      </c>
      <c r="C23" s="9" t="s">
        <v>46</v>
      </c>
      <c r="D23" s="9" t="s">
        <v>42</v>
      </c>
      <c r="E23" s="8">
        <v>346639348</v>
      </c>
      <c r="F23" s="17">
        <v>-346639348</v>
      </c>
      <c r="G23" s="7" t="s">
        <v>6</v>
      </c>
      <c r="H23" s="16" t="s">
        <v>123</v>
      </c>
      <c r="K23" s="24"/>
      <c r="L23" s="26"/>
    </row>
    <row r="24" spans="1:14" s="1" customFormat="1" ht="72" x14ac:dyDescent="0.25">
      <c r="A24" s="20" t="s">
        <v>97</v>
      </c>
      <c r="B24" s="20" t="s">
        <v>98</v>
      </c>
      <c r="C24" s="9" t="s">
        <v>46</v>
      </c>
      <c r="D24" s="9" t="s">
        <v>42</v>
      </c>
      <c r="E24" s="8">
        <v>80788018</v>
      </c>
      <c r="F24" s="8">
        <f>150365000-37000000</f>
        <v>113365000</v>
      </c>
      <c r="G24" s="13" t="s">
        <v>6</v>
      </c>
      <c r="H24" s="14" t="s">
        <v>117</v>
      </c>
      <c r="K24" s="24"/>
    </row>
    <row r="25" spans="1:14" s="1" customFormat="1" ht="48" x14ac:dyDescent="0.25">
      <c r="A25" s="5" t="s">
        <v>9</v>
      </c>
      <c r="B25" s="5" t="s">
        <v>56</v>
      </c>
      <c r="C25" s="5" t="s">
        <v>5</v>
      </c>
      <c r="D25" s="5" t="s">
        <v>57</v>
      </c>
      <c r="E25" s="4">
        <v>83457803</v>
      </c>
      <c r="F25" s="4">
        <v>0</v>
      </c>
      <c r="G25" s="3" t="s">
        <v>75</v>
      </c>
      <c r="H25" s="10" t="s">
        <v>116</v>
      </c>
      <c r="K25" s="27"/>
    </row>
    <row r="26" spans="1:14" s="1" customFormat="1" ht="12" x14ac:dyDescent="0.25">
      <c r="A26" s="5" t="s">
        <v>10</v>
      </c>
      <c r="B26" s="5" t="s">
        <v>58</v>
      </c>
      <c r="C26" s="5" t="s">
        <v>5</v>
      </c>
      <c r="D26" s="5" t="s">
        <v>57</v>
      </c>
      <c r="E26" s="4">
        <v>7727703</v>
      </c>
      <c r="F26" s="4">
        <v>-1871668</v>
      </c>
      <c r="G26" s="3" t="s">
        <v>6</v>
      </c>
      <c r="H26" s="10" t="s">
        <v>79</v>
      </c>
      <c r="K26" s="23"/>
    </row>
    <row r="27" spans="1:14" s="1" customFormat="1" ht="24" x14ac:dyDescent="0.25">
      <c r="A27" s="9" t="s">
        <v>11</v>
      </c>
      <c r="B27" s="5" t="s">
        <v>59</v>
      </c>
      <c r="C27" s="5" t="s">
        <v>5</v>
      </c>
      <c r="D27" s="5" t="s">
        <v>57</v>
      </c>
      <c r="E27" s="4">
        <v>9006779</v>
      </c>
      <c r="F27" s="4">
        <v>-7395000</v>
      </c>
      <c r="G27" s="3" t="s">
        <v>6</v>
      </c>
      <c r="H27" s="10" t="s">
        <v>79</v>
      </c>
      <c r="K27" s="23"/>
    </row>
    <row r="28" spans="1:14" s="1" customFormat="1" ht="12" x14ac:dyDescent="0.25">
      <c r="A28" s="5" t="s">
        <v>12</v>
      </c>
      <c r="B28" s="5" t="s">
        <v>60</v>
      </c>
      <c r="C28" s="5" t="s">
        <v>7</v>
      </c>
      <c r="D28" s="5" t="s">
        <v>34</v>
      </c>
      <c r="E28" s="4">
        <v>138866813</v>
      </c>
      <c r="F28" s="4">
        <v>-4895346</v>
      </c>
      <c r="G28" s="3" t="s">
        <v>6</v>
      </c>
      <c r="H28" s="10" t="s">
        <v>80</v>
      </c>
      <c r="K28" s="23"/>
    </row>
    <row r="29" spans="1:14" s="1" customFormat="1" ht="12" x14ac:dyDescent="0.25">
      <c r="A29" s="5" t="s">
        <v>14</v>
      </c>
      <c r="B29" s="5" t="s">
        <v>63</v>
      </c>
      <c r="C29" s="5" t="s">
        <v>5</v>
      </c>
      <c r="D29" s="5" t="s">
        <v>34</v>
      </c>
      <c r="E29" s="4">
        <v>1222735</v>
      </c>
      <c r="F29" s="4">
        <v>-173808</v>
      </c>
      <c r="G29" s="3" t="s">
        <v>75</v>
      </c>
      <c r="H29" s="10" t="s">
        <v>81</v>
      </c>
      <c r="K29" s="23"/>
    </row>
    <row r="30" spans="1:14" s="1" customFormat="1" ht="48" x14ac:dyDescent="0.25">
      <c r="A30" s="5" t="s">
        <v>13</v>
      </c>
      <c r="B30" s="5" t="s">
        <v>61</v>
      </c>
      <c r="C30" s="5" t="s">
        <v>5</v>
      </c>
      <c r="D30" s="5" t="s">
        <v>34</v>
      </c>
      <c r="E30" s="4">
        <v>20687025</v>
      </c>
      <c r="F30" s="4">
        <f>4895346+1394729</f>
        <v>6290075</v>
      </c>
      <c r="G30" s="3" t="s">
        <v>6</v>
      </c>
      <c r="H30" s="10" t="s">
        <v>89</v>
      </c>
      <c r="K30" s="23"/>
    </row>
    <row r="31" spans="1:14" s="1" customFormat="1" ht="12" x14ac:dyDescent="0.25">
      <c r="A31" s="5" t="s">
        <v>15</v>
      </c>
      <c r="B31" s="5" t="s">
        <v>62</v>
      </c>
      <c r="C31" s="5" t="s">
        <v>5</v>
      </c>
      <c r="D31" s="5" t="s">
        <v>34</v>
      </c>
      <c r="E31" s="4">
        <v>2500640</v>
      </c>
      <c r="F31" s="4">
        <v>-1394729</v>
      </c>
      <c r="G31" s="3" t="s">
        <v>75</v>
      </c>
      <c r="H31" s="10" t="s">
        <v>80</v>
      </c>
      <c r="K31" s="23"/>
    </row>
    <row r="32" spans="1:14" s="1" customFormat="1" ht="12" x14ac:dyDescent="0.25">
      <c r="A32" s="5" t="s">
        <v>17</v>
      </c>
      <c r="B32" s="5" t="s">
        <v>64</v>
      </c>
      <c r="C32" s="5" t="s">
        <v>5</v>
      </c>
      <c r="D32" s="5" t="s">
        <v>34</v>
      </c>
      <c r="E32" s="4">
        <v>19618584</v>
      </c>
      <c r="F32" s="4">
        <v>-680000</v>
      </c>
      <c r="G32" s="3" t="s">
        <v>75</v>
      </c>
      <c r="H32" s="10" t="s">
        <v>81</v>
      </c>
      <c r="K32" s="23"/>
    </row>
    <row r="33" spans="1:11" ht="48" x14ac:dyDescent="0.3">
      <c r="A33" s="5" t="s">
        <v>18</v>
      </c>
      <c r="B33" s="5" t="s">
        <v>65</v>
      </c>
      <c r="C33" s="5" t="s">
        <v>5</v>
      </c>
      <c r="D33" s="5" t="s">
        <v>34</v>
      </c>
      <c r="E33" s="4">
        <v>22979380</v>
      </c>
      <c r="F33" s="4">
        <f>680000+985151+173808+15000000</f>
        <v>16838959</v>
      </c>
      <c r="G33" s="3" t="s">
        <v>6</v>
      </c>
      <c r="H33" s="10" t="s">
        <v>88</v>
      </c>
      <c r="K33" s="23"/>
    </row>
    <row r="34" spans="1:11" ht="24" x14ac:dyDescent="0.3">
      <c r="A34" s="5" t="s">
        <v>82</v>
      </c>
      <c r="B34" s="5" t="s">
        <v>83</v>
      </c>
      <c r="C34" s="5" t="s">
        <v>5</v>
      </c>
      <c r="D34" s="5" t="s">
        <v>34</v>
      </c>
      <c r="E34" s="4">
        <v>6501731</v>
      </c>
      <c r="F34" s="4">
        <v>-985151</v>
      </c>
      <c r="G34" s="3" t="s">
        <v>75</v>
      </c>
      <c r="H34" s="10" t="s">
        <v>84</v>
      </c>
      <c r="K34" s="23"/>
    </row>
    <row r="35" spans="1:11" ht="72" x14ac:dyDescent="0.3">
      <c r="A35" s="5" t="s">
        <v>19</v>
      </c>
      <c r="B35" s="5" t="s">
        <v>66</v>
      </c>
      <c r="C35" s="5" t="s">
        <v>5</v>
      </c>
      <c r="D35" s="5" t="s">
        <v>57</v>
      </c>
      <c r="E35" s="4">
        <v>48041414</v>
      </c>
      <c r="F35" s="4">
        <f>20000000+2998832+11048+17000+1871668+7395000</f>
        <v>32293548</v>
      </c>
      <c r="G35" s="3" t="s">
        <v>6</v>
      </c>
      <c r="H35" s="10" t="s">
        <v>122</v>
      </c>
      <c r="K35" s="23"/>
    </row>
    <row r="36" spans="1:11" ht="36" x14ac:dyDescent="0.3">
      <c r="A36" s="5" t="s">
        <v>20</v>
      </c>
      <c r="B36" s="5" t="s">
        <v>67</v>
      </c>
      <c r="C36" s="5" t="s">
        <v>5</v>
      </c>
      <c r="D36" s="5" t="s">
        <v>57</v>
      </c>
      <c r="E36" s="4">
        <v>12682175</v>
      </c>
      <c r="F36" s="4">
        <f>-(2998832+1081168)</f>
        <v>-4080000</v>
      </c>
      <c r="G36" s="3" t="s">
        <v>6</v>
      </c>
      <c r="H36" s="10" t="s">
        <v>110</v>
      </c>
      <c r="K36" s="23"/>
    </row>
    <row r="37" spans="1:11" ht="24" x14ac:dyDescent="0.3">
      <c r="A37" s="5" t="s">
        <v>23</v>
      </c>
      <c r="B37" s="5" t="s">
        <v>68</v>
      </c>
      <c r="C37" s="5" t="s">
        <v>5</v>
      </c>
      <c r="D37" s="5" t="s">
        <v>57</v>
      </c>
      <c r="E37" s="4">
        <v>270346</v>
      </c>
      <c r="F37" s="4">
        <v>-11048</v>
      </c>
      <c r="G37" s="3" t="s">
        <v>75</v>
      </c>
      <c r="H37" s="10" t="s">
        <v>79</v>
      </c>
      <c r="K37" s="25"/>
    </row>
    <row r="38" spans="1:11" ht="48" x14ac:dyDescent="0.3">
      <c r="A38" s="5" t="s">
        <v>21</v>
      </c>
      <c r="B38" s="5" t="s">
        <v>69</v>
      </c>
      <c r="C38" s="5" t="s">
        <v>5</v>
      </c>
      <c r="D38" s="5" t="s">
        <v>57</v>
      </c>
      <c r="E38" s="4">
        <v>8036085</v>
      </c>
      <c r="F38" s="4">
        <v>0</v>
      </c>
      <c r="G38" s="3" t="s">
        <v>75</v>
      </c>
      <c r="H38" s="10" t="s">
        <v>115</v>
      </c>
      <c r="K38" s="25"/>
    </row>
    <row r="39" spans="1:11" x14ac:dyDescent="0.3">
      <c r="A39" s="5" t="s">
        <v>24</v>
      </c>
      <c r="B39" s="5" t="s">
        <v>70</v>
      </c>
      <c r="C39" s="5" t="s">
        <v>5</v>
      </c>
      <c r="D39" s="5" t="s">
        <v>57</v>
      </c>
      <c r="E39" s="4">
        <v>917402</v>
      </c>
      <c r="F39" s="4">
        <v>-17000</v>
      </c>
      <c r="G39" s="3" t="s">
        <v>75</v>
      </c>
      <c r="H39" s="10" t="s">
        <v>79</v>
      </c>
      <c r="K39" s="25"/>
    </row>
    <row r="40" spans="1:11" ht="36" x14ac:dyDescent="0.3">
      <c r="A40" s="5" t="s">
        <v>22</v>
      </c>
      <c r="B40" s="5" t="s">
        <v>71</v>
      </c>
      <c r="C40" s="5" t="s">
        <v>5</v>
      </c>
      <c r="D40" s="5" t="s">
        <v>57</v>
      </c>
      <c r="E40" s="4">
        <v>1995446</v>
      </c>
      <c r="F40" s="4">
        <v>1081168</v>
      </c>
      <c r="G40" s="3" t="s">
        <v>6</v>
      </c>
      <c r="H40" s="10" t="s">
        <v>87</v>
      </c>
      <c r="K40" s="25"/>
    </row>
    <row r="41" spans="1:11" ht="60" x14ac:dyDescent="0.3">
      <c r="A41" s="5" t="s">
        <v>3</v>
      </c>
      <c r="B41" s="5" t="s">
        <v>72</v>
      </c>
      <c r="C41" s="5" t="s">
        <v>5</v>
      </c>
      <c r="D41" s="5" t="s">
        <v>4</v>
      </c>
      <c r="E41" s="4">
        <v>8466087</v>
      </c>
      <c r="F41" s="4">
        <v>2550000</v>
      </c>
      <c r="G41" s="7" t="s">
        <v>6</v>
      </c>
      <c r="H41" s="10" t="s">
        <v>124</v>
      </c>
      <c r="K41" s="25"/>
    </row>
    <row r="42" spans="1:11" ht="47.25" customHeight="1" x14ac:dyDescent="0.3">
      <c r="A42" s="5" t="s">
        <v>31</v>
      </c>
      <c r="B42" s="5" t="s">
        <v>73</v>
      </c>
      <c r="C42" s="5" t="s">
        <v>7</v>
      </c>
      <c r="D42" s="5" t="s">
        <v>4</v>
      </c>
      <c r="E42" s="4">
        <v>171258153</v>
      </c>
      <c r="F42" s="4">
        <v>27450000</v>
      </c>
      <c r="G42" s="7" t="s">
        <v>6</v>
      </c>
      <c r="H42" s="10" t="s">
        <v>105</v>
      </c>
    </row>
    <row r="43" spans="1:11" x14ac:dyDescent="0.3">
      <c r="E43" s="2"/>
      <c r="F43" s="2"/>
      <c r="K43" s="2"/>
    </row>
    <row r="44" spans="1:11" x14ac:dyDescent="0.3">
      <c r="A44" s="38" t="s">
        <v>125</v>
      </c>
      <c r="B44" s="38"/>
      <c r="C44" s="38"/>
      <c r="D44" s="38"/>
      <c r="E44" s="38"/>
      <c r="F44" s="38"/>
      <c r="G44" s="38"/>
      <c r="H44" s="38"/>
      <c r="K44" s="2"/>
    </row>
    <row r="45" spans="1:11" x14ac:dyDescent="0.3">
      <c r="A45" s="15"/>
      <c r="E45" s="2"/>
      <c r="F45" s="2"/>
      <c r="K45" s="2"/>
    </row>
    <row r="46" spans="1:11" ht="18" x14ac:dyDescent="0.35">
      <c r="A46" s="33"/>
      <c r="B46" s="33"/>
    </row>
    <row r="47" spans="1:11" x14ac:dyDescent="0.3">
      <c r="A47" s="25"/>
      <c r="B47" s="25"/>
    </row>
    <row r="48" spans="1:11" x14ac:dyDescent="0.3">
      <c r="A48" s="34"/>
      <c r="B48" s="34"/>
      <c r="C48" s="34"/>
      <c r="D48" s="36" t="s">
        <v>120</v>
      </c>
      <c r="F48" s="2"/>
    </row>
    <row r="49" spans="1:6" x14ac:dyDescent="0.3">
      <c r="A49" s="34"/>
      <c r="B49" s="34"/>
      <c r="C49" s="34"/>
      <c r="D49" s="36"/>
      <c r="F49" s="2"/>
    </row>
    <row r="50" spans="1:6" ht="15" thickBot="1" x14ac:dyDescent="0.35">
      <c r="A50" s="35"/>
      <c r="B50" s="35"/>
      <c r="C50" s="35"/>
      <c r="D50" s="36"/>
    </row>
    <row r="52" spans="1:6" x14ac:dyDescent="0.3">
      <c r="A52" s="31" t="s">
        <v>121</v>
      </c>
      <c r="B52" s="32"/>
    </row>
  </sheetData>
  <autoFilter ref="A4:H42"/>
  <dataConsolidate/>
  <mergeCells count="14">
    <mergeCell ref="A52:B52"/>
    <mergeCell ref="A46:B46"/>
    <mergeCell ref="A48:C50"/>
    <mergeCell ref="D48:D50"/>
    <mergeCell ref="A2:H2"/>
    <mergeCell ref="A44:H44"/>
    <mergeCell ref="G4:G5"/>
    <mergeCell ref="H4:H5"/>
    <mergeCell ref="A4:A5"/>
    <mergeCell ref="F4:F5"/>
    <mergeCell ref="B4:B5"/>
    <mergeCell ref="C4:C5"/>
    <mergeCell ref="E4:E5"/>
    <mergeCell ref="D4:D5"/>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informatīvajam ziņojumam "Par Eiropas Savienības struktūrfondu un Kohēzijas fonda finansējuma pārdalēm un risinājumiem COVID-19 seku mazināšanai" "Priekšlikumi ES fondu finansējuma pārdalēm"</dc:title>
  <dc:subject>Pielikums MK ziņojumam</dc:subject>
  <dc:creator/>
  <dc:description>Tālr.nr.: 67095699; E-pasts: Jana Radvila-Kozlovska@fm.gov.lv</dc:description>
  <cp:lastModifiedBy/>
  <dcterms:created xsi:type="dcterms:W3CDTF">2015-06-05T18:17:20Z</dcterms:created>
  <dcterms:modified xsi:type="dcterms:W3CDTF">2020-05-13T09:15:15Z</dcterms:modified>
</cp:coreProperties>
</file>