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950" activeTab="0"/>
  </bookViews>
  <sheets>
    <sheet name="1.-12.klase" sheetId="1" r:id="rId1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<sst xmlns="http://schemas.openxmlformats.org/spreadsheetml/2006/main" count="54" uniqueCount="27">
  <si>
    <t>Reģionālais iedalījums</t>
  </si>
  <si>
    <t>Pašvaldība</t>
  </si>
  <si>
    <t>Papildus nepieciešams vienam mēnesim</t>
  </si>
  <si>
    <t>Papildus nepieciešams četriem mēnešiem</t>
  </si>
  <si>
    <t>Papildus nepieciešams gadam</t>
  </si>
  <si>
    <t>7. - 9.
klase</t>
  </si>
  <si>
    <t>Kopā
1.-12.
klase</t>
  </si>
  <si>
    <t>Iestāde</t>
  </si>
  <si>
    <t>koeficienti</t>
  </si>
  <si>
    <t>Pielikums Anotācijai</t>
  </si>
  <si>
    <t>Normētais
izglītojamo skaits</t>
  </si>
  <si>
    <t>1. - 6.
klase</t>
  </si>
  <si>
    <t>Izglītojamo skaits 2019.gada 1.septembrī</t>
  </si>
  <si>
    <t>10. - 12.
klase</t>
  </si>
  <si>
    <t>Aprēķins, kas veikts 01.09.2018. laikposmam no 01.09.2019. līdz 31.08.2020.</t>
  </si>
  <si>
    <t>Atbilstoši Ministru kabineta 05.07.2016. noteikumiem Nr. 447 "Par valsts budžeta mērķdotāciju pedagogu darba samaksai pašvaldību vispārējās izglītības iestādēs un valsts augstskolu vispārējās vidējās izglītības iestādēs" - valsts ģimnāziju īstenotajās programmās skolēnu skaitam papildus piemēro koeficientu 1,1 (noteikumu 7.5.apakšpunkts)</t>
  </si>
  <si>
    <t>Normētais skolēnu skaits kopā</t>
  </si>
  <si>
    <t>Pedagogu
(skolotāju) darba samaksa par likmi</t>
  </si>
  <si>
    <t>Pedagogu
(skolotāju)
papildu pienākumiem vai algas palielināšanai,
piemaksām par
1., 2., 3.
kvalitātes pakāpi</t>
  </si>
  <si>
    <t>Vadīt., vietn., atb.pers.
darba samaksai</t>
  </si>
  <si>
    <t>vērtību rādītāji</t>
  </si>
  <si>
    <t>Kopā atalgojuma fonds
vienam mēnesim</t>
  </si>
  <si>
    <r>
      <t xml:space="preserve">Pavisam kopā
darba samaksa </t>
    </r>
    <r>
      <rPr>
        <b/>
        <u val="single"/>
        <sz val="11"/>
        <rFont val="Times New Roman"/>
        <family val="1"/>
      </rPr>
      <t xml:space="preserve">vienam mēnesim
</t>
    </r>
    <r>
      <rPr>
        <b/>
        <sz val="11"/>
        <rFont val="Times New Roman"/>
        <family val="1"/>
      </rPr>
      <t xml:space="preserve">kopā ar VSAOI
</t>
    </r>
    <r>
      <rPr>
        <i/>
        <sz val="10"/>
        <rFont val="Times New Roman"/>
        <family val="1"/>
      </rPr>
      <t>(24,09%)</t>
    </r>
  </si>
  <si>
    <r>
      <t xml:space="preserve">Pedagogu likmju skaits
</t>
    </r>
    <r>
      <rPr>
        <i/>
        <sz val="9"/>
        <color indexed="30"/>
        <rFont val="Times New Roman"/>
        <family val="1"/>
      </rPr>
      <t>(Rīgai
16,5 norm. Izglīt. uz
1 likmi)</t>
    </r>
  </si>
  <si>
    <t>Rīga</t>
  </si>
  <si>
    <t>RĪGA</t>
  </si>
  <si>
    <t>Rīgas Klasiskai ģimnāzija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</si>
</sst>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m/d/yyyy\ h:mm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#,##0.000"/>
    <numFmt numFmtId="190" formatCode="#,##0.0000"/>
    <numFmt numFmtId="191" formatCode="#,##0.0"/>
    <numFmt numFmtId="192" formatCode="0.0"/>
    <numFmt numFmtId="193" formatCode="0.0%"/>
    <numFmt numFmtId="194" formatCode="0.000"/>
  </numFmts>
  <fonts count="54">
    <font>
      <sz val="10"/>
      <name val="Arial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color indexed="3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3" fontId="6" fillId="0" borderId="10" xfId="0" applyNumberFormat="1" applyFont="1" applyBorder="1" applyAlignment="1">
      <alignment/>
    </xf>
    <xf numFmtId="0" fontId="1" fillId="0" borderId="10" xfId="0" applyFont="1" applyFill="1" applyBorder="1" applyAlignment="1" applyProtection="1">
      <alignment horizontal="left" wrapText="1" readingOrder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left" wrapText="1" readingOrder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3" fontId="5" fillId="5" borderId="10" xfId="0" applyNumberFormat="1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189" fontId="1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 applyProtection="1">
      <alignment wrapText="1"/>
      <protection locked="0"/>
    </xf>
    <xf numFmtId="2" fontId="5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5" borderId="10" xfId="0" applyNumberFormat="1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6" fillId="17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 applyProtection="1">
      <alignment horizontal="right" wrapText="1" readingOrder="1"/>
      <protection locked="0"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" fontId="5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0" fontId="5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Fill="1" applyBorder="1" applyAlignment="1" applyProtection="1">
      <alignment horizontal="left" wrapText="1" readingOrder="1"/>
      <protection locked="0"/>
    </xf>
    <xf numFmtId="0" fontId="9" fillId="0" borderId="0" xfId="0" applyFont="1" applyFill="1" applyAlignment="1">
      <alignment/>
    </xf>
    <xf numFmtId="0" fontId="53" fillId="0" borderId="10" xfId="0" applyFont="1" applyFill="1" applyBorder="1" applyAlignment="1" applyProtection="1">
      <alignment horizontal="center" vertical="center" wrapText="1" readingOrder="1"/>
      <protection locked="0"/>
    </xf>
    <xf numFmtId="3" fontId="1" fillId="0" borderId="0" xfId="0" applyNumberFormat="1" applyFont="1" applyFill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 wrapText="1" readingOrder="1"/>
      <protection locked="0"/>
    </xf>
    <xf numFmtId="0" fontId="2" fillId="0" borderId="13" xfId="0" applyFont="1" applyFill="1" applyBorder="1" applyAlignment="1" applyProtection="1">
      <alignment horizontal="center" vertical="center" wrapText="1" readingOrder="1"/>
      <protection locked="0"/>
    </xf>
    <xf numFmtId="0" fontId="2" fillId="5" borderId="11" xfId="0" applyFont="1" applyFill="1" applyBorder="1" applyAlignment="1" applyProtection="1">
      <alignment horizontal="center" vertical="center" wrapText="1" readingOrder="1"/>
      <protection locked="0"/>
    </xf>
    <xf numFmtId="0" fontId="2" fillId="5" borderId="12" xfId="0" applyFont="1" applyFill="1" applyBorder="1" applyAlignment="1" applyProtection="1">
      <alignment horizontal="center" vertical="center" wrapText="1" readingOrder="1"/>
      <protection locked="0"/>
    </xf>
    <xf numFmtId="0" fontId="2" fillId="5" borderId="13" xfId="0" applyFont="1" applyFill="1" applyBorder="1" applyAlignment="1" applyProtection="1">
      <alignment horizontal="center" vertical="center" wrapText="1" readingOrder="1"/>
      <protection locked="0"/>
    </xf>
    <xf numFmtId="0" fontId="53" fillId="0" borderId="10" xfId="0" applyFont="1" applyFill="1" applyBorder="1" applyAlignment="1" applyProtection="1">
      <alignment horizontal="center" vertical="center" wrapText="1" readingOrder="1"/>
      <protection locked="0"/>
    </xf>
    <xf numFmtId="10" fontId="5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0" fontId="53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2" xfId="0" applyFont="1" applyFill="1" applyBorder="1" applyAlignment="1" applyProtection="1">
      <alignment horizontal="center" vertical="center" wrapText="1" readingOrder="1"/>
      <protection locked="0"/>
    </xf>
    <xf numFmtId="0" fontId="3" fillId="0" borderId="13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>
      <alignment horizontal="center" vertical="center" wrapText="1" readingOrder="1"/>
    </xf>
    <xf numFmtId="4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5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2" fontId="53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" fontId="5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" fontId="53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R22"/>
  <sheetViews>
    <sheetView showGridLines="0" tabSelected="1" zoomScalePageLayoutView="0" workbookViewId="0" topLeftCell="A4">
      <selection activeCell="A1" sqref="A1:IV16384"/>
    </sheetView>
  </sheetViews>
  <sheetFormatPr defaultColWidth="9.140625" defaultRowHeight="12.75"/>
  <cols>
    <col min="1" max="1" width="14.7109375" style="3" customWidth="1"/>
    <col min="2" max="2" width="10.140625" style="6" customWidth="1"/>
    <col min="3" max="3" width="15.28125" style="6" customWidth="1"/>
    <col min="4" max="4" width="6.421875" style="6" customWidth="1"/>
    <col min="5" max="5" width="6.8515625" style="2" customWidth="1"/>
    <col min="6" max="6" width="9.140625" style="2" customWidth="1"/>
    <col min="7" max="7" width="8.8515625" style="2" customWidth="1"/>
    <col min="8" max="8" width="6.8515625" style="2" customWidth="1"/>
    <col min="9" max="9" width="6.8515625" style="1" customWidth="1"/>
    <col min="10" max="10" width="10.00390625" style="1" customWidth="1"/>
    <col min="11" max="11" width="9.421875" style="2" customWidth="1"/>
    <col min="12" max="12" width="9.57421875" style="1" customWidth="1"/>
    <col min="13" max="13" width="9.00390625" style="1" customWidth="1"/>
    <col min="14" max="14" width="13.140625" style="1" customWidth="1"/>
    <col min="15" max="15" width="9.28125" style="1" customWidth="1"/>
    <col min="16" max="16" width="9.8515625" style="2" bestFit="1" customWidth="1"/>
    <col min="17" max="17" width="13.57421875" style="1" customWidth="1"/>
    <col min="18" max="18" width="0" style="1" hidden="1" customWidth="1"/>
    <col min="19" max="16384" width="9.140625" style="1" customWidth="1"/>
  </cols>
  <sheetData>
    <row r="1" ht="15.75">
      <c r="Q1" s="17" t="s">
        <v>9</v>
      </c>
    </row>
    <row r="2" spans="1:17" ht="26.25" customHeight="1">
      <c r="A2" s="26" t="s">
        <v>14</v>
      </c>
      <c r="Q2" s="17"/>
    </row>
    <row r="3" spans="1:17" ht="54.75" customHeight="1">
      <c r="A3" s="30" t="s">
        <v>0</v>
      </c>
      <c r="B3" s="39" t="s">
        <v>1</v>
      </c>
      <c r="C3" s="39" t="s">
        <v>7</v>
      </c>
      <c r="D3" s="42" t="s">
        <v>12</v>
      </c>
      <c r="E3" s="42"/>
      <c r="F3" s="42"/>
      <c r="G3" s="42"/>
      <c r="H3" s="43" t="s">
        <v>10</v>
      </c>
      <c r="I3" s="43"/>
      <c r="J3" s="43"/>
      <c r="K3" s="43"/>
      <c r="L3" s="44" t="s">
        <v>23</v>
      </c>
      <c r="M3" s="49" t="s">
        <v>17</v>
      </c>
      <c r="N3" s="49" t="s">
        <v>18</v>
      </c>
      <c r="O3" s="49" t="s">
        <v>19</v>
      </c>
      <c r="P3" s="50" t="s">
        <v>21</v>
      </c>
      <c r="Q3" s="29" t="s">
        <v>22</v>
      </c>
    </row>
    <row r="4" spans="1:17" ht="63" customHeight="1">
      <c r="A4" s="31"/>
      <c r="B4" s="40"/>
      <c r="C4" s="40"/>
      <c r="D4" s="30" t="s">
        <v>11</v>
      </c>
      <c r="E4" s="30" t="s">
        <v>5</v>
      </c>
      <c r="F4" s="30" t="s">
        <v>13</v>
      </c>
      <c r="G4" s="33" t="s">
        <v>6</v>
      </c>
      <c r="H4" s="11" t="s">
        <v>11</v>
      </c>
      <c r="I4" s="11" t="s">
        <v>5</v>
      </c>
      <c r="J4" s="11" t="s">
        <v>13</v>
      </c>
      <c r="K4" s="33" t="s">
        <v>16</v>
      </c>
      <c r="L4" s="44"/>
      <c r="M4" s="49"/>
      <c r="N4" s="49"/>
      <c r="O4" s="49"/>
      <c r="P4" s="50"/>
      <c r="Q4" s="29"/>
    </row>
    <row r="5" spans="1:17" ht="16.5" customHeight="1">
      <c r="A5" s="31"/>
      <c r="B5" s="40"/>
      <c r="C5" s="40"/>
      <c r="D5" s="31"/>
      <c r="E5" s="31"/>
      <c r="F5" s="31"/>
      <c r="G5" s="34"/>
      <c r="H5" s="36" t="s">
        <v>8</v>
      </c>
      <c r="I5" s="36"/>
      <c r="J5" s="36"/>
      <c r="K5" s="34"/>
      <c r="L5" s="36" t="s">
        <v>20</v>
      </c>
      <c r="M5" s="36"/>
      <c r="N5" s="36"/>
      <c r="O5" s="36"/>
      <c r="P5" s="50"/>
      <c r="Q5" s="29"/>
    </row>
    <row r="6" spans="1:17" ht="16.5" customHeight="1">
      <c r="A6" s="32"/>
      <c r="B6" s="41"/>
      <c r="C6" s="41"/>
      <c r="D6" s="32"/>
      <c r="E6" s="32"/>
      <c r="F6" s="32"/>
      <c r="G6" s="35"/>
      <c r="H6" s="27">
        <v>1</v>
      </c>
      <c r="I6" s="27">
        <v>1.3</v>
      </c>
      <c r="J6" s="27">
        <v>1.4</v>
      </c>
      <c r="K6" s="35"/>
      <c r="L6" s="14">
        <v>16.5</v>
      </c>
      <c r="M6" s="23">
        <v>750</v>
      </c>
      <c r="N6" s="24">
        <v>0.166</v>
      </c>
      <c r="O6" s="24">
        <v>0.2043</v>
      </c>
      <c r="P6" s="50"/>
      <c r="Q6" s="29"/>
    </row>
    <row r="7" spans="1:18" s="7" customFormat="1" ht="32.25" customHeight="1">
      <c r="A7" s="8" t="s">
        <v>24</v>
      </c>
      <c r="B7" s="5" t="s">
        <v>25</v>
      </c>
      <c r="C7" s="25" t="s">
        <v>26</v>
      </c>
      <c r="D7" s="20">
        <v>1206</v>
      </c>
      <c r="E7" s="9">
        <v>519</v>
      </c>
      <c r="F7" s="9">
        <v>285</v>
      </c>
      <c r="G7" s="10">
        <f>+D7+E7+F7</f>
        <v>2010</v>
      </c>
      <c r="H7" s="13">
        <f>+D7*H6</f>
        <v>1206</v>
      </c>
      <c r="I7" s="13">
        <f>+E7*I6</f>
        <v>674.7</v>
      </c>
      <c r="J7" s="13">
        <f>+F7*J6</f>
        <v>399</v>
      </c>
      <c r="K7" s="15">
        <f>SUM(H7:J7)</f>
        <v>2279.7</v>
      </c>
      <c r="L7" s="12">
        <f>+K7/L6</f>
        <v>138.164</v>
      </c>
      <c r="M7" s="21">
        <f>+L7*750</f>
        <v>103623</v>
      </c>
      <c r="N7" s="21">
        <f>+M7*16.6%</f>
        <v>17201.42</v>
      </c>
      <c r="O7" s="21">
        <f>+M7*20.43%</f>
        <v>21170.18</v>
      </c>
      <c r="P7" s="22">
        <f>+M7+N7+O7</f>
        <v>141994.6</v>
      </c>
      <c r="Q7" s="4">
        <f>+P7*1.2409</f>
        <v>176201</v>
      </c>
      <c r="R7" s="7">
        <v>176201</v>
      </c>
    </row>
    <row r="8" spans="1:17" ht="45.75" customHeight="1">
      <c r="A8" s="51" t="s">
        <v>15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ht="54.75" customHeight="1">
      <c r="A9" s="30" t="s">
        <v>0</v>
      </c>
      <c r="B9" s="39" t="s">
        <v>1</v>
      </c>
      <c r="C9" s="39" t="s">
        <v>7</v>
      </c>
      <c r="D9" s="42" t="s">
        <v>12</v>
      </c>
      <c r="E9" s="42"/>
      <c r="F9" s="42"/>
      <c r="G9" s="42"/>
      <c r="H9" s="43" t="s">
        <v>10</v>
      </c>
      <c r="I9" s="43"/>
      <c r="J9" s="43"/>
      <c r="K9" s="43"/>
      <c r="L9" s="44" t="s">
        <v>23</v>
      </c>
      <c r="M9" s="49" t="s">
        <v>17</v>
      </c>
      <c r="N9" s="49" t="s">
        <v>18</v>
      </c>
      <c r="O9" s="49" t="s">
        <v>19</v>
      </c>
      <c r="P9" s="50" t="s">
        <v>21</v>
      </c>
      <c r="Q9" s="29" t="s">
        <v>22</v>
      </c>
    </row>
    <row r="10" spans="1:17" ht="63" customHeight="1">
      <c r="A10" s="31"/>
      <c r="B10" s="40"/>
      <c r="C10" s="40"/>
      <c r="D10" s="30" t="s">
        <v>11</v>
      </c>
      <c r="E10" s="30" t="s">
        <v>5</v>
      </c>
      <c r="F10" s="30" t="s">
        <v>13</v>
      </c>
      <c r="G10" s="33" t="s">
        <v>6</v>
      </c>
      <c r="H10" s="11" t="s">
        <v>11</v>
      </c>
      <c r="I10" s="11" t="s">
        <v>5</v>
      </c>
      <c r="J10" s="11" t="s">
        <v>13</v>
      </c>
      <c r="K10" s="33" t="s">
        <v>16</v>
      </c>
      <c r="L10" s="44"/>
      <c r="M10" s="49"/>
      <c r="N10" s="49"/>
      <c r="O10" s="49"/>
      <c r="P10" s="50"/>
      <c r="Q10" s="29"/>
    </row>
    <row r="11" spans="1:17" ht="16.5" customHeight="1">
      <c r="A11" s="31"/>
      <c r="B11" s="40"/>
      <c r="C11" s="40"/>
      <c r="D11" s="31"/>
      <c r="E11" s="31"/>
      <c r="F11" s="31"/>
      <c r="G11" s="34"/>
      <c r="H11" s="36" t="s">
        <v>8</v>
      </c>
      <c r="I11" s="36"/>
      <c r="J11" s="36"/>
      <c r="K11" s="34"/>
      <c r="L11" s="36" t="s">
        <v>20</v>
      </c>
      <c r="M11" s="36"/>
      <c r="N11" s="36"/>
      <c r="O11" s="36"/>
      <c r="P11" s="50"/>
      <c r="Q11" s="29"/>
    </row>
    <row r="12" spans="1:17" ht="16.5" customHeight="1">
      <c r="A12" s="31"/>
      <c r="B12" s="40"/>
      <c r="C12" s="40"/>
      <c r="D12" s="31"/>
      <c r="E12" s="31"/>
      <c r="F12" s="31"/>
      <c r="G12" s="34"/>
      <c r="H12" s="27">
        <v>1</v>
      </c>
      <c r="I12" s="27">
        <v>1.3</v>
      </c>
      <c r="J12" s="27">
        <v>1.4</v>
      </c>
      <c r="K12" s="34"/>
      <c r="L12" s="45">
        <v>16.5</v>
      </c>
      <c r="M12" s="47">
        <v>750</v>
      </c>
      <c r="N12" s="37">
        <v>0.166</v>
      </c>
      <c r="O12" s="37">
        <v>0.2043</v>
      </c>
      <c r="P12" s="50"/>
      <c r="Q12" s="29"/>
    </row>
    <row r="13" spans="1:17" ht="16.5" customHeight="1">
      <c r="A13" s="32"/>
      <c r="B13" s="41"/>
      <c r="C13" s="41"/>
      <c r="D13" s="32"/>
      <c r="E13" s="32"/>
      <c r="F13" s="32"/>
      <c r="G13" s="35"/>
      <c r="H13" s="27">
        <v>1.1</v>
      </c>
      <c r="I13" s="27">
        <v>1.1</v>
      </c>
      <c r="J13" s="27">
        <v>1.1</v>
      </c>
      <c r="K13" s="35"/>
      <c r="L13" s="46"/>
      <c r="M13" s="48"/>
      <c r="N13" s="38"/>
      <c r="O13" s="38"/>
      <c r="P13" s="50"/>
      <c r="Q13" s="29"/>
    </row>
    <row r="14" spans="1:18" s="7" customFormat="1" ht="32.25" customHeight="1">
      <c r="A14" s="8" t="s">
        <v>24</v>
      </c>
      <c r="B14" s="5" t="s">
        <v>25</v>
      </c>
      <c r="C14" s="25" t="s">
        <v>26</v>
      </c>
      <c r="D14" s="20">
        <v>1206</v>
      </c>
      <c r="E14" s="9">
        <v>519</v>
      </c>
      <c r="F14" s="9">
        <v>285</v>
      </c>
      <c r="G14" s="10">
        <f>+D14+E14+F14</f>
        <v>2010</v>
      </c>
      <c r="H14" s="13">
        <f>+D14*H13*H12</f>
        <v>1326.6</v>
      </c>
      <c r="I14" s="13">
        <f>+E14*I13*I12</f>
        <v>742.17</v>
      </c>
      <c r="J14" s="13">
        <f>+F14*J13*J12</f>
        <v>438.9</v>
      </c>
      <c r="K14" s="15">
        <f>SUM(H14:J14)</f>
        <v>2507.67</v>
      </c>
      <c r="L14" s="12">
        <f>+K14/L12</f>
        <v>151.98</v>
      </c>
      <c r="M14" s="21">
        <f>+L14*750</f>
        <v>113985</v>
      </c>
      <c r="N14" s="21">
        <f>+M14*16.6%</f>
        <v>18921.51</v>
      </c>
      <c r="O14" s="21">
        <f>+M14*20.43%</f>
        <v>23287.14</v>
      </c>
      <c r="P14" s="22">
        <f>+M14+N14+O14</f>
        <v>156193.65</v>
      </c>
      <c r="Q14" s="4">
        <f>+P14*1.2409</f>
        <v>193821</v>
      </c>
      <c r="R14" s="28">
        <f>+R7*1.1</f>
        <v>193821</v>
      </c>
    </row>
    <row r="16" spans="15:17" ht="15">
      <c r="O16" s="16"/>
      <c r="P16" s="16" t="s">
        <v>2</v>
      </c>
      <c r="Q16" s="4">
        <f>+Q14-Q7</f>
        <v>17620</v>
      </c>
    </row>
    <row r="17" spans="15:17" ht="15">
      <c r="O17" s="16"/>
      <c r="P17" s="16" t="s">
        <v>3</v>
      </c>
      <c r="Q17" s="18">
        <f>+Q16*4</f>
        <v>70480</v>
      </c>
    </row>
    <row r="18" spans="15:17" ht="15">
      <c r="O18" s="16"/>
      <c r="P18" s="16" t="s">
        <v>4</v>
      </c>
      <c r="Q18" s="19">
        <f>+Q16*12</f>
        <v>211440</v>
      </c>
    </row>
    <row r="22" spans="9:17" ht="12.75">
      <c r="I22" s="2"/>
      <c r="J22" s="2"/>
      <c r="L22" s="2"/>
      <c r="M22" s="2"/>
      <c r="N22" s="2"/>
      <c r="O22" s="2"/>
      <c r="Q22" s="2"/>
    </row>
  </sheetData>
  <sheetProtection/>
  <mergeCells count="41">
    <mergeCell ref="M3:M4"/>
    <mergeCell ref="A8:Q8"/>
    <mergeCell ref="N12:N13"/>
    <mergeCell ref="K4:K6"/>
    <mergeCell ref="H5:J5"/>
    <mergeCell ref="D3:G3"/>
    <mergeCell ref="H3:K3"/>
    <mergeCell ref="L5:O5"/>
    <mergeCell ref="P3:P6"/>
    <mergeCell ref="L3:L4"/>
    <mergeCell ref="G4:G6"/>
    <mergeCell ref="A9:A13"/>
    <mergeCell ref="Q3:Q6"/>
    <mergeCell ref="M9:M10"/>
    <mergeCell ref="N9:N10"/>
    <mergeCell ref="O9:O10"/>
    <mergeCell ref="P9:P13"/>
    <mergeCell ref="O3:O4"/>
    <mergeCell ref="N3:N4"/>
    <mergeCell ref="A3:A6"/>
    <mergeCell ref="B3:B6"/>
    <mergeCell ref="C3:C6"/>
    <mergeCell ref="D4:D6"/>
    <mergeCell ref="E4:E6"/>
    <mergeCell ref="F4:F6"/>
    <mergeCell ref="B9:B13"/>
    <mergeCell ref="C9:C13"/>
    <mergeCell ref="D9:G9"/>
    <mergeCell ref="H9:K9"/>
    <mergeCell ref="L9:L10"/>
    <mergeCell ref="L12:L13"/>
    <mergeCell ref="Q9:Q13"/>
    <mergeCell ref="D10:D13"/>
    <mergeCell ref="E10:E13"/>
    <mergeCell ref="F10:F13"/>
    <mergeCell ref="G10:G13"/>
    <mergeCell ref="K10:K13"/>
    <mergeCell ref="H11:J11"/>
    <mergeCell ref="L11:O11"/>
    <mergeCell ref="O12:O13"/>
    <mergeCell ref="M12:M13"/>
  </mergeCells>
  <printOptions horizontalCentered="1"/>
  <pageMargins left="0.2" right="0.1968503937007874" top="0.47" bottom="0.7874015748031497" header="0.2" footer="0.7874015748031497"/>
  <pageSetup horizontalDpi="600" verticalDpi="600" orientation="landscape" paperSize="9" scale="86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2016-08-18T07:13:29Z</dcterms:created>
  <dcterms:modified xsi:type="dcterms:W3CDTF">2020-04-02T07:28:35Z</dcterms:modified>
  <cp:category/>
  <cp:version/>
  <cp:contentType/>
  <cp:contentStatus/>
</cp:coreProperties>
</file>