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y Documents\AntraDOC\ministrija\2020\Maijs\29\"/>
    </mc:Choice>
  </mc:AlternateContent>
  <bookViews>
    <workbookView xWindow="0" yWindow="0" windowWidth="28800" windowHeight="11685"/>
  </bookViews>
  <sheets>
    <sheet name="2020_iezīmēts" sheetId="7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" i="7" l="1"/>
  <c r="G12" i="7"/>
  <c r="F12" i="7"/>
  <c r="D12" i="7"/>
  <c r="C12" i="7"/>
  <c r="B12" i="7"/>
  <c r="D6" i="7"/>
  <c r="I8" i="7" l="1"/>
  <c r="I9" i="7"/>
  <c r="I13" i="7"/>
  <c r="I14" i="7"/>
  <c r="I15" i="7"/>
  <c r="I16" i="7"/>
  <c r="I17" i="7"/>
  <c r="I18" i="7"/>
  <c r="I19" i="7"/>
  <c r="I20" i="7"/>
  <c r="I21" i="7"/>
  <c r="I23" i="7"/>
  <c r="I22" i="7" s="1"/>
  <c r="I24" i="7"/>
  <c r="I25" i="7"/>
  <c r="I26" i="7"/>
  <c r="I27" i="7"/>
  <c r="I7" i="7"/>
  <c r="F26" i="7"/>
  <c r="E21" i="7"/>
  <c r="E20" i="7"/>
  <c r="E12" i="7" s="1"/>
  <c r="I12" i="7" l="1"/>
  <c r="E6" i="7"/>
  <c r="E27" i="7"/>
  <c r="E22" i="7" s="1"/>
  <c r="D22" i="7"/>
  <c r="H10" i="7"/>
  <c r="I10" i="7" s="1"/>
  <c r="H11" i="7"/>
  <c r="I11" i="7" s="1"/>
  <c r="E5" i="7" l="1"/>
  <c r="D5" i="7"/>
  <c r="C24" i="7" l="1"/>
  <c r="C27" i="7"/>
  <c r="C22" i="7" l="1"/>
  <c r="F22" i="7"/>
  <c r="G22" i="7"/>
  <c r="H22" i="7"/>
  <c r="B22" i="7"/>
  <c r="C10" i="7" l="1"/>
  <c r="C6" i="7" s="1"/>
  <c r="B10" i="7"/>
  <c r="B6" i="7" s="1"/>
  <c r="C5" i="7" l="1"/>
  <c r="B5" i="7"/>
  <c r="G6" i="7" l="1"/>
  <c r="F6" i="7"/>
  <c r="H6" i="7"/>
  <c r="G5" i="7" l="1"/>
  <c r="I6" i="7"/>
  <c r="F5" i="7" l="1"/>
  <c r="H5" i="7" l="1"/>
  <c r="I5" i="7" l="1"/>
</calcChain>
</file>

<file path=xl/comments1.xml><?xml version="1.0" encoding="utf-8"?>
<comments xmlns="http://schemas.openxmlformats.org/spreadsheetml/2006/main">
  <authors>
    <author>Ingūna Zemture</author>
  </authors>
  <commentList>
    <comment ref="I17" authorId="0" shapeId="0">
      <text>
        <r>
          <rPr>
            <b/>
            <sz val="9"/>
            <color indexed="81"/>
            <rFont val="Tahoma"/>
            <charset val="1"/>
          </rPr>
          <t>Ingūna Zemture:</t>
        </r>
        <r>
          <rPr>
            <sz val="9"/>
            <color indexed="81"/>
            <rFont val="Tahoma"/>
            <charset val="1"/>
          </rPr>
          <t xml:space="preserve">
Saglabājam 2019. gada plānu - degvielas cenas ceļas</t>
        </r>
      </text>
    </comment>
    <comment ref="I18" authorId="0" shapeId="0">
      <text>
        <r>
          <rPr>
            <b/>
            <sz val="9"/>
            <color indexed="81"/>
            <rFont val="Tahoma"/>
            <charset val="1"/>
          </rPr>
          <t>Ingūna Zemture:</t>
        </r>
        <r>
          <rPr>
            <sz val="9"/>
            <color indexed="81"/>
            <rFont val="Tahoma"/>
            <charset val="1"/>
          </rPr>
          <t xml:space="preserve">
saglabājam 2019. gada plānu  - automašīnas noveco, lielākas uzturēšanas izmaksas</t>
        </r>
      </text>
    </comment>
    <comment ref="I19" authorId="0" shapeId="0">
      <text>
        <r>
          <rPr>
            <b/>
            <sz val="9"/>
            <color indexed="81"/>
            <rFont val="Tahoma"/>
            <charset val="1"/>
          </rPr>
          <t>Ingūna Zemture:</t>
        </r>
        <r>
          <rPr>
            <sz val="9"/>
            <color indexed="81"/>
            <rFont val="Tahoma"/>
            <charset val="1"/>
          </rPr>
          <t xml:space="preserve">
Pēc 2019. gada fakta, jo sadārdzinās torņu sagatavošanas izdevumi sezonai</t>
        </r>
      </text>
    </comment>
    <comment ref="I20" authorId="0" shapeId="0">
      <text>
        <r>
          <rPr>
            <b/>
            <sz val="9"/>
            <color indexed="81"/>
            <rFont val="Tahoma"/>
            <charset val="1"/>
          </rPr>
          <t>Ingūna Zemture:</t>
        </r>
        <r>
          <rPr>
            <sz val="9"/>
            <color indexed="81"/>
            <rFont val="Tahoma"/>
            <charset val="1"/>
          </rPr>
          <t xml:space="preserve">
Trīs gadu vidējais rādītājs</t>
        </r>
      </text>
    </comment>
    <comment ref="I21" authorId="0" shapeId="0">
      <text>
        <r>
          <rPr>
            <b/>
            <sz val="9"/>
            <color indexed="81"/>
            <rFont val="Tahoma"/>
            <charset val="1"/>
          </rPr>
          <t>Ingūna Zemture:</t>
        </r>
        <r>
          <rPr>
            <sz val="9"/>
            <color indexed="81"/>
            <rFont val="Tahoma"/>
            <charset val="1"/>
          </rPr>
          <t xml:space="preserve">
divu gadu vidējais rādītājs</t>
        </r>
      </text>
    </comment>
  </commentList>
</comments>
</file>

<file path=xl/sharedStrings.xml><?xml version="1.0" encoding="utf-8"?>
<sst xmlns="http://schemas.openxmlformats.org/spreadsheetml/2006/main" count="41" uniqueCount="38">
  <si>
    <t>Kārtējie izdevumi kopā</t>
  </si>
  <si>
    <t>Kapitālie izdevumi kopā</t>
  </si>
  <si>
    <t>Kopā</t>
  </si>
  <si>
    <t>Riepas, akumulatori, u.c.</t>
  </si>
  <si>
    <t>Izdevumi kopā</t>
  </si>
  <si>
    <t>Atalgojums ugunsapsardzībā nodarbinātajiem sezonas darbiniekiem</t>
  </si>
  <si>
    <t>Atlīdzība</t>
  </si>
  <si>
    <t>Piemaksas par darbu īpašos apstākļos štata nodarbinātajiem ugunsapsardzībā</t>
  </si>
  <si>
    <t>Atalgojuma rezerve piemaksām par darbu īpašos apstākļos</t>
  </si>
  <si>
    <t>Valsts obligātās sociālās apdrošināšanas iemaksas sezonas nodarbinātajiem</t>
  </si>
  <si>
    <t>Uzturēšanas izdevumi par veiktajām kapitāliegādēm</t>
  </si>
  <si>
    <t>2017. gada izpilde</t>
  </si>
  <si>
    <t>Veselības apdrošināšana ārštatam</t>
  </si>
  <si>
    <t>Budžeta izdevumi</t>
  </si>
  <si>
    <t>Pārējie pamatlīdzekļi (sūkņi, motorzāģi, krūmgrieži)</t>
  </si>
  <si>
    <t xml:space="preserve">Inventārs </t>
  </si>
  <si>
    <t xml:space="preserve">Specializētais apģērbs </t>
  </si>
  <si>
    <t>Ēku būvniecība, rekonstrukcija un kapitālais remonts</t>
  </si>
  <si>
    <t>Autotransports (vieglais kravas)</t>
  </si>
  <si>
    <t>Operatīvie dati</t>
  </si>
  <si>
    <t>Autocisterna (finansējums novirzīts prioritātes ietvaros uz ēku  remontiem)</t>
  </si>
  <si>
    <t>4. tabula</t>
  </si>
  <si>
    <t>2019. gada izpilde</t>
  </si>
  <si>
    <t>2020. gada plāns</t>
  </si>
  <si>
    <t>Papildus piešķirtais budžeta bāzē 2020. gadam</t>
  </si>
  <si>
    <t>2 kvadracikli ar piekabēm</t>
  </si>
  <si>
    <t>Citi iepriekš neuzskaitīti izdevumi</t>
  </si>
  <si>
    <t>No budžeta bāzes pēc 2019. gada fakta (atlīdzība pēc 2019. gada plāna)</t>
  </si>
  <si>
    <t>Ugunsapsardzībai izlietotais un plānotais finansējums 2020. gadam</t>
  </si>
  <si>
    <t>Transportlīdzekļu uzturēšana un remonts (operatīvie transportlīdzekļi un vecākie mežziņi, mežziņi, MUS vadītāji, inženieri ugunsapsardzības jautājumos) *</t>
  </si>
  <si>
    <t>Torņu, MUS un garāžu uzturēšana *</t>
  </si>
  <si>
    <t xml:space="preserve">2019. gada plāns </t>
  </si>
  <si>
    <t>2018. gada izpilde (precizēta)</t>
  </si>
  <si>
    <t>4.pielikums</t>
  </si>
  <si>
    <t>Plāns JPI 2014.-2016. MK 08.07.2014. rīkojums Nr. 339 un pārdalītais no "Koksnes regulas"</t>
  </si>
  <si>
    <t>Degviela (operatīvie transportlīdzekļi un vecākie mežziņi, mežziņi, MUS vadītāji, inženieri ugunsapsardzības jautājumos) u.c. enerģētiskie materiāli *</t>
  </si>
  <si>
    <t>Ugunsgrēku dzēšanas izdevumi (ugunsdzēsēju ēdināšana, ūdens piegāde dzēšanas vietai), pilnveidota analītiskā uzskaite ar 2018. gadu</t>
  </si>
  <si>
    <t>* Dati var tikt precizēti pēc budžeta izpildes pārskata par gadu sagatavošanas.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</si>
</sst>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1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0" fontId="4" fillId="0" borderId="0"/>
    <xf numFmtId="0" fontId="5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3" fontId="1" fillId="0" borderId="4" xfId="0" applyNumberFormat="1" applyFont="1" applyFill="1" applyBorder="1" applyAlignment="1">
      <alignment wrapText="1"/>
    </xf>
    <xf numFmtId="3" fontId="1" fillId="0" borderId="10" xfId="0" applyNumberFormat="1" applyFont="1" applyFill="1" applyBorder="1" applyAlignment="1">
      <alignment wrapText="1"/>
    </xf>
    <xf numFmtId="3" fontId="1" fillId="0" borderId="11" xfId="0" applyNumberFormat="1" applyFont="1" applyFill="1" applyBorder="1" applyAlignment="1">
      <alignment wrapText="1"/>
    </xf>
    <xf numFmtId="3" fontId="1" fillId="0" borderId="3" xfId="0" applyNumberFormat="1" applyFont="1" applyFill="1" applyBorder="1" applyAlignment="1">
      <alignment wrapText="1"/>
    </xf>
    <xf numFmtId="0" fontId="6" fillId="0" borderId="0" xfId="0" applyFont="1"/>
    <xf numFmtId="0" fontId="0" fillId="0" borderId="0" xfId="0" applyAlignment="1">
      <alignment wrapText="1"/>
    </xf>
    <xf numFmtId="1" fontId="0" fillId="0" borderId="0" xfId="0" applyNumberFormat="1"/>
    <xf numFmtId="3" fontId="0" fillId="0" borderId="0" xfId="0" applyNumberFormat="1"/>
    <xf numFmtId="3" fontId="1" fillId="2" borderId="11" xfId="0" applyNumberFormat="1" applyFont="1" applyFill="1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wrapText="1"/>
    </xf>
    <xf numFmtId="0" fontId="7" fillId="0" borderId="0" xfId="0" applyFont="1"/>
    <xf numFmtId="0" fontId="1" fillId="0" borderId="0" xfId="0" applyFont="1" applyAlignment="1">
      <alignment horizontal="right"/>
    </xf>
    <xf numFmtId="3" fontId="2" fillId="3" borderId="2" xfId="0" applyNumberFormat="1" applyFont="1" applyFill="1" applyBorder="1"/>
    <xf numFmtId="3" fontId="2" fillId="3" borderId="9" xfId="0" applyNumberFormat="1" applyFont="1" applyFill="1" applyBorder="1"/>
    <xf numFmtId="3" fontId="2" fillId="4" borderId="1" xfId="0" applyNumberFormat="1" applyFont="1" applyFill="1" applyBorder="1" applyAlignment="1">
      <alignment wrapText="1"/>
    </xf>
    <xf numFmtId="3" fontId="2" fillId="4" borderId="1" xfId="0" applyNumberFormat="1" applyFont="1" applyFill="1" applyBorder="1"/>
    <xf numFmtId="0" fontId="2" fillId="3" borderId="1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3" fontId="1" fillId="0" borderId="12" xfId="0" applyNumberFormat="1" applyFont="1" applyFill="1" applyBorder="1" applyAlignment="1">
      <alignment wrapText="1"/>
    </xf>
    <xf numFmtId="3" fontId="8" fillId="2" borderId="11" xfId="0" applyNumberFormat="1" applyFont="1" applyFill="1" applyBorder="1" applyAlignment="1">
      <alignment wrapText="1"/>
    </xf>
    <xf numFmtId="3" fontId="8" fillId="0" borderId="4" xfId="0" applyNumberFormat="1" applyFont="1" applyFill="1" applyBorder="1" applyAlignment="1">
      <alignment wrapText="1"/>
    </xf>
    <xf numFmtId="3" fontId="8" fillId="0" borderId="12" xfId="0" applyNumberFormat="1" applyFont="1" applyFill="1" applyBorder="1" applyAlignment="1">
      <alignment wrapText="1"/>
    </xf>
    <xf numFmtId="0" fontId="2" fillId="5" borderId="6" xfId="0" applyFont="1" applyFill="1" applyBorder="1" applyAlignment="1">
      <alignment horizontal="center" wrapText="1"/>
    </xf>
    <xf numFmtId="0" fontId="1" fillId="5" borderId="5" xfId="0" applyFont="1" applyFill="1" applyBorder="1" applyAlignment="1">
      <alignment wrapText="1"/>
    </xf>
    <xf numFmtId="0" fontId="2" fillId="5" borderId="5" xfId="0" applyFont="1" applyFill="1" applyBorder="1" applyAlignment="1">
      <alignment horizontal="center" vertical="center" wrapText="1"/>
    </xf>
    <xf numFmtId="3" fontId="1" fillId="5" borderId="4" xfId="0" applyNumberFormat="1" applyFont="1" applyFill="1" applyBorder="1" applyAlignment="1">
      <alignment wrapText="1"/>
    </xf>
    <xf numFmtId="3" fontId="1" fillId="5" borderId="11" xfId="0" applyNumberFormat="1" applyFont="1" applyFill="1" applyBorder="1" applyAlignment="1">
      <alignment wrapText="1"/>
    </xf>
    <xf numFmtId="3" fontId="1" fillId="5" borderId="3" xfId="0" applyNumberFormat="1" applyFont="1" applyFill="1" applyBorder="1" applyAlignment="1">
      <alignment wrapText="1"/>
    </xf>
    <xf numFmtId="3" fontId="1" fillId="5" borderId="12" xfId="0" applyNumberFormat="1" applyFont="1" applyFill="1" applyBorder="1" applyAlignment="1">
      <alignment wrapText="1"/>
    </xf>
    <xf numFmtId="3" fontId="1" fillId="5" borderId="10" xfId="0" applyNumberFormat="1" applyFont="1" applyFill="1" applyBorder="1" applyAlignment="1">
      <alignment wrapText="1"/>
    </xf>
    <xf numFmtId="3" fontId="8" fillId="5" borderId="4" xfId="0" applyNumberFormat="1" applyFont="1" applyFill="1" applyBorder="1" applyAlignment="1">
      <alignment wrapText="1"/>
    </xf>
    <xf numFmtId="0" fontId="2" fillId="5" borderId="7" xfId="0" applyFont="1" applyFill="1" applyBorder="1" applyAlignment="1">
      <alignment horizontal="center" wrapText="1"/>
    </xf>
    <xf numFmtId="0" fontId="2" fillId="5" borderId="8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wrapText="1"/>
    </xf>
  </cellXfs>
  <cellStyles count="4">
    <cellStyle name="Normal" xfId="0" builtinId="0"/>
    <cellStyle name="Normal 2" xfId="2"/>
    <cellStyle name="Normal 3" xfId="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2"/>
  <sheetViews>
    <sheetView tabSelected="1" workbookViewId="0">
      <selection activeCell="G23" sqref="G23"/>
    </sheetView>
  </sheetViews>
  <sheetFormatPr defaultRowHeight="15" x14ac:dyDescent="0.25"/>
  <cols>
    <col min="1" max="1" width="50.28515625" customWidth="1"/>
    <col min="2" max="2" width="14.42578125" customWidth="1"/>
    <col min="3" max="3" width="14.5703125" customWidth="1"/>
    <col min="4" max="4" width="14.42578125" customWidth="1"/>
    <col min="5" max="5" width="14.28515625" customWidth="1"/>
    <col min="6" max="6" width="13.42578125" customWidth="1"/>
    <col min="7" max="7" width="14.28515625" customWidth="1"/>
    <col min="8" max="8" width="15.5703125" customWidth="1"/>
    <col min="9" max="9" width="15.42578125" customWidth="1"/>
  </cols>
  <sheetData>
    <row r="1" spans="1:12" x14ac:dyDescent="0.25">
      <c r="A1" s="1"/>
      <c r="B1" s="1"/>
      <c r="C1" s="1"/>
      <c r="D1" s="1"/>
      <c r="E1" s="1"/>
      <c r="F1" s="1"/>
      <c r="G1" s="1"/>
      <c r="H1" s="1"/>
      <c r="I1" s="8" t="s">
        <v>33</v>
      </c>
    </row>
    <row r="2" spans="1:12" ht="15.75" x14ac:dyDescent="0.25">
      <c r="A2" s="15" t="s">
        <v>28</v>
      </c>
      <c r="B2" s="2"/>
      <c r="C2" s="2"/>
      <c r="D2" s="2"/>
      <c r="E2" s="2"/>
      <c r="F2" s="1"/>
      <c r="G2" s="1"/>
      <c r="H2" s="1"/>
      <c r="I2" s="16" t="s">
        <v>21</v>
      </c>
    </row>
    <row r="3" spans="1:12" ht="34.5" customHeight="1" x14ac:dyDescent="0.25">
      <c r="A3" s="1" t="s">
        <v>19</v>
      </c>
      <c r="B3" s="21" t="s">
        <v>11</v>
      </c>
      <c r="C3" s="22" t="s">
        <v>32</v>
      </c>
      <c r="D3" s="23" t="s">
        <v>31</v>
      </c>
      <c r="E3" s="23" t="s">
        <v>22</v>
      </c>
      <c r="F3" s="37" t="s">
        <v>24</v>
      </c>
      <c r="G3" s="38"/>
      <c r="H3" s="39"/>
      <c r="I3" s="28" t="s">
        <v>23</v>
      </c>
    </row>
    <row r="4" spans="1:12" ht="77.25" customHeight="1" x14ac:dyDescent="0.25">
      <c r="A4" s="3"/>
      <c r="B4" s="13" t="s">
        <v>13</v>
      </c>
      <c r="C4" s="13" t="s">
        <v>13</v>
      </c>
      <c r="D4" s="13" t="s">
        <v>13</v>
      </c>
      <c r="E4" s="13" t="s">
        <v>13</v>
      </c>
      <c r="F4" s="29" t="s">
        <v>34</v>
      </c>
      <c r="G4" s="29" t="s">
        <v>10</v>
      </c>
      <c r="H4" s="29" t="s">
        <v>27</v>
      </c>
      <c r="I4" s="30" t="s">
        <v>2</v>
      </c>
    </row>
    <row r="5" spans="1:12" ht="26.25" customHeight="1" thickBot="1" x14ac:dyDescent="0.3">
      <c r="A5" s="17" t="s">
        <v>4</v>
      </c>
      <c r="B5" s="17">
        <f>B6+B12+B22</f>
        <v>2774946.0717000002</v>
      </c>
      <c r="C5" s="17">
        <f>C6+C12+C22</f>
        <v>5060844.1958999997</v>
      </c>
      <c r="D5" s="17">
        <f t="shared" ref="D5:E5" si="0">D6+D12+D22</f>
        <v>2626548.5011999998</v>
      </c>
      <c r="E5" s="17">
        <f t="shared" si="0"/>
        <v>2245419</v>
      </c>
      <c r="F5" s="17">
        <f>F6+F12+F22</f>
        <v>522231</v>
      </c>
      <c r="G5" s="17">
        <f t="shared" ref="G5:I5" si="1">G6+G12+G22</f>
        <v>22300</v>
      </c>
      <c r="H5" s="17">
        <f t="shared" si="1"/>
        <v>2048985.5011999998</v>
      </c>
      <c r="I5" s="17">
        <f t="shared" si="1"/>
        <v>2593516.5011999998</v>
      </c>
    </row>
    <row r="6" spans="1:12" ht="26.25" customHeight="1" thickTop="1" thickBot="1" x14ac:dyDescent="0.3">
      <c r="A6" s="18" t="s">
        <v>6</v>
      </c>
      <c r="B6" s="18">
        <f t="shared" ref="B6:C6" si="2">SUM(B7:B11)</f>
        <v>771698.07169999997</v>
      </c>
      <c r="C6" s="18">
        <f t="shared" si="2"/>
        <v>1078459.1958999999</v>
      </c>
      <c r="D6" s="18">
        <f>SUM(D7:D11)</f>
        <v>1144417.5011999998</v>
      </c>
      <c r="E6" s="18">
        <f t="shared" ref="E6" si="3">SUM(E7:E11)</f>
        <v>970426</v>
      </c>
      <c r="F6" s="18">
        <f>SUM(F7:F11)</f>
        <v>0</v>
      </c>
      <c r="G6" s="18">
        <f t="shared" ref="G6:I6" si="4">SUM(G7:G11)</f>
        <v>0</v>
      </c>
      <c r="H6" s="18">
        <f t="shared" si="4"/>
        <v>1144417.5011999998</v>
      </c>
      <c r="I6" s="18">
        <f t="shared" si="4"/>
        <v>1144417.5011999998</v>
      </c>
    </row>
    <row r="7" spans="1:12" ht="27.75" customHeight="1" thickTop="1" x14ac:dyDescent="0.25">
      <c r="A7" s="4" t="s">
        <v>5</v>
      </c>
      <c r="B7" s="4">
        <v>588398</v>
      </c>
      <c r="C7" s="4">
        <v>778670</v>
      </c>
      <c r="D7" s="4">
        <v>830838</v>
      </c>
      <c r="E7" s="26">
        <v>720670</v>
      </c>
      <c r="F7" s="31"/>
      <c r="G7" s="31"/>
      <c r="H7" s="31">
        <v>830838</v>
      </c>
      <c r="I7" s="31">
        <f>F7+G7+H7</f>
        <v>830838</v>
      </c>
      <c r="L7" s="11"/>
    </row>
    <row r="8" spans="1:12" ht="30" customHeight="1" x14ac:dyDescent="0.25">
      <c r="A8" s="4" t="s">
        <v>7</v>
      </c>
      <c r="B8" s="4">
        <v>18215</v>
      </c>
      <c r="C8" s="4">
        <v>71281</v>
      </c>
      <c r="D8" s="4">
        <v>71280</v>
      </c>
      <c r="E8" s="26">
        <v>43462</v>
      </c>
      <c r="F8" s="31"/>
      <c r="G8" s="31"/>
      <c r="H8" s="31">
        <v>71280</v>
      </c>
      <c r="I8" s="31">
        <f t="shared" ref="I8:I27" si="5">F8+G8+H8</f>
        <v>71280</v>
      </c>
    </row>
    <row r="9" spans="1:12" ht="14.25" hidden="1" customHeight="1" x14ac:dyDescent="0.25">
      <c r="A9" s="4" t="s">
        <v>8</v>
      </c>
      <c r="B9" s="4"/>
      <c r="C9" s="4"/>
      <c r="D9" s="4">
        <v>0</v>
      </c>
      <c r="E9" s="26"/>
      <c r="F9" s="31"/>
      <c r="G9" s="31"/>
      <c r="H9" s="31"/>
      <c r="I9" s="31">
        <f t="shared" si="5"/>
        <v>0</v>
      </c>
    </row>
    <row r="10" spans="1:12" ht="30" customHeight="1" x14ac:dyDescent="0.25">
      <c r="A10" s="4" t="s">
        <v>9</v>
      </c>
      <c r="B10" s="4">
        <f>(B7+B8+B9)*0.2409</f>
        <v>146133.0717</v>
      </c>
      <c r="C10" s="4">
        <f>(C7+C8+C9)*0.2409</f>
        <v>204753.19589999999</v>
      </c>
      <c r="D10" s="4">
        <v>217320.2262</v>
      </c>
      <c r="E10" s="26">
        <v>184079</v>
      </c>
      <c r="F10" s="31"/>
      <c r="G10" s="31"/>
      <c r="H10" s="31">
        <f>(H7+H9+H8)*0.2409</f>
        <v>217320.2262</v>
      </c>
      <c r="I10" s="31">
        <f t="shared" si="5"/>
        <v>217320.2262</v>
      </c>
    </row>
    <row r="11" spans="1:12" x14ac:dyDescent="0.25">
      <c r="A11" s="6" t="s">
        <v>12</v>
      </c>
      <c r="B11" s="6">
        <v>18952</v>
      </c>
      <c r="C11" s="12">
        <v>23755</v>
      </c>
      <c r="D11" s="6">
        <v>24979.274999999998</v>
      </c>
      <c r="E11" s="25">
        <v>22215</v>
      </c>
      <c r="F11" s="32"/>
      <c r="G11" s="32"/>
      <c r="H11" s="32">
        <f>335*16.57*4.5</f>
        <v>24979.274999999998</v>
      </c>
      <c r="I11" s="31">
        <f t="shared" si="5"/>
        <v>24979.274999999998</v>
      </c>
    </row>
    <row r="12" spans="1:12" ht="38.25" customHeight="1" x14ac:dyDescent="0.25">
      <c r="A12" s="19" t="s">
        <v>0</v>
      </c>
      <c r="B12" s="20">
        <f t="shared" ref="B12:I12" si="6">SUM(B13:B21)</f>
        <v>889185</v>
      </c>
      <c r="C12" s="20">
        <f t="shared" si="6"/>
        <v>1027526</v>
      </c>
      <c r="D12" s="20">
        <f t="shared" si="6"/>
        <v>1017242</v>
      </c>
      <c r="E12" s="20">
        <f t="shared" si="6"/>
        <v>800322</v>
      </c>
      <c r="F12" s="20">
        <f t="shared" si="6"/>
        <v>57342</v>
      </c>
      <c r="G12" s="20">
        <f t="shared" si="6"/>
        <v>22300</v>
      </c>
      <c r="H12" s="20">
        <f t="shared" si="6"/>
        <v>904568</v>
      </c>
      <c r="I12" s="20">
        <f t="shared" si="6"/>
        <v>984210</v>
      </c>
    </row>
    <row r="13" spans="1:12" ht="24.75" customHeight="1" x14ac:dyDescent="0.25">
      <c r="A13" s="7" t="s">
        <v>15</v>
      </c>
      <c r="B13" s="7">
        <v>14823</v>
      </c>
      <c r="C13" s="7">
        <v>53868</v>
      </c>
      <c r="D13" s="7">
        <v>53656</v>
      </c>
      <c r="E13" s="7">
        <v>64236</v>
      </c>
      <c r="F13" s="33">
        <v>14656</v>
      </c>
      <c r="G13" s="33">
        <v>0</v>
      </c>
      <c r="H13" s="33">
        <v>0</v>
      </c>
      <c r="I13" s="31">
        <f t="shared" si="5"/>
        <v>14656</v>
      </c>
    </row>
    <row r="14" spans="1:12" ht="22.5" customHeight="1" x14ac:dyDescent="0.25">
      <c r="A14" s="4" t="s">
        <v>16</v>
      </c>
      <c r="B14" s="4">
        <v>44036</v>
      </c>
      <c r="C14" s="4">
        <v>25881</v>
      </c>
      <c r="D14" s="4">
        <v>42686</v>
      </c>
      <c r="E14" s="4">
        <v>15477</v>
      </c>
      <c r="F14" s="31">
        <v>42686</v>
      </c>
      <c r="G14" s="31">
        <v>0</v>
      </c>
      <c r="H14" s="31">
        <v>0</v>
      </c>
      <c r="I14" s="31">
        <f t="shared" si="5"/>
        <v>42686</v>
      </c>
    </row>
    <row r="15" spans="1:12" ht="39" hidden="1" customHeight="1" x14ac:dyDescent="0.25">
      <c r="A15" s="4"/>
      <c r="B15" s="4"/>
      <c r="C15" s="4"/>
      <c r="D15" s="4">
        <v>0</v>
      </c>
      <c r="E15" s="4"/>
      <c r="F15" s="31"/>
      <c r="G15" s="31"/>
      <c r="H15" s="31"/>
      <c r="I15" s="31">
        <f t="shared" si="5"/>
        <v>0</v>
      </c>
    </row>
    <row r="16" spans="1:12" hidden="1" x14ac:dyDescent="0.25">
      <c r="A16" s="4" t="s">
        <v>3</v>
      </c>
      <c r="B16" s="4"/>
      <c r="C16" s="4"/>
      <c r="D16" s="4">
        <v>0</v>
      </c>
      <c r="E16" s="4"/>
      <c r="F16" s="31"/>
      <c r="G16" s="31"/>
      <c r="H16" s="31"/>
      <c r="I16" s="31">
        <f t="shared" si="5"/>
        <v>0</v>
      </c>
    </row>
    <row r="17" spans="1:12" ht="43.5" customHeight="1" x14ac:dyDescent="0.25">
      <c r="A17" s="4" t="s">
        <v>35</v>
      </c>
      <c r="B17" s="4">
        <v>486439</v>
      </c>
      <c r="C17" s="4">
        <v>426904</v>
      </c>
      <c r="D17" s="4">
        <v>426900</v>
      </c>
      <c r="E17" s="4">
        <v>359609</v>
      </c>
      <c r="F17" s="31">
        <v>0</v>
      </c>
      <c r="G17" s="31">
        <v>0</v>
      </c>
      <c r="H17" s="36">
        <v>426900</v>
      </c>
      <c r="I17" s="31">
        <f t="shared" si="5"/>
        <v>426900</v>
      </c>
    </row>
    <row r="18" spans="1:12" ht="44.25" customHeight="1" x14ac:dyDescent="0.25">
      <c r="A18" s="4" t="s">
        <v>29</v>
      </c>
      <c r="B18" s="4">
        <v>262811</v>
      </c>
      <c r="C18" s="4">
        <v>309203</v>
      </c>
      <c r="D18" s="4">
        <v>309000</v>
      </c>
      <c r="E18" s="4">
        <v>234823</v>
      </c>
      <c r="F18" s="31">
        <v>0</v>
      </c>
      <c r="G18" s="31">
        <v>12885</v>
      </c>
      <c r="H18" s="36">
        <v>296115</v>
      </c>
      <c r="I18" s="31">
        <f t="shared" si="5"/>
        <v>309000</v>
      </c>
    </row>
    <row r="19" spans="1:12" x14ac:dyDescent="0.25">
      <c r="A19" s="4" t="s">
        <v>30</v>
      </c>
      <c r="B19" s="14">
        <v>81076</v>
      </c>
      <c r="C19" s="4">
        <v>59358</v>
      </c>
      <c r="D19" s="4">
        <v>60000</v>
      </c>
      <c r="E19" s="4">
        <v>62968</v>
      </c>
      <c r="F19" s="31"/>
      <c r="G19" s="31">
        <v>9415</v>
      </c>
      <c r="H19" s="36">
        <v>53553</v>
      </c>
      <c r="I19" s="31">
        <f t="shared" si="5"/>
        <v>62968</v>
      </c>
    </row>
    <row r="20" spans="1:12" ht="42.75" customHeight="1" x14ac:dyDescent="0.25">
      <c r="A20" s="4" t="s">
        <v>36</v>
      </c>
      <c r="B20" s="4">
        <v>0</v>
      </c>
      <c r="C20" s="4">
        <v>124828</v>
      </c>
      <c r="D20" s="4">
        <v>125000</v>
      </c>
      <c r="E20" s="4">
        <f>13590+688</f>
        <v>14278</v>
      </c>
      <c r="F20" s="31">
        <v>0</v>
      </c>
      <c r="G20" s="31">
        <v>0</v>
      </c>
      <c r="H20" s="31">
        <v>88000</v>
      </c>
      <c r="I20" s="31">
        <f t="shared" si="5"/>
        <v>88000</v>
      </c>
    </row>
    <row r="21" spans="1:12" ht="18" customHeight="1" x14ac:dyDescent="0.25">
      <c r="A21" s="24" t="s">
        <v>26</v>
      </c>
      <c r="B21" s="24">
        <v>0</v>
      </c>
      <c r="C21" s="27">
        <v>27484</v>
      </c>
      <c r="D21" s="27">
        <v>0</v>
      </c>
      <c r="E21" s="27">
        <f>49619-688</f>
        <v>48931</v>
      </c>
      <c r="F21" s="34">
        <v>0</v>
      </c>
      <c r="G21" s="34">
        <v>0</v>
      </c>
      <c r="H21" s="34">
        <v>40000</v>
      </c>
      <c r="I21" s="31">
        <f t="shared" si="5"/>
        <v>40000</v>
      </c>
    </row>
    <row r="22" spans="1:12" ht="26.25" customHeight="1" x14ac:dyDescent="0.25">
      <c r="A22" s="19" t="s">
        <v>1</v>
      </c>
      <c r="B22" s="19">
        <f t="shared" ref="B22:I22" si="7">SUM(B23:B27)</f>
        <v>1114063</v>
      </c>
      <c r="C22" s="19">
        <f t="shared" si="7"/>
        <v>2954859</v>
      </c>
      <c r="D22" s="19">
        <f t="shared" si="7"/>
        <v>464889</v>
      </c>
      <c r="E22" s="19">
        <f t="shared" si="7"/>
        <v>474671</v>
      </c>
      <c r="F22" s="19">
        <f t="shared" si="7"/>
        <v>464889</v>
      </c>
      <c r="G22" s="19">
        <f t="shared" si="7"/>
        <v>0</v>
      </c>
      <c r="H22" s="19">
        <f t="shared" si="7"/>
        <v>0</v>
      </c>
      <c r="I22" s="19">
        <f t="shared" si="7"/>
        <v>464889</v>
      </c>
    </row>
    <row r="23" spans="1:12" ht="29.25" customHeight="1" x14ac:dyDescent="0.25">
      <c r="A23" s="6" t="s">
        <v>20</v>
      </c>
      <c r="B23" s="6">
        <v>229840</v>
      </c>
      <c r="C23" s="6">
        <v>2578813</v>
      </c>
      <c r="D23" s="6">
        <v>378484</v>
      </c>
      <c r="E23" s="6">
        <v>243815</v>
      </c>
      <c r="F23" s="32">
        <v>378484</v>
      </c>
      <c r="G23" s="32">
        <v>0</v>
      </c>
      <c r="H23" s="32">
        <v>0</v>
      </c>
      <c r="I23" s="31">
        <f t="shared" si="5"/>
        <v>378484</v>
      </c>
      <c r="L23" s="11"/>
    </row>
    <row r="24" spans="1:12" ht="19.5" customHeight="1" x14ac:dyDescent="0.25">
      <c r="A24" s="6" t="s">
        <v>18</v>
      </c>
      <c r="B24" s="6">
        <v>860716</v>
      </c>
      <c r="C24" s="6">
        <f>312683+49722</f>
        <v>362405</v>
      </c>
      <c r="D24" s="6">
        <v>0</v>
      </c>
      <c r="E24" s="6">
        <v>0</v>
      </c>
      <c r="F24" s="32">
        <v>0</v>
      </c>
      <c r="G24" s="32">
        <v>0</v>
      </c>
      <c r="H24" s="32">
        <v>0</v>
      </c>
      <c r="I24" s="31">
        <f t="shared" si="5"/>
        <v>0</v>
      </c>
    </row>
    <row r="25" spans="1:12" ht="19.5" customHeight="1" x14ac:dyDescent="0.25">
      <c r="A25" s="6" t="s">
        <v>25</v>
      </c>
      <c r="B25" s="6">
        <v>0</v>
      </c>
      <c r="C25" s="6">
        <v>0</v>
      </c>
      <c r="D25" s="6">
        <v>0</v>
      </c>
      <c r="E25" s="6">
        <v>43584</v>
      </c>
      <c r="F25" s="32"/>
      <c r="G25" s="32"/>
      <c r="H25" s="32"/>
      <c r="I25" s="31">
        <f t="shared" si="5"/>
        <v>0</v>
      </c>
    </row>
    <row r="26" spans="1:12" ht="25.5" customHeight="1" x14ac:dyDescent="0.25">
      <c r="A26" s="6" t="s">
        <v>17</v>
      </c>
      <c r="B26" s="6">
        <v>13022</v>
      </c>
      <c r="C26" s="6">
        <v>0</v>
      </c>
      <c r="D26" s="6">
        <v>86405</v>
      </c>
      <c r="E26" s="6">
        <v>168830</v>
      </c>
      <c r="F26" s="32">
        <f>8225+78180</f>
        <v>86405</v>
      </c>
      <c r="G26" s="32">
        <v>0</v>
      </c>
      <c r="H26" s="32">
        <v>0</v>
      </c>
      <c r="I26" s="31">
        <f t="shared" si="5"/>
        <v>86405</v>
      </c>
    </row>
    <row r="27" spans="1:12" x14ac:dyDescent="0.25">
      <c r="A27" s="5" t="s">
        <v>14</v>
      </c>
      <c r="B27" s="5">
        <v>10485</v>
      </c>
      <c r="C27" s="5">
        <f>7150+6491</f>
        <v>13641</v>
      </c>
      <c r="D27" s="5">
        <v>0</v>
      </c>
      <c r="E27" s="5">
        <f>1283+7248+1738+7033+1140</f>
        <v>18442</v>
      </c>
      <c r="F27" s="35">
        <v>0</v>
      </c>
      <c r="G27" s="35">
        <v>0</v>
      </c>
      <c r="H27" s="35">
        <v>0</v>
      </c>
      <c r="I27" s="35">
        <f t="shared" si="5"/>
        <v>0</v>
      </c>
    </row>
    <row r="28" spans="1:12" ht="24" customHeight="1" x14ac:dyDescent="0.25">
      <c r="A28" s="1" t="s">
        <v>37</v>
      </c>
      <c r="B28" s="9"/>
      <c r="C28" s="8"/>
      <c r="D28" s="8"/>
      <c r="E28" s="8"/>
      <c r="F28" s="11"/>
      <c r="G28" s="10"/>
    </row>
    <row r="29" spans="1:12" x14ac:dyDescent="0.25">
      <c r="C29" s="9"/>
      <c r="D29" s="9"/>
      <c r="E29" s="9"/>
      <c r="F29" s="11"/>
      <c r="G29" s="10"/>
    </row>
    <row r="30" spans="1:12" x14ac:dyDescent="0.25">
      <c r="B30" s="9"/>
      <c r="C30" s="9"/>
      <c r="D30" s="9"/>
      <c r="E30" s="9"/>
      <c r="F30" s="11"/>
      <c r="G30" s="10"/>
    </row>
    <row r="31" spans="1:12" x14ac:dyDescent="0.25">
      <c r="C31" s="8"/>
      <c r="D31" s="8"/>
      <c r="E31" s="8"/>
      <c r="G31" s="10"/>
    </row>
    <row r="32" spans="1:12" ht="14.25" customHeight="1" x14ac:dyDescent="0.25">
      <c r="A32" s="9"/>
      <c r="B32" s="9"/>
      <c r="C32" s="9"/>
      <c r="D32" s="9"/>
      <c r="E32" s="9"/>
      <c r="F32" s="11"/>
      <c r="G32" s="10"/>
    </row>
  </sheetData>
  <mergeCells count="1">
    <mergeCell ref="F3:H3"/>
  </mergeCells>
  <printOptions horizontalCentered="1"/>
  <pageMargins left="0.31496062992125984" right="0.31496062992125984" top="0.55118110236220474" bottom="0.35433070866141736" header="0.31496062992125984" footer="0.19685039370078741"/>
  <pageSetup paperSize="9" scale="75" orientation="landscape" horizontalDpi="300" verticalDpi="300" r:id="rId1"/>
  <headerFooter>
    <oddFooter>&amp;L&amp;8&amp;Z&amp;F&amp;A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2020_iezīmēts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Ingūna Zemture</dc:creator>
  <cp:lastModifiedBy>Antra Vagnere</cp:lastModifiedBy>
  <cp:lastPrinted>2020-01-29T11:18:08Z</cp:lastPrinted>
  <dcterms:created xsi:type="dcterms:W3CDTF">2016-01-20T09:29:19Z</dcterms:created>
  <dcterms:modified xsi:type="dcterms:W3CDTF">2020-05-29T06:31:53Z</dcterms:modified>
</cp:coreProperties>
</file>