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Liene_Abola\My Documents\LNG\Covid_19_virsstundas\Uz_VK_211020\"/>
    </mc:Choice>
  </mc:AlternateContent>
  <xr:revisionPtr revIDLastSave="0" documentId="13_ncr:1_{23D5200A-CCA0-4E4C-8308-243789955133}" xr6:coauthVersionLast="45" xr6:coauthVersionMax="45" xr10:uidLastSave="{00000000-0000-0000-0000-000000000000}"/>
  <bookViews>
    <workbookView xWindow="-120" yWindow="-120" windowWidth="29040" windowHeight="15840" tabRatio="592" xr2:uid="{00000000-000D-0000-FFFF-FFFF00000000}"/>
  </bookViews>
  <sheets>
    <sheet name="Kopsavilkums" sheetId="3" r:id="rId1"/>
    <sheet name="Marts" sheetId="2" r:id="rId2"/>
    <sheet name="Aprīlis" sheetId="4" r:id="rId3"/>
    <sheet name="Maijs" sheetId="5" r:id="rId4"/>
    <sheet name="Jūnijs" sheetId="7" r:id="rId5"/>
  </sheets>
  <definedNames>
    <definedName name="_xlnm._FilterDatabase" localSheetId="1" hidden="1">Marts!$A$6:$J$577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7" l="1"/>
  <c r="E84" i="7"/>
  <c r="F84" i="7"/>
  <c r="J84" i="7"/>
  <c r="K84" i="7"/>
  <c r="C84" i="7"/>
  <c r="K86" i="7"/>
  <c r="K87" i="7"/>
  <c r="K85" i="7"/>
  <c r="J86" i="7"/>
  <c r="J87" i="7"/>
  <c r="I87" i="7"/>
  <c r="I85" i="7"/>
  <c r="I86" i="7"/>
  <c r="D87" i="7"/>
  <c r="D86" i="7"/>
  <c r="J701" i="5"/>
  <c r="J702" i="5"/>
  <c r="J703" i="5"/>
  <c r="J704" i="5"/>
  <c r="J705" i="5"/>
  <c r="J706" i="5"/>
  <c r="J707" i="5"/>
  <c r="J708" i="5"/>
  <c r="J700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81" i="5"/>
  <c r="I675" i="5"/>
  <c r="J675" i="5"/>
  <c r="J677" i="5"/>
  <c r="J678" i="5"/>
  <c r="J679" i="5"/>
  <c r="J676" i="5"/>
  <c r="I677" i="5"/>
  <c r="I678" i="5"/>
  <c r="I679" i="5"/>
  <c r="H676" i="5"/>
  <c r="H679" i="5"/>
  <c r="D679" i="5"/>
  <c r="H678" i="5"/>
  <c r="D678" i="5"/>
  <c r="H677" i="5"/>
  <c r="D677" i="5"/>
  <c r="J752" i="4"/>
  <c r="J753" i="4"/>
  <c r="J754" i="4"/>
  <c r="J755" i="4"/>
  <c r="J756" i="4"/>
  <c r="J751" i="4"/>
  <c r="J744" i="4"/>
  <c r="J745" i="4"/>
  <c r="J746" i="4"/>
  <c r="J747" i="4"/>
  <c r="J743" i="4"/>
  <c r="I744" i="4"/>
  <c r="I745" i="4"/>
  <c r="I746" i="4"/>
  <c r="I747" i="4"/>
  <c r="I743" i="4"/>
  <c r="D747" i="4"/>
  <c r="D744" i="4"/>
  <c r="D743" i="4"/>
  <c r="H739" i="4"/>
  <c r="I739" i="4"/>
  <c r="J739" i="4"/>
  <c r="H740" i="4"/>
  <c r="I740" i="4"/>
  <c r="J740" i="4"/>
  <c r="H741" i="4"/>
  <c r="I741" i="4"/>
  <c r="J741" i="4"/>
  <c r="D739" i="4"/>
  <c r="D738" i="4"/>
  <c r="D737" i="4"/>
  <c r="E737" i="4"/>
  <c r="F737" i="4"/>
  <c r="H738" i="4"/>
  <c r="I738" i="4"/>
  <c r="I737" i="4"/>
  <c r="J738" i="4"/>
  <c r="J737" i="4"/>
  <c r="C737" i="4"/>
  <c r="J534" i="2"/>
  <c r="C534" i="2"/>
  <c r="J536" i="2"/>
  <c r="J537" i="2"/>
  <c r="J538" i="2"/>
  <c r="J539" i="2"/>
  <c r="J540" i="2"/>
  <c r="J541" i="2"/>
  <c r="J542" i="2"/>
  <c r="J543" i="2"/>
  <c r="J544" i="2"/>
  <c r="I536" i="2"/>
  <c r="I537" i="2"/>
  <c r="I538" i="2"/>
  <c r="I539" i="2"/>
  <c r="I540" i="2"/>
  <c r="I541" i="2"/>
  <c r="I542" i="2"/>
  <c r="I543" i="2"/>
  <c r="I544" i="2"/>
  <c r="I535" i="2"/>
  <c r="D536" i="2"/>
  <c r="D537" i="2"/>
  <c r="D538" i="2"/>
  <c r="D539" i="2"/>
  <c r="D540" i="2"/>
  <c r="D541" i="2"/>
  <c r="D542" i="2"/>
  <c r="D543" i="2"/>
  <c r="D544" i="2"/>
  <c r="H544" i="2"/>
  <c r="H543" i="2"/>
  <c r="D535" i="2"/>
  <c r="H535" i="2"/>
  <c r="J535" i="2"/>
  <c r="H530" i="2"/>
  <c r="I530" i="2"/>
  <c r="H531" i="2"/>
  <c r="I531" i="2"/>
  <c r="H532" i="2"/>
  <c r="I532" i="2"/>
  <c r="H533" i="2"/>
  <c r="I533" i="2"/>
  <c r="I529" i="2"/>
  <c r="J530" i="2"/>
  <c r="J531" i="2"/>
  <c r="J532" i="2"/>
  <c r="J533" i="2"/>
  <c r="J529" i="2"/>
  <c r="I534" i="2"/>
  <c r="H548" i="2"/>
  <c r="I548" i="2"/>
  <c r="H549" i="2"/>
  <c r="I549" i="2"/>
  <c r="H550" i="2"/>
  <c r="I550" i="2"/>
  <c r="I547" i="2"/>
  <c r="I528" i="2"/>
  <c r="J548" i="2"/>
  <c r="J549" i="2"/>
  <c r="J550" i="2"/>
  <c r="J547" i="2"/>
  <c r="J528" i="2"/>
  <c r="E529" i="2"/>
  <c r="F529" i="2"/>
  <c r="C529" i="2"/>
  <c r="D530" i="2"/>
  <c r="D531" i="2"/>
  <c r="D529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J16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J41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J56" i="2"/>
  <c r="H15" i="2"/>
  <c r="I15" i="2"/>
  <c r="J15" i="2"/>
  <c r="J14" i="2"/>
  <c r="J13" i="2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17" i="4"/>
  <c r="I17" i="4"/>
  <c r="J17" i="4"/>
  <c r="J16" i="4"/>
  <c r="H24" i="4"/>
  <c r="I24" i="4"/>
  <c r="J24" i="4"/>
  <c r="H25" i="4"/>
  <c r="I25" i="4"/>
  <c r="J25" i="4"/>
  <c r="H26" i="4"/>
  <c r="I26" i="4"/>
  <c r="J26" i="4"/>
  <c r="H27" i="4"/>
  <c r="I27" i="4"/>
  <c r="J27" i="4"/>
  <c r="J23" i="4"/>
  <c r="H29" i="4"/>
  <c r="I29" i="4"/>
  <c r="J29" i="4"/>
  <c r="H30" i="4"/>
  <c r="I30" i="4"/>
  <c r="J30" i="4"/>
  <c r="H31" i="4"/>
  <c r="I31" i="4"/>
  <c r="J31" i="4"/>
  <c r="H32" i="4"/>
  <c r="I32" i="4"/>
  <c r="J32" i="4"/>
  <c r="J28" i="4"/>
  <c r="J14" i="4"/>
  <c r="J13" i="4"/>
  <c r="H18" i="5"/>
  <c r="I18" i="5"/>
  <c r="J18" i="5"/>
  <c r="H19" i="5"/>
  <c r="I19" i="5"/>
  <c r="J19" i="5"/>
  <c r="H20" i="5"/>
  <c r="I20" i="5"/>
  <c r="J20" i="5"/>
  <c r="H21" i="5"/>
  <c r="I21" i="5"/>
  <c r="J21" i="5"/>
  <c r="J17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J24" i="5"/>
  <c r="J14" i="5"/>
  <c r="E9" i="3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J64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J85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J110" i="2"/>
  <c r="J109" i="2"/>
  <c r="J108" i="2"/>
  <c r="J63" i="2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J34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J79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J15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J162" i="4"/>
  <c r="J33" i="4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H41" i="5"/>
  <c r="I41" i="5"/>
  <c r="J41" i="5"/>
  <c r="H42" i="5"/>
  <c r="I42" i="5"/>
  <c r="J42" i="5"/>
  <c r="H43" i="5"/>
  <c r="I43" i="5"/>
  <c r="J43" i="5"/>
  <c r="H44" i="5"/>
  <c r="I44" i="5"/>
  <c r="J44" i="5"/>
  <c r="H45" i="5"/>
  <c r="I45" i="5"/>
  <c r="J45" i="5"/>
  <c r="H46" i="5"/>
  <c r="I46" i="5"/>
  <c r="J46" i="5"/>
  <c r="H47" i="5"/>
  <c r="I47" i="5"/>
  <c r="J47" i="5"/>
  <c r="H48" i="5"/>
  <c r="I48" i="5"/>
  <c r="J48" i="5"/>
  <c r="H49" i="5"/>
  <c r="I49" i="5"/>
  <c r="J49" i="5"/>
  <c r="H50" i="5"/>
  <c r="I50" i="5"/>
  <c r="J50" i="5"/>
  <c r="H51" i="5"/>
  <c r="I51" i="5"/>
  <c r="J51" i="5"/>
  <c r="H52" i="5"/>
  <c r="I52" i="5"/>
  <c r="J52" i="5"/>
  <c r="H53" i="5"/>
  <c r="I53" i="5"/>
  <c r="J53" i="5"/>
  <c r="H54" i="5"/>
  <c r="I54" i="5"/>
  <c r="J54" i="5"/>
  <c r="H55" i="5"/>
  <c r="I55" i="5"/>
  <c r="J55" i="5"/>
  <c r="H56" i="5"/>
  <c r="I56" i="5"/>
  <c r="J56" i="5"/>
  <c r="J57" i="5"/>
  <c r="I58" i="5"/>
  <c r="J58" i="5"/>
  <c r="I59" i="5"/>
  <c r="J59" i="5"/>
  <c r="I60" i="5"/>
  <c r="J60" i="5"/>
  <c r="I61" i="5"/>
  <c r="J61" i="5"/>
  <c r="I62" i="5"/>
  <c r="J62" i="5"/>
  <c r="J32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H74" i="5"/>
  <c r="I74" i="5"/>
  <c r="J74" i="5"/>
  <c r="H75" i="5"/>
  <c r="I75" i="5"/>
  <c r="J75" i="5"/>
  <c r="H76" i="5"/>
  <c r="I76" i="5"/>
  <c r="J76" i="5"/>
  <c r="H77" i="5"/>
  <c r="I77" i="5"/>
  <c r="J77" i="5"/>
  <c r="H78" i="5"/>
  <c r="I78" i="5"/>
  <c r="J78" i="5"/>
  <c r="H79" i="5"/>
  <c r="I79" i="5"/>
  <c r="J79" i="5"/>
  <c r="H80" i="5"/>
  <c r="I80" i="5"/>
  <c r="J80" i="5"/>
  <c r="H81" i="5"/>
  <c r="I81" i="5"/>
  <c r="J81" i="5"/>
  <c r="H82" i="5"/>
  <c r="I82" i="5"/>
  <c r="J82" i="5"/>
  <c r="H83" i="5"/>
  <c r="I83" i="5"/>
  <c r="J83" i="5"/>
  <c r="H84" i="5"/>
  <c r="I84" i="5"/>
  <c r="J84" i="5"/>
  <c r="H85" i="5"/>
  <c r="I85" i="5"/>
  <c r="J85" i="5"/>
  <c r="H86" i="5"/>
  <c r="I86" i="5"/>
  <c r="J86" i="5"/>
  <c r="H87" i="5"/>
  <c r="I87" i="5"/>
  <c r="J87" i="5"/>
  <c r="H88" i="5"/>
  <c r="I88" i="5"/>
  <c r="J88" i="5"/>
  <c r="H89" i="5"/>
  <c r="I89" i="5"/>
  <c r="J89" i="5"/>
  <c r="H90" i="5"/>
  <c r="I90" i="5"/>
  <c r="J90" i="5"/>
  <c r="H91" i="5"/>
  <c r="I91" i="5"/>
  <c r="J91" i="5"/>
  <c r="H92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I111" i="5"/>
  <c r="J111" i="5"/>
  <c r="I112" i="5"/>
  <c r="J112" i="5"/>
  <c r="I113" i="5"/>
  <c r="J113" i="5"/>
  <c r="J63" i="5"/>
  <c r="I116" i="5"/>
  <c r="J116" i="5"/>
  <c r="I117" i="5"/>
  <c r="J117" i="5"/>
  <c r="I118" i="5"/>
  <c r="J118" i="5"/>
  <c r="I119" i="5"/>
  <c r="J119" i="5"/>
  <c r="I120" i="5"/>
  <c r="J120" i="5"/>
  <c r="J114" i="5"/>
  <c r="I122" i="5"/>
  <c r="J122" i="5"/>
  <c r="H123" i="5"/>
  <c r="I123" i="5"/>
  <c r="J123" i="5"/>
  <c r="H124" i="5"/>
  <c r="I124" i="5"/>
  <c r="J124" i="5"/>
  <c r="H125" i="5"/>
  <c r="I125" i="5"/>
  <c r="J125" i="5"/>
  <c r="H126" i="5"/>
  <c r="I126" i="5"/>
  <c r="J126" i="5"/>
  <c r="H127" i="5"/>
  <c r="I127" i="5"/>
  <c r="J127" i="5"/>
  <c r="H128" i="5"/>
  <c r="I128" i="5"/>
  <c r="J128" i="5"/>
  <c r="H129" i="5"/>
  <c r="I129" i="5"/>
  <c r="J129" i="5"/>
  <c r="H130" i="5"/>
  <c r="I130" i="5"/>
  <c r="J130" i="5"/>
  <c r="H131" i="5"/>
  <c r="I131" i="5"/>
  <c r="J131" i="5"/>
  <c r="H132" i="5"/>
  <c r="I132" i="5"/>
  <c r="J132" i="5"/>
  <c r="H133" i="5"/>
  <c r="I133" i="5"/>
  <c r="J133" i="5"/>
  <c r="H134" i="5"/>
  <c r="I134" i="5"/>
  <c r="J134" i="5"/>
  <c r="H135" i="5"/>
  <c r="I135" i="5"/>
  <c r="J135" i="5"/>
  <c r="H136" i="5"/>
  <c r="I136" i="5"/>
  <c r="J136" i="5"/>
  <c r="H137" i="5"/>
  <c r="I137" i="5"/>
  <c r="J137" i="5"/>
  <c r="H138" i="5"/>
  <c r="I138" i="5"/>
  <c r="J138" i="5"/>
  <c r="H139" i="5"/>
  <c r="I139" i="5"/>
  <c r="J139" i="5"/>
  <c r="I140" i="5"/>
  <c r="J140" i="5"/>
  <c r="I141" i="5"/>
  <c r="J141" i="5"/>
  <c r="I142" i="5"/>
  <c r="J142" i="5"/>
  <c r="I143" i="5"/>
  <c r="J143" i="5"/>
  <c r="I144" i="5"/>
  <c r="J144" i="5"/>
  <c r="I145" i="5"/>
  <c r="J145" i="5"/>
  <c r="I146" i="5"/>
  <c r="J146" i="5"/>
  <c r="I147" i="5"/>
  <c r="J147" i="5"/>
  <c r="J121" i="5"/>
  <c r="J31" i="5"/>
  <c r="E10" i="3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J128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J159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J244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J273" i="2"/>
  <c r="J127" i="2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H202" i="4"/>
  <c r="I202" i="4"/>
  <c r="J202" i="4"/>
  <c r="J201" i="4"/>
  <c r="H236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H235" i="4"/>
  <c r="I235" i="4"/>
  <c r="J235" i="4"/>
  <c r="J234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J321" i="4"/>
  <c r="H355" i="4"/>
  <c r="I355" i="4"/>
  <c r="J355" i="4"/>
  <c r="H356" i="4"/>
  <c r="I356" i="4"/>
  <c r="J356" i="4"/>
  <c r="H357" i="4"/>
  <c r="I357" i="4"/>
  <c r="J357" i="4"/>
  <c r="H358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H392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I409" i="4"/>
  <c r="J409" i="4"/>
  <c r="I410" i="4"/>
  <c r="J410" i="4"/>
  <c r="I411" i="4"/>
  <c r="J411" i="4"/>
  <c r="I412" i="4"/>
  <c r="J412" i="4"/>
  <c r="I413" i="4"/>
  <c r="J413" i="4"/>
  <c r="I414" i="4"/>
  <c r="J414" i="4"/>
  <c r="I415" i="4"/>
  <c r="J415" i="4"/>
  <c r="I416" i="4"/>
  <c r="J416" i="4"/>
  <c r="I417" i="4"/>
  <c r="J417" i="4"/>
  <c r="I418" i="4"/>
  <c r="J418" i="4"/>
  <c r="I419" i="4"/>
  <c r="J419" i="4"/>
  <c r="I420" i="4"/>
  <c r="J420" i="4"/>
  <c r="I421" i="4"/>
  <c r="J421" i="4"/>
  <c r="I422" i="4"/>
  <c r="J422" i="4"/>
  <c r="I423" i="4"/>
  <c r="J423" i="4"/>
  <c r="I424" i="4"/>
  <c r="J424" i="4"/>
  <c r="I425" i="4"/>
  <c r="J425" i="4"/>
  <c r="I426" i="4"/>
  <c r="J426" i="4"/>
  <c r="I427" i="4"/>
  <c r="J427" i="4"/>
  <c r="I428" i="4"/>
  <c r="J428" i="4"/>
  <c r="I429" i="4"/>
  <c r="J429" i="4"/>
  <c r="I430" i="4"/>
  <c r="J430" i="4"/>
  <c r="I431" i="4"/>
  <c r="J431" i="4"/>
  <c r="I432" i="4"/>
  <c r="J432" i="4"/>
  <c r="I433" i="4"/>
  <c r="J433" i="4"/>
  <c r="I434" i="4"/>
  <c r="J434" i="4"/>
  <c r="I435" i="4"/>
  <c r="J435" i="4"/>
  <c r="I436" i="4"/>
  <c r="J436" i="4"/>
  <c r="I437" i="4"/>
  <c r="J437" i="4"/>
  <c r="I438" i="4"/>
  <c r="J438" i="4"/>
  <c r="I439" i="4"/>
  <c r="J439" i="4"/>
  <c r="I440" i="4"/>
  <c r="J440" i="4"/>
  <c r="I441" i="4"/>
  <c r="J441" i="4"/>
  <c r="I442" i="4"/>
  <c r="J442" i="4"/>
  <c r="I443" i="4"/>
  <c r="J443" i="4"/>
  <c r="I444" i="4"/>
  <c r="J444" i="4"/>
  <c r="I445" i="4"/>
  <c r="J445" i="4"/>
  <c r="I446" i="4"/>
  <c r="J446" i="4"/>
  <c r="I447" i="4"/>
  <c r="J447" i="4"/>
  <c r="I448" i="4"/>
  <c r="J448" i="4"/>
  <c r="I449" i="4"/>
  <c r="J449" i="4"/>
  <c r="I450" i="4"/>
  <c r="J450" i="4"/>
  <c r="I451" i="4"/>
  <c r="J451" i="4"/>
  <c r="I452" i="4"/>
  <c r="J452" i="4"/>
  <c r="I453" i="4"/>
  <c r="J453" i="4"/>
  <c r="I454" i="4"/>
  <c r="J454" i="4"/>
  <c r="I455" i="4"/>
  <c r="J455" i="4"/>
  <c r="I456" i="4"/>
  <c r="J456" i="4"/>
  <c r="I457" i="4"/>
  <c r="J457" i="4"/>
  <c r="I458" i="4"/>
  <c r="J458" i="4"/>
  <c r="I459" i="4"/>
  <c r="J459" i="4"/>
  <c r="I460" i="4"/>
  <c r="J460" i="4"/>
  <c r="I461" i="4"/>
  <c r="J461" i="4"/>
  <c r="I462" i="4"/>
  <c r="J462" i="4"/>
  <c r="I463" i="4"/>
  <c r="J463" i="4"/>
  <c r="I464" i="4"/>
  <c r="J464" i="4"/>
  <c r="I465" i="4"/>
  <c r="J465" i="4"/>
  <c r="J354" i="4"/>
  <c r="J200" i="4"/>
  <c r="I150" i="5"/>
  <c r="J150" i="5"/>
  <c r="I151" i="5"/>
  <c r="J151" i="5"/>
  <c r="I152" i="5"/>
  <c r="J152" i="5"/>
  <c r="I153" i="5"/>
  <c r="J153" i="5"/>
  <c r="I154" i="5"/>
  <c r="J154" i="5"/>
  <c r="I155" i="5"/>
  <c r="J155" i="5"/>
  <c r="I156" i="5"/>
  <c r="J156" i="5"/>
  <c r="I157" i="5"/>
  <c r="J157" i="5"/>
  <c r="I158" i="5"/>
  <c r="J158" i="5"/>
  <c r="I159" i="5"/>
  <c r="J159" i="5"/>
  <c r="I160" i="5"/>
  <c r="J160" i="5"/>
  <c r="I161" i="5"/>
  <c r="J161" i="5"/>
  <c r="I162" i="5"/>
  <c r="J162" i="5"/>
  <c r="I163" i="5"/>
  <c r="J163" i="5"/>
  <c r="I164" i="5"/>
  <c r="J164" i="5"/>
  <c r="I165" i="5"/>
  <c r="J165" i="5"/>
  <c r="I166" i="5"/>
  <c r="J166" i="5"/>
  <c r="I167" i="5"/>
  <c r="J167" i="5"/>
  <c r="I168" i="5"/>
  <c r="J168" i="5"/>
  <c r="I169" i="5"/>
  <c r="J169" i="5"/>
  <c r="I170" i="5"/>
  <c r="J170" i="5"/>
  <c r="I171" i="5"/>
  <c r="J171" i="5"/>
  <c r="I172" i="5"/>
  <c r="J172" i="5"/>
  <c r="I173" i="5"/>
  <c r="J173" i="5"/>
  <c r="I174" i="5"/>
  <c r="J174" i="5"/>
  <c r="I175" i="5"/>
  <c r="J175" i="5"/>
  <c r="I176" i="5"/>
  <c r="J176" i="5"/>
  <c r="I177" i="5"/>
  <c r="J177" i="5"/>
  <c r="I178" i="5"/>
  <c r="J178" i="5"/>
  <c r="I179" i="5"/>
  <c r="J179" i="5"/>
  <c r="I180" i="5"/>
  <c r="J180" i="5"/>
  <c r="I181" i="5"/>
  <c r="J181" i="5"/>
  <c r="I182" i="5"/>
  <c r="J182" i="5"/>
  <c r="I183" i="5"/>
  <c r="J183" i="5"/>
  <c r="I184" i="5"/>
  <c r="J184" i="5"/>
  <c r="I185" i="5"/>
  <c r="J185" i="5"/>
  <c r="I186" i="5"/>
  <c r="J186" i="5"/>
  <c r="I187" i="5"/>
  <c r="J187" i="5"/>
  <c r="I188" i="5"/>
  <c r="J188" i="5"/>
  <c r="I189" i="5"/>
  <c r="J189" i="5"/>
  <c r="I190" i="5"/>
  <c r="J190" i="5"/>
  <c r="I191" i="5"/>
  <c r="J191" i="5"/>
  <c r="I192" i="5"/>
  <c r="J192" i="5"/>
  <c r="I193" i="5"/>
  <c r="J193" i="5"/>
  <c r="I194" i="5"/>
  <c r="J194" i="5"/>
  <c r="I195" i="5"/>
  <c r="J195" i="5"/>
  <c r="I196" i="5"/>
  <c r="J196" i="5"/>
  <c r="I197" i="5"/>
  <c r="J197" i="5"/>
  <c r="I198" i="5"/>
  <c r="J198" i="5"/>
  <c r="I199" i="5"/>
  <c r="J199" i="5"/>
  <c r="I200" i="5"/>
  <c r="J200" i="5"/>
  <c r="I201" i="5"/>
  <c r="J201" i="5"/>
  <c r="I202" i="5"/>
  <c r="J202" i="5"/>
  <c r="I203" i="5"/>
  <c r="J203" i="5"/>
  <c r="I204" i="5"/>
  <c r="J204" i="5"/>
  <c r="I205" i="5"/>
  <c r="J205" i="5"/>
  <c r="I206" i="5"/>
  <c r="J206" i="5"/>
  <c r="I207" i="5"/>
  <c r="J207" i="5"/>
  <c r="I208" i="5"/>
  <c r="J208" i="5"/>
  <c r="J149" i="5"/>
  <c r="I213" i="5"/>
  <c r="J213" i="5"/>
  <c r="I214" i="5"/>
  <c r="J214" i="5"/>
  <c r="I215" i="5"/>
  <c r="J215" i="5"/>
  <c r="I216" i="5"/>
  <c r="J216" i="5"/>
  <c r="I217" i="5"/>
  <c r="J217" i="5"/>
  <c r="I218" i="5"/>
  <c r="J218" i="5"/>
  <c r="I219" i="5"/>
  <c r="J219" i="5"/>
  <c r="I220" i="5"/>
  <c r="J220" i="5"/>
  <c r="I221" i="5"/>
  <c r="J221" i="5"/>
  <c r="I222" i="5"/>
  <c r="J222" i="5"/>
  <c r="I223" i="5"/>
  <c r="J223" i="5"/>
  <c r="I224" i="5"/>
  <c r="J224" i="5"/>
  <c r="I225" i="5"/>
  <c r="J225" i="5"/>
  <c r="I226" i="5"/>
  <c r="J226" i="5"/>
  <c r="I227" i="5"/>
  <c r="J227" i="5"/>
  <c r="I228" i="5"/>
  <c r="J228" i="5"/>
  <c r="I229" i="5"/>
  <c r="J229" i="5"/>
  <c r="I230" i="5"/>
  <c r="J230" i="5"/>
  <c r="I231" i="5"/>
  <c r="J231" i="5"/>
  <c r="I232" i="5"/>
  <c r="J232" i="5"/>
  <c r="I233" i="5"/>
  <c r="J233" i="5"/>
  <c r="I234" i="5"/>
  <c r="J234" i="5"/>
  <c r="I235" i="5"/>
  <c r="J235" i="5"/>
  <c r="I236" i="5"/>
  <c r="J236" i="5"/>
  <c r="I237" i="5"/>
  <c r="J237" i="5"/>
  <c r="I238" i="5"/>
  <c r="J238" i="5"/>
  <c r="I239" i="5"/>
  <c r="J239" i="5"/>
  <c r="I240" i="5"/>
  <c r="J240" i="5"/>
  <c r="I241" i="5"/>
  <c r="J241" i="5"/>
  <c r="I242" i="5"/>
  <c r="J242" i="5"/>
  <c r="I243" i="5"/>
  <c r="J243" i="5"/>
  <c r="I244" i="5"/>
  <c r="J244" i="5"/>
  <c r="I245" i="5"/>
  <c r="J245" i="5"/>
  <c r="I246" i="5"/>
  <c r="J246" i="5"/>
  <c r="I247" i="5"/>
  <c r="J247" i="5"/>
  <c r="I248" i="5"/>
  <c r="J248" i="5"/>
  <c r="I249" i="5"/>
  <c r="J249" i="5"/>
  <c r="I250" i="5"/>
  <c r="J250" i="5"/>
  <c r="I251" i="5"/>
  <c r="J251" i="5"/>
  <c r="I252" i="5"/>
  <c r="J252" i="5"/>
  <c r="I253" i="5"/>
  <c r="J253" i="5"/>
  <c r="I254" i="5"/>
  <c r="J254" i="5"/>
  <c r="I255" i="5"/>
  <c r="J255" i="5"/>
  <c r="I256" i="5"/>
  <c r="J256" i="5"/>
  <c r="I257" i="5"/>
  <c r="J257" i="5"/>
  <c r="I258" i="5"/>
  <c r="J258" i="5"/>
  <c r="I259" i="5"/>
  <c r="J259" i="5"/>
  <c r="I260" i="5"/>
  <c r="J260" i="5"/>
  <c r="I261" i="5"/>
  <c r="J261" i="5"/>
  <c r="I262" i="5"/>
  <c r="J262" i="5"/>
  <c r="I263" i="5"/>
  <c r="J263" i="5"/>
  <c r="I264" i="5"/>
  <c r="J264" i="5"/>
  <c r="I265" i="5"/>
  <c r="J265" i="5"/>
  <c r="I266" i="5"/>
  <c r="J266" i="5"/>
  <c r="I267" i="5"/>
  <c r="J267" i="5"/>
  <c r="I268" i="5"/>
  <c r="J268" i="5"/>
  <c r="I269" i="5"/>
  <c r="J269" i="5"/>
  <c r="I270" i="5"/>
  <c r="J270" i="5"/>
  <c r="I271" i="5"/>
  <c r="J271" i="5"/>
  <c r="I272" i="5"/>
  <c r="J272" i="5"/>
  <c r="I273" i="5"/>
  <c r="J273" i="5"/>
  <c r="I274" i="5"/>
  <c r="J274" i="5"/>
  <c r="I275" i="5"/>
  <c r="J275" i="5"/>
  <c r="I276" i="5"/>
  <c r="J276" i="5"/>
  <c r="I277" i="5"/>
  <c r="J277" i="5"/>
  <c r="I278" i="5"/>
  <c r="J278" i="5"/>
  <c r="I279" i="5"/>
  <c r="J279" i="5"/>
  <c r="I280" i="5"/>
  <c r="J280" i="5"/>
  <c r="I281" i="5"/>
  <c r="J281" i="5"/>
  <c r="I282" i="5"/>
  <c r="J282" i="5"/>
  <c r="I283" i="5"/>
  <c r="J283" i="5"/>
  <c r="I284" i="5"/>
  <c r="J284" i="5"/>
  <c r="I285" i="5"/>
  <c r="J285" i="5"/>
  <c r="I286" i="5"/>
  <c r="J286" i="5"/>
  <c r="I287" i="5"/>
  <c r="J287" i="5"/>
  <c r="I288" i="5"/>
  <c r="J288" i="5"/>
  <c r="I289" i="5"/>
  <c r="J289" i="5"/>
  <c r="I290" i="5"/>
  <c r="J290" i="5"/>
  <c r="I291" i="5"/>
  <c r="J291" i="5"/>
  <c r="I292" i="5"/>
  <c r="J292" i="5"/>
  <c r="I293" i="5"/>
  <c r="J293" i="5"/>
  <c r="I294" i="5"/>
  <c r="J294" i="5"/>
  <c r="I295" i="5"/>
  <c r="J295" i="5"/>
  <c r="I296" i="5"/>
  <c r="J296" i="5"/>
  <c r="I297" i="5"/>
  <c r="J297" i="5"/>
  <c r="I298" i="5"/>
  <c r="J298" i="5"/>
  <c r="I299" i="5"/>
  <c r="J299" i="5"/>
  <c r="I300" i="5"/>
  <c r="J300" i="5"/>
  <c r="I301" i="5"/>
  <c r="J301" i="5"/>
  <c r="I302" i="5"/>
  <c r="J302" i="5"/>
  <c r="I303" i="5"/>
  <c r="J303" i="5"/>
  <c r="I304" i="5"/>
  <c r="J304" i="5"/>
  <c r="I305" i="5"/>
  <c r="J305" i="5"/>
  <c r="I306" i="5"/>
  <c r="J306" i="5"/>
  <c r="I307" i="5"/>
  <c r="J307" i="5"/>
  <c r="I308" i="5"/>
  <c r="J308" i="5"/>
  <c r="I309" i="5"/>
  <c r="J309" i="5"/>
  <c r="I310" i="5"/>
  <c r="J310" i="5"/>
  <c r="I311" i="5"/>
  <c r="J311" i="5"/>
  <c r="I312" i="5"/>
  <c r="J312" i="5"/>
  <c r="I313" i="5"/>
  <c r="J313" i="5"/>
  <c r="I314" i="5"/>
  <c r="J314" i="5"/>
  <c r="I315" i="5"/>
  <c r="J315" i="5"/>
  <c r="I316" i="5"/>
  <c r="J316" i="5"/>
  <c r="I317" i="5"/>
  <c r="J317" i="5"/>
  <c r="I318" i="5"/>
  <c r="J318" i="5"/>
  <c r="I319" i="5"/>
  <c r="J319" i="5"/>
  <c r="I320" i="5"/>
  <c r="J320" i="5"/>
  <c r="I321" i="5"/>
  <c r="J321" i="5"/>
  <c r="I322" i="5"/>
  <c r="J322" i="5"/>
  <c r="I323" i="5"/>
  <c r="J323" i="5"/>
  <c r="I324" i="5"/>
  <c r="J324" i="5"/>
  <c r="I325" i="5"/>
  <c r="J325" i="5"/>
  <c r="I326" i="5"/>
  <c r="J326" i="5"/>
  <c r="I327" i="5"/>
  <c r="J327" i="5"/>
  <c r="I328" i="5"/>
  <c r="J328" i="5"/>
  <c r="I329" i="5"/>
  <c r="J329" i="5"/>
  <c r="I330" i="5"/>
  <c r="J330" i="5"/>
  <c r="I331" i="5"/>
  <c r="J331" i="5"/>
  <c r="I332" i="5"/>
  <c r="J332" i="5"/>
  <c r="I333" i="5"/>
  <c r="J333" i="5"/>
  <c r="I334" i="5"/>
  <c r="J334" i="5"/>
  <c r="I335" i="5"/>
  <c r="J335" i="5"/>
  <c r="J209" i="5"/>
  <c r="I337" i="5"/>
  <c r="J337" i="5"/>
  <c r="I338" i="5"/>
  <c r="J338" i="5"/>
  <c r="I339" i="5"/>
  <c r="J339" i="5"/>
  <c r="I340" i="5"/>
  <c r="J340" i="5"/>
  <c r="I341" i="5"/>
  <c r="J341" i="5"/>
  <c r="I342" i="5"/>
  <c r="J342" i="5"/>
  <c r="I343" i="5"/>
  <c r="J343" i="5"/>
  <c r="I344" i="5"/>
  <c r="J344" i="5"/>
  <c r="I345" i="5"/>
  <c r="J345" i="5"/>
  <c r="I346" i="5"/>
  <c r="J346" i="5"/>
  <c r="I347" i="5"/>
  <c r="J347" i="5"/>
  <c r="I348" i="5"/>
  <c r="J348" i="5"/>
  <c r="I349" i="5"/>
  <c r="J349" i="5"/>
  <c r="I350" i="5"/>
  <c r="J350" i="5"/>
  <c r="I351" i="5"/>
  <c r="J351" i="5"/>
  <c r="I352" i="5"/>
  <c r="J352" i="5"/>
  <c r="I353" i="5"/>
  <c r="J353" i="5"/>
  <c r="I354" i="5"/>
  <c r="J354" i="5"/>
  <c r="I355" i="5"/>
  <c r="J355" i="5"/>
  <c r="I356" i="5"/>
  <c r="J356" i="5"/>
  <c r="I357" i="5"/>
  <c r="J357" i="5"/>
  <c r="I358" i="5"/>
  <c r="J358" i="5"/>
  <c r="I359" i="5"/>
  <c r="J359" i="5"/>
  <c r="I360" i="5"/>
  <c r="J360" i="5"/>
  <c r="I361" i="5"/>
  <c r="J361" i="5"/>
  <c r="I362" i="5"/>
  <c r="J362" i="5"/>
  <c r="I363" i="5"/>
  <c r="J363" i="5"/>
  <c r="I364" i="5"/>
  <c r="J364" i="5"/>
  <c r="I365" i="5"/>
  <c r="J365" i="5"/>
  <c r="I366" i="5"/>
  <c r="J366" i="5"/>
  <c r="I367" i="5"/>
  <c r="J367" i="5"/>
  <c r="J336" i="5"/>
  <c r="H369" i="5"/>
  <c r="I369" i="5"/>
  <c r="J369" i="5"/>
  <c r="H370" i="5"/>
  <c r="I370" i="5"/>
  <c r="J370" i="5"/>
  <c r="H371" i="5"/>
  <c r="I371" i="5"/>
  <c r="J371" i="5"/>
  <c r="I373" i="5"/>
  <c r="J373" i="5"/>
  <c r="I374" i="5"/>
  <c r="J374" i="5"/>
  <c r="I375" i="5"/>
  <c r="J375" i="5"/>
  <c r="I376" i="5"/>
  <c r="J376" i="5"/>
  <c r="I377" i="5"/>
  <c r="J377" i="5"/>
  <c r="I378" i="5"/>
  <c r="J378" i="5"/>
  <c r="I379" i="5"/>
  <c r="J379" i="5"/>
  <c r="I380" i="5"/>
  <c r="J380" i="5"/>
  <c r="I381" i="5"/>
  <c r="J381" i="5"/>
  <c r="I382" i="5"/>
  <c r="J382" i="5"/>
  <c r="I383" i="5"/>
  <c r="J383" i="5"/>
  <c r="I384" i="5"/>
  <c r="J384" i="5"/>
  <c r="I385" i="5"/>
  <c r="J385" i="5"/>
  <c r="I386" i="5"/>
  <c r="J386" i="5"/>
  <c r="I387" i="5"/>
  <c r="J387" i="5"/>
  <c r="I388" i="5"/>
  <c r="J388" i="5"/>
  <c r="I389" i="5"/>
  <c r="J389" i="5"/>
  <c r="I390" i="5"/>
  <c r="J390" i="5"/>
  <c r="I391" i="5"/>
  <c r="J391" i="5"/>
  <c r="I392" i="5"/>
  <c r="J392" i="5"/>
  <c r="I393" i="5"/>
  <c r="J393" i="5"/>
  <c r="I394" i="5"/>
  <c r="J394" i="5"/>
  <c r="I395" i="5"/>
  <c r="J395" i="5"/>
  <c r="I396" i="5"/>
  <c r="J396" i="5"/>
  <c r="I397" i="5"/>
  <c r="J397" i="5"/>
  <c r="I398" i="5"/>
  <c r="J398" i="5"/>
  <c r="I399" i="5"/>
  <c r="J399" i="5"/>
  <c r="I400" i="5"/>
  <c r="J400" i="5"/>
  <c r="I401" i="5"/>
  <c r="J401" i="5"/>
  <c r="I402" i="5"/>
  <c r="J402" i="5"/>
  <c r="I403" i="5"/>
  <c r="J403" i="5"/>
  <c r="I404" i="5"/>
  <c r="J404" i="5"/>
  <c r="I405" i="5"/>
  <c r="J405" i="5"/>
  <c r="I406" i="5"/>
  <c r="J406" i="5"/>
  <c r="I407" i="5"/>
  <c r="J407" i="5"/>
  <c r="I408" i="5"/>
  <c r="J408" i="5"/>
  <c r="I409" i="5"/>
  <c r="J409" i="5"/>
  <c r="I410" i="5"/>
  <c r="J410" i="5"/>
  <c r="I411" i="5"/>
  <c r="J411" i="5"/>
  <c r="I412" i="5"/>
  <c r="J412" i="5"/>
  <c r="I413" i="5"/>
  <c r="J413" i="5"/>
  <c r="I414" i="5"/>
  <c r="J414" i="5"/>
  <c r="I415" i="5"/>
  <c r="J415" i="5"/>
  <c r="I416" i="5"/>
  <c r="J416" i="5"/>
  <c r="I417" i="5"/>
  <c r="J417" i="5"/>
  <c r="I418" i="5"/>
  <c r="J418" i="5"/>
  <c r="I419" i="5"/>
  <c r="J419" i="5"/>
  <c r="I420" i="5"/>
  <c r="J420" i="5"/>
  <c r="I421" i="5"/>
  <c r="J421" i="5"/>
  <c r="I422" i="5"/>
  <c r="J422" i="5"/>
  <c r="I423" i="5"/>
  <c r="J423" i="5"/>
  <c r="I424" i="5"/>
  <c r="J424" i="5"/>
  <c r="I425" i="5"/>
  <c r="J425" i="5"/>
  <c r="I426" i="5"/>
  <c r="J426" i="5"/>
  <c r="I427" i="5"/>
  <c r="J427" i="5"/>
  <c r="I428" i="5"/>
  <c r="J428" i="5"/>
  <c r="I429" i="5"/>
  <c r="J429" i="5"/>
  <c r="I430" i="5"/>
  <c r="J430" i="5"/>
  <c r="I431" i="5"/>
  <c r="J431" i="5"/>
  <c r="I432" i="5"/>
  <c r="J432" i="5"/>
  <c r="I433" i="5"/>
  <c r="J433" i="5"/>
  <c r="I434" i="5"/>
  <c r="J434" i="5"/>
  <c r="I435" i="5"/>
  <c r="J435" i="5"/>
  <c r="I436" i="5"/>
  <c r="J436" i="5"/>
  <c r="I437" i="5"/>
  <c r="J437" i="5"/>
  <c r="I438" i="5"/>
  <c r="J438" i="5"/>
  <c r="I439" i="5"/>
  <c r="J439" i="5"/>
  <c r="I440" i="5"/>
  <c r="J440" i="5"/>
  <c r="I441" i="5"/>
  <c r="J441" i="5"/>
  <c r="I442" i="5"/>
  <c r="J442" i="5"/>
  <c r="I443" i="5"/>
  <c r="J443" i="5"/>
  <c r="I444" i="5"/>
  <c r="J444" i="5"/>
  <c r="I445" i="5"/>
  <c r="J445" i="5"/>
  <c r="I446" i="5"/>
  <c r="J446" i="5"/>
  <c r="I447" i="5"/>
  <c r="J447" i="5"/>
  <c r="I448" i="5"/>
  <c r="J448" i="5"/>
  <c r="I449" i="5"/>
  <c r="J449" i="5"/>
  <c r="I450" i="5"/>
  <c r="J450" i="5"/>
  <c r="I451" i="5"/>
  <c r="J451" i="5"/>
  <c r="I452" i="5"/>
  <c r="J452" i="5"/>
  <c r="I453" i="5"/>
  <c r="J453" i="5"/>
  <c r="I454" i="5"/>
  <c r="J454" i="5"/>
  <c r="I455" i="5"/>
  <c r="J455" i="5"/>
  <c r="I456" i="5"/>
  <c r="J456" i="5"/>
  <c r="I457" i="5"/>
  <c r="J457" i="5"/>
  <c r="I458" i="5"/>
  <c r="J458" i="5"/>
  <c r="I459" i="5"/>
  <c r="J459" i="5"/>
  <c r="I460" i="5"/>
  <c r="J460" i="5"/>
  <c r="I461" i="5"/>
  <c r="J461" i="5"/>
  <c r="I462" i="5"/>
  <c r="J462" i="5"/>
  <c r="I463" i="5"/>
  <c r="J463" i="5"/>
  <c r="I464" i="5"/>
  <c r="J464" i="5"/>
  <c r="I465" i="5"/>
  <c r="J465" i="5"/>
  <c r="I466" i="5"/>
  <c r="J466" i="5"/>
  <c r="I467" i="5"/>
  <c r="J467" i="5"/>
  <c r="I468" i="5"/>
  <c r="J468" i="5"/>
  <c r="I469" i="5"/>
  <c r="J469" i="5"/>
  <c r="I470" i="5"/>
  <c r="J470" i="5"/>
  <c r="I471" i="5"/>
  <c r="J471" i="5"/>
  <c r="I472" i="5"/>
  <c r="J472" i="5"/>
  <c r="I473" i="5"/>
  <c r="J473" i="5"/>
  <c r="I474" i="5"/>
  <c r="J474" i="5"/>
  <c r="I475" i="5"/>
  <c r="J475" i="5"/>
  <c r="I476" i="5"/>
  <c r="J476" i="5"/>
  <c r="I477" i="5"/>
  <c r="J477" i="5"/>
  <c r="I478" i="5"/>
  <c r="J478" i="5"/>
  <c r="J368" i="5"/>
  <c r="J148" i="5"/>
  <c r="E11" i="3"/>
  <c r="I119" i="2"/>
  <c r="J119" i="2"/>
  <c r="J118" i="2"/>
  <c r="I121" i="2"/>
  <c r="J121" i="2"/>
  <c r="I122" i="2"/>
  <c r="J122" i="2"/>
  <c r="J120" i="2"/>
  <c r="I124" i="2"/>
  <c r="J124" i="2"/>
  <c r="J123" i="2"/>
  <c r="J126" i="2"/>
  <c r="J125" i="2"/>
  <c r="J117" i="2"/>
  <c r="E12" i="3"/>
  <c r="H380" i="2"/>
  <c r="I380" i="2"/>
  <c r="J380" i="2"/>
  <c r="H381" i="2"/>
  <c r="I381" i="2"/>
  <c r="J381" i="2"/>
  <c r="J379" i="2"/>
  <c r="H383" i="2"/>
  <c r="I383" i="2"/>
  <c r="J383" i="2"/>
  <c r="H384" i="2"/>
  <c r="I384" i="2"/>
  <c r="J384" i="2"/>
  <c r="H385" i="2"/>
  <c r="I385" i="2"/>
  <c r="J385" i="2"/>
  <c r="H386" i="2"/>
  <c r="I386" i="2"/>
  <c r="J386" i="2"/>
  <c r="H387" i="2"/>
  <c r="I387" i="2"/>
  <c r="J387" i="2"/>
  <c r="J382" i="2"/>
  <c r="H389" i="2"/>
  <c r="I389" i="2"/>
  <c r="J389" i="2"/>
  <c r="H390" i="2"/>
  <c r="I390" i="2"/>
  <c r="J390" i="2"/>
  <c r="H391" i="2"/>
  <c r="I391" i="2"/>
  <c r="J391" i="2"/>
  <c r="H392" i="2"/>
  <c r="I392" i="2"/>
  <c r="J392" i="2"/>
  <c r="J388" i="2"/>
  <c r="J378" i="2"/>
  <c r="H471" i="4"/>
  <c r="I471" i="4"/>
  <c r="J471" i="4"/>
  <c r="H470" i="4"/>
  <c r="I470" i="4"/>
  <c r="J470" i="4"/>
  <c r="J469" i="4"/>
  <c r="H473" i="4"/>
  <c r="I473" i="4"/>
  <c r="J473" i="4"/>
  <c r="H474" i="4"/>
  <c r="I474" i="4"/>
  <c r="J474" i="4"/>
  <c r="H475" i="4"/>
  <c r="I475" i="4"/>
  <c r="J475" i="4"/>
  <c r="H476" i="4"/>
  <c r="I476" i="4"/>
  <c r="J476" i="4"/>
  <c r="J472" i="4"/>
  <c r="H478" i="4"/>
  <c r="I478" i="4"/>
  <c r="J478" i="4"/>
  <c r="J477" i="4"/>
  <c r="J467" i="4"/>
  <c r="J466" i="4"/>
  <c r="E13" i="3"/>
  <c r="H396" i="2"/>
  <c r="I396" i="2"/>
  <c r="J396" i="2"/>
  <c r="H397" i="2"/>
  <c r="I397" i="2"/>
  <c r="J397" i="2"/>
  <c r="H398" i="2"/>
  <c r="I398" i="2"/>
  <c r="J398" i="2"/>
  <c r="H399" i="2"/>
  <c r="I399" i="2"/>
  <c r="J399" i="2"/>
  <c r="H400" i="2"/>
  <c r="I400" i="2"/>
  <c r="J400" i="2"/>
  <c r="H401" i="2"/>
  <c r="I401" i="2"/>
  <c r="J401" i="2"/>
  <c r="H402" i="2"/>
  <c r="I402" i="2"/>
  <c r="J402" i="2"/>
  <c r="H403" i="2"/>
  <c r="I403" i="2"/>
  <c r="J403" i="2"/>
  <c r="H404" i="2"/>
  <c r="I404" i="2"/>
  <c r="J404" i="2"/>
  <c r="J395" i="2"/>
  <c r="H406" i="2"/>
  <c r="I406" i="2"/>
  <c r="J406" i="2"/>
  <c r="H407" i="2"/>
  <c r="I407" i="2"/>
  <c r="J407" i="2"/>
  <c r="H408" i="2"/>
  <c r="I408" i="2"/>
  <c r="J408" i="2"/>
  <c r="H409" i="2"/>
  <c r="I409" i="2"/>
  <c r="J409" i="2"/>
  <c r="H410" i="2"/>
  <c r="I410" i="2"/>
  <c r="J410" i="2"/>
  <c r="H411" i="2"/>
  <c r="I411" i="2"/>
  <c r="J411" i="2"/>
  <c r="H412" i="2"/>
  <c r="I412" i="2"/>
  <c r="J412" i="2"/>
  <c r="H413" i="2"/>
  <c r="I413" i="2"/>
  <c r="J413" i="2"/>
  <c r="H414" i="2"/>
  <c r="I414" i="2"/>
  <c r="J414" i="2"/>
  <c r="H415" i="2"/>
  <c r="I415" i="2"/>
  <c r="J415" i="2"/>
  <c r="H416" i="2"/>
  <c r="I416" i="2"/>
  <c r="J416" i="2"/>
  <c r="H417" i="2"/>
  <c r="I417" i="2"/>
  <c r="J417" i="2"/>
  <c r="H418" i="2"/>
  <c r="I418" i="2"/>
  <c r="J418" i="2"/>
  <c r="H419" i="2"/>
  <c r="I419" i="2"/>
  <c r="J419" i="2"/>
  <c r="J405" i="2"/>
  <c r="H426" i="2"/>
  <c r="I426" i="2"/>
  <c r="J426" i="2"/>
  <c r="H427" i="2"/>
  <c r="I427" i="2"/>
  <c r="J427" i="2"/>
  <c r="H428" i="2"/>
  <c r="I428" i="2"/>
  <c r="J428" i="2"/>
  <c r="H429" i="2"/>
  <c r="I429" i="2"/>
  <c r="J429" i="2"/>
  <c r="H430" i="2"/>
  <c r="I430" i="2"/>
  <c r="J430" i="2"/>
  <c r="H431" i="2"/>
  <c r="I431" i="2"/>
  <c r="J431" i="2"/>
  <c r="J425" i="2"/>
  <c r="H421" i="2"/>
  <c r="I421" i="2"/>
  <c r="J421" i="2"/>
  <c r="H422" i="2"/>
  <c r="I422" i="2"/>
  <c r="J422" i="2"/>
  <c r="H423" i="2"/>
  <c r="I423" i="2"/>
  <c r="J423" i="2"/>
  <c r="H424" i="2"/>
  <c r="I424" i="2"/>
  <c r="J424" i="2"/>
  <c r="J420" i="2"/>
  <c r="J394" i="2"/>
  <c r="H481" i="4"/>
  <c r="I481" i="4"/>
  <c r="J481" i="4"/>
  <c r="H482" i="4"/>
  <c r="I482" i="4"/>
  <c r="J482" i="4"/>
  <c r="H483" i="4"/>
  <c r="I483" i="4"/>
  <c r="J483" i="4"/>
  <c r="H484" i="4"/>
  <c r="I484" i="4"/>
  <c r="J484" i="4"/>
  <c r="J480" i="4"/>
  <c r="H486" i="4"/>
  <c r="I486" i="4"/>
  <c r="J486" i="4"/>
  <c r="H487" i="4"/>
  <c r="I487" i="4"/>
  <c r="J487" i="4"/>
  <c r="H488" i="4"/>
  <c r="I488" i="4"/>
  <c r="J488" i="4"/>
  <c r="H489" i="4"/>
  <c r="I489" i="4"/>
  <c r="J489" i="4"/>
  <c r="H490" i="4"/>
  <c r="I490" i="4"/>
  <c r="J490" i="4"/>
  <c r="H491" i="4"/>
  <c r="I491" i="4"/>
  <c r="J491" i="4"/>
  <c r="H492" i="4"/>
  <c r="I492" i="4"/>
  <c r="J492" i="4"/>
  <c r="H493" i="4"/>
  <c r="I493" i="4"/>
  <c r="J493" i="4"/>
  <c r="H494" i="4"/>
  <c r="I494" i="4"/>
  <c r="J494" i="4"/>
  <c r="H495" i="4"/>
  <c r="I495" i="4"/>
  <c r="J495" i="4"/>
  <c r="H496" i="4"/>
  <c r="I496" i="4"/>
  <c r="J496" i="4"/>
  <c r="H497" i="4"/>
  <c r="I497" i="4"/>
  <c r="J497" i="4"/>
  <c r="H498" i="4"/>
  <c r="I498" i="4"/>
  <c r="J498" i="4"/>
  <c r="H499" i="4"/>
  <c r="I499" i="4"/>
  <c r="J499" i="4"/>
  <c r="H500" i="4"/>
  <c r="I500" i="4"/>
  <c r="J500" i="4"/>
  <c r="H501" i="4"/>
  <c r="I501" i="4"/>
  <c r="J501" i="4"/>
  <c r="H502" i="4"/>
  <c r="I502" i="4"/>
  <c r="J502" i="4"/>
  <c r="H503" i="4"/>
  <c r="I503" i="4"/>
  <c r="J503" i="4"/>
  <c r="H504" i="4"/>
  <c r="I504" i="4"/>
  <c r="J504" i="4"/>
  <c r="H505" i="4"/>
  <c r="I505" i="4"/>
  <c r="J505" i="4"/>
  <c r="H506" i="4"/>
  <c r="I506" i="4"/>
  <c r="J506" i="4"/>
  <c r="H507" i="4"/>
  <c r="I507" i="4"/>
  <c r="J507" i="4"/>
  <c r="H508" i="4"/>
  <c r="I508" i="4"/>
  <c r="J508" i="4"/>
  <c r="H509" i="4"/>
  <c r="I509" i="4"/>
  <c r="J509" i="4"/>
  <c r="H510" i="4"/>
  <c r="I510" i="4"/>
  <c r="J510" i="4"/>
  <c r="H511" i="4"/>
  <c r="I511" i="4"/>
  <c r="J511" i="4"/>
  <c r="H512" i="4"/>
  <c r="I512" i="4"/>
  <c r="J512" i="4"/>
  <c r="H513" i="4"/>
  <c r="I513" i="4"/>
  <c r="J513" i="4"/>
  <c r="H514" i="4"/>
  <c r="I514" i="4"/>
  <c r="J514" i="4"/>
  <c r="H515" i="4"/>
  <c r="I515" i="4"/>
  <c r="J515" i="4"/>
  <c r="H516" i="4"/>
  <c r="I516" i="4"/>
  <c r="J516" i="4"/>
  <c r="H517" i="4"/>
  <c r="I517" i="4"/>
  <c r="J517" i="4"/>
  <c r="H518" i="4"/>
  <c r="I518" i="4"/>
  <c r="J518" i="4"/>
  <c r="H519" i="4"/>
  <c r="I519" i="4"/>
  <c r="J519" i="4"/>
  <c r="H520" i="4"/>
  <c r="I520" i="4"/>
  <c r="J520" i="4"/>
  <c r="H521" i="4"/>
  <c r="I521" i="4"/>
  <c r="J521" i="4"/>
  <c r="H522" i="4"/>
  <c r="I522" i="4"/>
  <c r="J522" i="4"/>
  <c r="H523" i="4"/>
  <c r="I523" i="4"/>
  <c r="J523" i="4"/>
  <c r="H524" i="4"/>
  <c r="I524" i="4"/>
  <c r="J524" i="4"/>
  <c r="J485" i="4"/>
  <c r="H526" i="4"/>
  <c r="I526" i="4"/>
  <c r="J526" i="4"/>
  <c r="H527" i="4"/>
  <c r="I527" i="4"/>
  <c r="J527" i="4"/>
  <c r="H528" i="4"/>
  <c r="I528" i="4"/>
  <c r="J528" i="4"/>
  <c r="H529" i="4"/>
  <c r="I529" i="4"/>
  <c r="J529" i="4"/>
  <c r="H530" i="4"/>
  <c r="I530" i="4"/>
  <c r="J530" i="4"/>
  <c r="H531" i="4"/>
  <c r="I531" i="4"/>
  <c r="J531" i="4"/>
  <c r="H532" i="4"/>
  <c r="I532" i="4"/>
  <c r="J532" i="4"/>
  <c r="H533" i="4"/>
  <c r="I533" i="4"/>
  <c r="J533" i="4"/>
  <c r="H534" i="4"/>
  <c r="I534" i="4"/>
  <c r="J534" i="4"/>
  <c r="H535" i="4"/>
  <c r="I535" i="4"/>
  <c r="J535" i="4"/>
  <c r="H536" i="4"/>
  <c r="I536" i="4"/>
  <c r="J536" i="4"/>
  <c r="H537" i="4"/>
  <c r="I537" i="4"/>
  <c r="J537" i="4"/>
  <c r="H538" i="4"/>
  <c r="I538" i="4"/>
  <c r="J538" i="4"/>
  <c r="H539" i="4"/>
  <c r="I539" i="4"/>
  <c r="J539" i="4"/>
  <c r="H540" i="4"/>
  <c r="I540" i="4"/>
  <c r="J540" i="4"/>
  <c r="H541" i="4"/>
  <c r="I541" i="4"/>
  <c r="J541" i="4"/>
  <c r="H542" i="4"/>
  <c r="I542" i="4"/>
  <c r="J542" i="4"/>
  <c r="H543" i="4"/>
  <c r="I543" i="4"/>
  <c r="J543" i="4"/>
  <c r="H544" i="4"/>
  <c r="I544" i="4"/>
  <c r="J544" i="4"/>
  <c r="H545" i="4"/>
  <c r="I545" i="4"/>
  <c r="J545" i="4"/>
  <c r="J525" i="4"/>
  <c r="H547" i="4"/>
  <c r="I547" i="4"/>
  <c r="J547" i="4"/>
  <c r="H548" i="4"/>
  <c r="I548" i="4"/>
  <c r="J548" i="4"/>
  <c r="H549" i="4"/>
  <c r="I549" i="4"/>
  <c r="J549" i="4"/>
  <c r="H550" i="4"/>
  <c r="I550" i="4"/>
  <c r="J550" i="4"/>
  <c r="H551" i="4"/>
  <c r="I551" i="4"/>
  <c r="J551" i="4"/>
  <c r="H552" i="4"/>
  <c r="I552" i="4"/>
  <c r="J552" i="4"/>
  <c r="H553" i="4"/>
  <c r="I553" i="4"/>
  <c r="J553" i="4"/>
  <c r="H554" i="4"/>
  <c r="I554" i="4"/>
  <c r="J554" i="4"/>
  <c r="H555" i="4"/>
  <c r="I555" i="4"/>
  <c r="J555" i="4"/>
  <c r="H556" i="4"/>
  <c r="I556" i="4"/>
  <c r="J556" i="4"/>
  <c r="H557" i="4"/>
  <c r="I557" i="4"/>
  <c r="J557" i="4"/>
  <c r="H558" i="4"/>
  <c r="I558" i="4"/>
  <c r="J558" i="4"/>
  <c r="H559" i="4"/>
  <c r="I559" i="4"/>
  <c r="J559" i="4"/>
  <c r="H560" i="4"/>
  <c r="I560" i="4"/>
  <c r="J560" i="4"/>
  <c r="H561" i="4"/>
  <c r="I561" i="4"/>
  <c r="J561" i="4"/>
  <c r="H562" i="4"/>
  <c r="I562" i="4"/>
  <c r="J562" i="4"/>
  <c r="H563" i="4"/>
  <c r="I563" i="4"/>
  <c r="J563" i="4"/>
  <c r="H564" i="4"/>
  <c r="I564" i="4"/>
  <c r="J564" i="4"/>
  <c r="J546" i="4"/>
  <c r="J479" i="4"/>
  <c r="H481" i="5"/>
  <c r="I481" i="5"/>
  <c r="J481" i="5"/>
  <c r="H482" i="5"/>
  <c r="I482" i="5"/>
  <c r="J482" i="5"/>
  <c r="H483" i="5"/>
  <c r="I483" i="5"/>
  <c r="J483" i="5"/>
  <c r="H484" i="5"/>
  <c r="I484" i="5"/>
  <c r="J484" i="5"/>
  <c r="H485" i="5"/>
  <c r="I485" i="5"/>
  <c r="J485" i="5"/>
  <c r="H486" i="5"/>
  <c r="I486" i="5"/>
  <c r="J486" i="5"/>
  <c r="J480" i="5"/>
  <c r="H488" i="5"/>
  <c r="I488" i="5"/>
  <c r="J488" i="5"/>
  <c r="H489" i="5"/>
  <c r="I489" i="5"/>
  <c r="J489" i="5"/>
  <c r="H490" i="5"/>
  <c r="I490" i="5"/>
  <c r="J490" i="5"/>
  <c r="H491" i="5"/>
  <c r="I491" i="5"/>
  <c r="J491" i="5"/>
  <c r="H492" i="5"/>
  <c r="I492" i="5"/>
  <c r="J492" i="5"/>
  <c r="H493" i="5"/>
  <c r="I493" i="5"/>
  <c r="J493" i="5"/>
  <c r="H494" i="5"/>
  <c r="I494" i="5"/>
  <c r="J494" i="5"/>
  <c r="H495" i="5"/>
  <c r="I495" i="5"/>
  <c r="J495" i="5"/>
  <c r="H496" i="5"/>
  <c r="I496" i="5"/>
  <c r="J496" i="5"/>
  <c r="H497" i="5"/>
  <c r="I497" i="5"/>
  <c r="J497" i="5"/>
  <c r="H498" i="5"/>
  <c r="I498" i="5"/>
  <c r="J498" i="5"/>
  <c r="H499" i="5"/>
  <c r="I499" i="5"/>
  <c r="J499" i="5"/>
  <c r="H500" i="5"/>
  <c r="I500" i="5"/>
  <c r="J500" i="5"/>
  <c r="H501" i="5"/>
  <c r="I501" i="5"/>
  <c r="J501" i="5"/>
  <c r="H502" i="5"/>
  <c r="I502" i="5"/>
  <c r="J502" i="5"/>
  <c r="H503" i="5"/>
  <c r="I503" i="5"/>
  <c r="J503" i="5"/>
  <c r="H504" i="5"/>
  <c r="I504" i="5"/>
  <c r="J504" i="5"/>
  <c r="H505" i="5"/>
  <c r="I505" i="5"/>
  <c r="J505" i="5"/>
  <c r="H506" i="5"/>
  <c r="I506" i="5"/>
  <c r="J506" i="5"/>
  <c r="H507" i="5"/>
  <c r="I507" i="5"/>
  <c r="J507" i="5"/>
  <c r="H508" i="5"/>
  <c r="I508" i="5"/>
  <c r="J508" i="5"/>
  <c r="H509" i="5"/>
  <c r="I509" i="5"/>
  <c r="J509" i="5"/>
  <c r="H510" i="5"/>
  <c r="I510" i="5"/>
  <c r="J510" i="5"/>
  <c r="H511" i="5"/>
  <c r="I511" i="5"/>
  <c r="J511" i="5"/>
  <c r="H512" i="5"/>
  <c r="I512" i="5"/>
  <c r="J512" i="5"/>
  <c r="H513" i="5"/>
  <c r="I513" i="5"/>
  <c r="J513" i="5"/>
  <c r="H514" i="5"/>
  <c r="I514" i="5"/>
  <c r="J514" i="5"/>
  <c r="H515" i="5"/>
  <c r="I515" i="5"/>
  <c r="J515" i="5"/>
  <c r="H516" i="5"/>
  <c r="I516" i="5"/>
  <c r="J516" i="5"/>
  <c r="H517" i="5"/>
  <c r="I517" i="5"/>
  <c r="J517" i="5"/>
  <c r="H518" i="5"/>
  <c r="I518" i="5"/>
  <c r="J518" i="5"/>
  <c r="H519" i="5"/>
  <c r="I519" i="5"/>
  <c r="J519" i="5"/>
  <c r="H520" i="5"/>
  <c r="I520" i="5"/>
  <c r="J520" i="5"/>
  <c r="H521" i="5"/>
  <c r="I521" i="5"/>
  <c r="J521" i="5"/>
  <c r="H522" i="5"/>
  <c r="I522" i="5"/>
  <c r="J522" i="5"/>
  <c r="H523" i="5"/>
  <c r="I523" i="5"/>
  <c r="J523" i="5"/>
  <c r="H524" i="5"/>
  <c r="I524" i="5"/>
  <c r="J524" i="5"/>
  <c r="H525" i="5"/>
  <c r="I525" i="5"/>
  <c r="J525" i="5"/>
  <c r="H526" i="5"/>
  <c r="I526" i="5"/>
  <c r="J526" i="5"/>
  <c r="H527" i="5"/>
  <c r="I527" i="5"/>
  <c r="J527" i="5"/>
  <c r="H528" i="5"/>
  <c r="I528" i="5"/>
  <c r="J528" i="5"/>
  <c r="H529" i="5"/>
  <c r="I529" i="5"/>
  <c r="J529" i="5"/>
  <c r="H530" i="5"/>
  <c r="I530" i="5"/>
  <c r="J530" i="5"/>
  <c r="J487" i="5"/>
  <c r="H532" i="5"/>
  <c r="I532" i="5"/>
  <c r="J532" i="5"/>
  <c r="H533" i="5"/>
  <c r="I533" i="5"/>
  <c r="J533" i="5"/>
  <c r="H534" i="5"/>
  <c r="I534" i="5"/>
  <c r="J534" i="5"/>
  <c r="H535" i="5"/>
  <c r="I535" i="5"/>
  <c r="J535" i="5"/>
  <c r="H536" i="5"/>
  <c r="I536" i="5"/>
  <c r="J536" i="5"/>
  <c r="H537" i="5"/>
  <c r="I537" i="5"/>
  <c r="J537" i="5"/>
  <c r="H538" i="5"/>
  <c r="I538" i="5"/>
  <c r="J538" i="5"/>
  <c r="H539" i="5"/>
  <c r="I539" i="5"/>
  <c r="J539" i="5"/>
  <c r="H540" i="5"/>
  <c r="I540" i="5"/>
  <c r="J540" i="5"/>
  <c r="H541" i="5"/>
  <c r="I541" i="5"/>
  <c r="J541" i="5"/>
  <c r="H542" i="5"/>
  <c r="I542" i="5"/>
  <c r="J542" i="5"/>
  <c r="H543" i="5"/>
  <c r="I543" i="5"/>
  <c r="J543" i="5"/>
  <c r="J531" i="5"/>
  <c r="H545" i="5"/>
  <c r="I545" i="5"/>
  <c r="J545" i="5"/>
  <c r="H546" i="5"/>
  <c r="I546" i="5"/>
  <c r="J546" i="5"/>
  <c r="H547" i="5"/>
  <c r="I547" i="5"/>
  <c r="J547" i="5"/>
  <c r="H548" i="5"/>
  <c r="I548" i="5"/>
  <c r="J548" i="5"/>
  <c r="H549" i="5"/>
  <c r="I549" i="5"/>
  <c r="J549" i="5"/>
  <c r="H550" i="5"/>
  <c r="I550" i="5"/>
  <c r="J550" i="5"/>
  <c r="H551" i="5"/>
  <c r="I551" i="5"/>
  <c r="J551" i="5"/>
  <c r="H552" i="5"/>
  <c r="I552" i="5"/>
  <c r="J552" i="5"/>
  <c r="H553" i="5"/>
  <c r="I553" i="5"/>
  <c r="J553" i="5"/>
  <c r="H554" i="5"/>
  <c r="I554" i="5"/>
  <c r="J554" i="5"/>
  <c r="J544" i="5"/>
  <c r="J479" i="5"/>
  <c r="E14" i="3"/>
  <c r="I435" i="2"/>
  <c r="J435" i="2"/>
  <c r="I436" i="2"/>
  <c r="J436" i="2"/>
  <c r="I437" i="2"/>
  <c r="J437" i="2"/>
  <c r="I438" i="2"/>
  <c r="J438" i="2"/>
  <c r="J434" i="2"/>
  <c r="J432" i="2"/>
  <c r="I665" i="4"/>
  <c r="J665" i="4"/>
  <c r="J664" i="4"/>
  <c r="I667" i="4"/>
  <c r="J667" i="4"/>
  <c r="I668" i="4"/>
  <c r="J668" i="4"/>
  <c r="J666" i="4"/>
  <c r="I670" i="4"/>
  <c r="J670" i="4"/>
  <c r="J669" i="4"/>
  <c r="I672" i="4"/>
  <c r="J672" i="4"/>
  <c r="J671" i="4"/>
  <c r="J663" i="4"/>
  <c r="E15" i="3"/>
  <c r="I443" i="2"/>
  <c r="J443" i="2"/>
  <c r="I444" i="2"/>
  <c r="J444" i="2"/>
  <c r="I445" i="2"/>
  <c r="J445" i="2"/>
  <c r="J442" i="2"/>
  <c r="I447" i="2"/>
  <c r="J447" i="2"/>
  <c r="I448" i="2"/>
  <c r="J448" i="2"/>
  <c r="I449" i="2"/>
  <c r="J449" i="2"/>
  <c r="I450" i="2"/>
  <c r="J450" i="2"/>
  <c r="I451" i="2"/>
  <c r="J451" i="2"/>
  <c r="J446" i="2"/>
  <c r="I453" i="2"/>
  <c r="J453" i="2"/>
  <c r="I454" i="2"/>
  <c r="J454" i="2"/>
  <c r="I455" i="2"/>
  <c r="J455" i="2"/>
  <c r="J452" i="2"/>
  <c r="H457" i="2"/>
  <c r="I457" i="2"/>
  <c r="J457" i="2"/>
  <c r="I458" i="2"/>
  <c r="J458" i="2"/>
  <c r="I459" i="2"/>
  <c r="J459" i="2"/>
  <c r="I460" i="2"/>
  <c r="J460" i="2"/>
  <c r="J456" i="2"/>
  <c r="J441" i="2"/>
  <c r="I645" i="4"/>
  <c r="J645" i="4"/>
  <c r="I646" i="4"/>
  <c r="J646" i="4"/>
  <c r="I647" i="4"/>
  <c r="J647" i="4"/>
  <c r="I644" i="4"/>
  <c r="J644" i="4"/>
  <c r="J643" i="4"/>
  <c r="I650" i="4"/>
  <c r="J650" i="4"/>
  <c r="I651" i="4"/>
  <c r="J651" i="4"/>
  <c r="I652" i="4"/>
  <c r="J652" i="4"/>
  <c r="I653" i="4"/>
  <c r="J653" i="4"/>
  <c r="I654" i="4"/>
  <c r="J654" i="4"/>
  <c r="I655" i="4"/>
  <c r="J655" i="4"/>
  <c r="I656" i="4"/>
  <c r="J656" i="4"/>
  <c r="I657" i="4"/>
  <c r="J657" i="4"/>
  <c r="I658" i="4"/>
  <c r="J658" i="4"/>
  <c r="I649" i="4"/>
  <c r="J649" i="4"/>
  <c r="J648" i="4"/>
  <c r="I660" i="4"/>
  <c r="J660" i="4"/>
  <c r="J659" i="4"/>
  <c r="H662" i="4"/>
  <c r="I662" i="4"/>
  <c r="J662" i="4"/>
  <c r="J661" i="4"/>
  <c r="J642" i="4"/>
  <c r="E16" i="3"/>
  <c r="H469" i="2"/>
  <c r="I469" i="2"/>
  <c r="J469" i="2"/>
  <c r="H470" i="2"/>
  <c r="I470" i="2"/>
  <c r="J470" i="2"/>
  <c r="H471" i="2"/>
  <c r="I471" i="2"/>
  <c r="J471" i="2"/>
  <c r="H472" i="2"/>
  <c r="I472" i="2"/>
  <c r="J472" i="2"/>
  <c r="H473" i="2"/>
  <c r="I473" i="2"/>
  <c r="J473" i="2"/>
  <c r="H474" i="2"/>
  <c r="I474" i="2"/>
  <c r="J474" i="2"/>
  <c r="H475" i="2"/>
  <c r="I475" i="2"/>
  <c r="J475" i="2"/>
  <c r="J468" i="2"/>
  <c r="J462" i="2"/>
  <c r="H465" i="2"/>
  <c r="I465" i="2"/>
  <c r="J465" i="2"/>
  <c r="H466" i="2"/>
  <c r="I466" i="2"/>
  <c r="J466" i="2"/>
  <c r="H467" i="2"/>
  <c r="I467" i="2"/>
  <c r="J467" i="2"/>
  <c r="J464" i="2"/>
  <c r="J476" i="2"/>
  <c r="J461" i="2"/>
  <c r="H691" i="4"/>
  <c r="I691" i="4"/>
  <c r="J691" i="4"/>
  <c r="H692" i="4"/>
  <c r="I692" i="4"/>
  <c r="J692" i="4"/>
  <c r="H693" i="4"/>
  <c r="I693" i="4"/>
  <c r="J693" i="4"/>
  <c r="H694" i="4"/>
  <c r="I694" i="4"/>
  <c r="J694" i="4"/>
  <c r="H690" i="4"/>
  <c r="I690" i="4"/>
  <c r="J690" i="4"/>
  <c r="J689" i="4"/>
  <c r="H697" i="4"/>
  <c r="I697" i="4"/>
  <c r="J697" i="4"/>
  <c r="H698" i="4"/>
  <c r="I698" i="4"/>
  <c r="J698" i="4"/>
  <c r="H699" i="4"/>
  <c r="I699" i="4"/>
  <c r="J699" i="4"/>
  <c r="H700" i="4"/>
  <c r="I700" i="4"/>
  <c r="J700" i="4"/>
  <c r="H701" i="4"/>
  <c r="I701" i="4"/>
  <c r="J701" i="4"/>
  <c r="H702" i="4"/>
  <c r="I702" i="4"/>
  <c r="J702" i="4"/>
  <c r="H703" i="4"/>
  <c r="I703" i="4"/>
  <c r="J703" i="4"/>
  <c r="H704" i="4"/>
  <c r="I704" i="4"/>
  <c r="J704" i="4"/>
  <c r="H705" i="4"/>
  <c r="I705" i="4"/>
  <c r="J705" i="4"/>
  <c r="H706" i="4"/>
  <c r="I706" i="4"/>
  <c r="J706" i="4"/>
  <c r="H707" i="4"/>
  <c r="I707" i="4"/>
  <c r="J707" i="4"/>
  <c r="H708" i="4"/>
  <c r="I708" i="4"/>
  <c r="J708" i="4"/>
  <c r="H709" i="4"/>
  <c r="I709" i="4"/>
  <c r="J709" i="4"/>
  <c r="H710" i="4"/>
  <c r="I710" i="4"/>
  <c r="J710" i="4"/>
  <c r="H711" i="4"/>
  <c r="I711" i="4"/>
  <c r="J711" i="4"/>
  <c r="H696" i="4"/>
  <c r="I696" i="4"/>
  <c r="J696" i="4"/>
  <c r="J695" i="4"/>
  <c r="H688" i="4"/>
  <c r="I688" i="4"/>
  <c r="J688" i="4"/>
  <c r="J687" i="4"/>
  <c r="J712" i="4"/>
  <c r="J686" i="4"/>
  <c r="E17" i="3"/>
  <c r="I481" i="2"/>
  <c r="J481" i="2"/>
  <c r="J480" i="2"/>
  <c r="I483" i="2"/>
  <c r="J483" i="2"/>
  <c r="J482" i="2"/>
  <c r="J478" i="2"/>
  <c r="I610" i="4"/>
  <c r="J610" i="4"/>
  <c r="J609" i="4"/>
  <c r="I612" i="4"/>
  <c r="J612" i="4"/>
  <c r="J611" i="4"/>
  <c r="I606" i="4"/>
  <c r="J606" i="4"/>
  <c r="J605" i="4"/>
  <c r="I608" i="4"/>
  <c r="J608" i="4"/>
  <c r="J607" i="4"/>
  <c r="J604" i="4"/>
  <c r="E18" i="3"/>
  <c r="H487" i="2"/>
  <c r="I487" i="2"/>
  <c r="J487" i="2"/>
  <c r="H488" i="2"/>
  <c r="I488" i="2"/>
  <c r="J488" i="2"/>
  <c r="J486" i="2"/>
  <c r="H490" i="2"/>
  <c r="I490" i="2"/>
  <c r="J490" i="2"/>
  <c r="H491" i="2"/>
  <c r="I491" i="2"/>
  <c r="J491" i="2"/>
  <c r="H492" i="2"/>
  <c r="I492" i="2"/>
  <c r="J492" i="2"/>
  <c r="H493" i="2"/>
  <c r="I493" i="2"/>
  <c r="J493" i="2"/>
  <c r="H494" i="2"/>
  <c r="I494" i="2"/>
  <c r="J494" i="2"/>
  <c r="J489" i="2"/>
  <c r="H496" i="2"/>
  <c r="I496" i="2"/>
  <c r="J496" i="2"/>
  <c r="H497" i="2"/>
  <c r="I497" i="2"/>
  <c r="J497" i="2"/>
  <c r="J495" i="2"/>
  <c r="J498" i="2"/>
  <c r="J485" i="2"/>
  <c r="E19" i="3"/>
  <c r="H504" i="2"/>
  <c r="I504" i="2"/>
  <c r="J504" i="2"/>
  <c r="H505" i="2"/>
  <c r="I505" i="2"/>
  <c r="J505" i="2"/>
  <c r="H506" i="2"/>
  <c r="I506" i="2"/>
  <c r="J506" i="2"/>
  <c r="H507" i="2"/>
  <c r="I507" i="2"/>
  <c r="J507" i="2"/>
  <c r="H508" i="2"/>
  <c r="I508" i="2"/>
  <c r="J508" i="2"/>
  <c r="H509" i="2"/>
  <c r="I509" i="2"/>
  <c r="J509" i="2"/>
  <c r="H510" i="2"/>
  <c r="I510" i="2"/>
  <c r="J510" i="2"/>
  <c r="H511" i="2"/>
  <c r="I511" i="2"/>
  <c r="J511" i="2"/>
  <c r="J503" i="2"/>
  <c r="H515" i="2"/>
  <c r="I515" i="2"/>
  <c r="J515" i="2"/>
  <c r="I516" i="2"/>
  <c r="J516" i="2"/>
  <c r="I517" i="2"/>
  <c r="J517" i="2"/>
  <c r="H518" i="2"/>
  <c r="I518" i="2"/>
  <c r="J518" i="2"/>
  <c r="H519" i="2"/>
  <c r="I519" i="2"/>
  <c r="J519" i="2"/>
  <c r="H520" i="2"/>
  <c r="I520" i="2"/>
  <c r="J520" i="2"/>
  <c r="H521" i="2"/>
  <c r="I521" i="2"/>
  <c r="J521" i="2"/>
  <c r="H522" i="2"/>
  <c r="I522" i="2"/>
  <c r="J522" i="2"/>
  <c r="H523" i="2"/>
  <c r="I523" i="2"/>
  <c r="J523" i="2"/>
  <c r="H524" i="2"/>
  <c r="I524" i="2"/>
  <c r="J524" i="2"/>
  <c r="H525" i="2"/>
  <c r="I525" i="2"/>
  <c r="J525" i="2"/>
  <c r="H526" i="2"/>
  <c r="I526" i="2"/>
  <c r="J526" i="2"/>
  <c r="H527" i="2"/>
  <c r="I527" i="2"/>
  <c r="J527" i="2"/>
  <c r="J514" i="2"/>
  <c r="I502" i="2"/>
  <c r="J502" i="2"/>
  <c r="J501" i="2"/>
  <c r="H513" i="2"/>
  <c r="I513" i="2"/>
  <c r="J513" i="2"/>
  <c r="J512" i="2"/>
  <c r="J500" i="2"/>
  <c r="H618" i="4"/>
  <c r="I618" i="4"/>
  <c r="J618" i="4"/>
  <c r="H619" i="4"/>
  <c r="I619" i="4"/>
  <c r="J619" i="4"/>
  <c r="H620" i="4"/>
  <c r="I620" i="4"/>
  <c r="J620" i="4"/>
  <c r="H621" i="4"/>
  <c r="I621" i="4"/>
  <c r="J621" i="4"/>
  <c r="H622" i="4"/>
  <c r="I622" i="4"/>
  <c r="J622" i="4"/>
  <c r="H623" i="4"/>
  <c r="I623" i="4"/>
  <c r="J623" i="4"/>
  <c r="H624" i="4"/>
  <c r="I624" i="4"/>
  <c r="J624" i="4"/>
  <c r="H625" i="4"/>
  <c r="I625" i="4"/>
  <c r="J625" i="4"/>
  <c r="H626" i="4"/>
  <c r="I626" i="4"/>
  <c r="J626" i="4"/>
  <c r="H627" i="4"/>
  <c r="I627" i="4"/>
  <c r="J627" i="4"/>
  <c r="H628" i="4"/>
  <c r="I628" i="4"/>
  <c r="J628" i="4"/>
  <c r="H629" i="4"/>
  <c r="I629" i="4"/>
  <c r="J629" i="4"/>
  <c r="H630" i="4"/>
  <c r="I630" i="4"/>
  <c r="J630" i="4"/>
  <c r="H617" i="4"/>
  <c r="I617" i="4"/>
  <c r="J617" i="4"/>
  <c r="J616" i="4"/>
  <c r="I632" i="4"/>
  <c r="J632" i="4"/>
  <c r="J631" i="4"/>
  <c r="H634" i="4"/>
  <c r="I634" i="4"/>
  <c r="J634" i="4"/>
  <c r="H635" i="4"/>
  <c r="I635" i="4"/>
  <c r="J635" i="4"/>
  <c r="H636" i="4"/>
  <c r="I636" i="4"/>
  <c r="J636" i="4"/>
  <c r="H637" i="4"/>
  <c r="I637" i="4"/>
  <c r="J637" i="4"/>
  <c r="H638" i="4"/>
  <c r="I638" i="4"/>
  <c r="J638" i="4"/>
  <c r="H639" i="4"/>
  <c r="I639" i="4"/>
  <c r="J639" i="4"/>
  <c r="H640" i="4"/>
  <c r="I640" i="4"/>
  <c r="J640" i="4"/>
  <c r="I641" i="4"/>
  <c r="J641" i="4"/>
  <c r="J633" i="4"/>
  <c r="I615" i="4"/>
  <c r="J615" i="4"/>
  <c r="J614" i="4"/>
  <c r="J613" i="4"/>
  <c r="E20" i="3"/>
  <c r="J742" i="4"/>
  <c r="I749" i="4"/>
  <c r="J749" i="4"/>
  <c r="J748" i="4"/>
  <c r="I751" i="4"/>
  <c r="I752" i="4"/>
  <c r="I753" i="4"/>
  <c r="I754" i="4"/>
  <c r="I755" i="4"/>
  <c r="I756" i="4"/>
  <c r="J750" i="4"/>
  <c r="J736" i="4"/>
  <c r="I676" i="5"/>
  <c r="J680" i="5"/>
  <c r="J699" i="5"/>
  <c r="J674" i="5"/>
  <c r="J85" i="7"/>
  <c r="K83" i="7"/>
  <c r="E21" i="3"/>
  <c r="H553" i="2"/>
  <c r="I553" i="2"/>
  <c r="J553" i="2"/>
  <c r="H554" i="2"/>
  <c r="I554" i="2"/>
  <c r="J554" i="2"/>
  <c r="H555" i="2"/>
  <c r="I555" i="2"/>
  <c r="J555" i="2"/>
  <c r="H556" i="2"/>
  <c r="I556" i="2"/>
  <c r="J556" i="2"/>
  <c r="H557" i="2"/>
  <c r="I557" i="2"/>
  <c r="J557" i="2"/>
  <c r="H558" i="2"/>
  <c r="I558" i="2"/>
  <c r="J558" i="2"/>
  <c r="H559" i="2"/>
  <c r="I559" i="2"/>
  <c r="J559" i="2"/>
  <c r="H560" i="2"/>
  <c r="I560" i="2"/>
  <c r="J560" i="2"/>
  <c r="H561" i="2"/>
  <c r="I561" i="2"/>
  <c r="J561" i="2"/>
  <c r="J552" i="2"/>
  <c r="J562" i="2"/>
  <c r="J564" i="2"/>
  <c r="J566" i="2"/>
  <c r="J551" i="2"/>
  <c r="H728" i="4"/>
  <c r="I728" i="4"/>
  <c r="J728" i="4"/>
  <c r="H729" i="4"/>
  <c r="I729" i="4"/>
  <c r="J729" i="4"/>
  <c r="H730" i="4"/>
  <c r="I730" i="4"/>
  <c r="J730" i="4"/>
  <c r="H731" i="4"/>
  <c r="I731" i="4"/>
  <c r="J731" i="4"/>
  <c r="J727" i="4"/>
  <c r="H726" i="4"/>
  <c r="I726" i="4"/>
  <c r="J726" i="4"/>
  <c r="J725" i="4"/>
  <c r="I733" i="4"/>
  <c r="J733" i="4"/>
  <c r="J732" i="4"/>
  <c r="I735" i="4"/>
  <c r="J735" i="4"/>
  <c r="J734" i="4"/>
  <c r="J724" i="4"/>
  <c r="E22" i="3"/>
  <c r="J570" i="2"/>
  <c r="J569" i="2"/>
  <c r="J571" i="2"/>
  <c r="J573" i="2"/>
  <c r="H576" i="2"/>
  <c r="I576" i="2"/>
  <c r="J576" i="2"/>
  <c r="H577" i="2"/>
  <c r="I577" i="2"/>
  <c r="J577" i="2"/>
  <c r="J575" i="2"/>
  <c r="J568" i="2"/>
  <c r="H722" i="4"/>
  <c r="I722" i="4"/>
  <c r="J722" i="4"/>
  <c r="H723" i="4"/>
  <c r="I723" i="4"/>
  <c r="J723" i="4"/>
  <c r="J721" i="4"/>
  <c r="J715" i="4"/>
  <c r="J717" i="4"/>
  <c r="J719" i="4"/>
  <c r="J714" i="4"/>
  <c r="E23" i="3"/>
  <c r="H571" i="4"/>
  <c r="I571" i="4"/>
  <c r="J571" i="4"/>
  <c r="H572" i="4"/>
  <c r="I572" i="4"/>
  <c r="J572" i="4"/>
  <c r="H570" i="4"/>
  <c r="I570" i="4"/>
  <c r="J570" i="4"/>
  <c r="J569" i="4"/>
  <c r="H567" i="4"/>
  <c r="I567" i="4"/>
  <c r="J567" i="4"/>
  <c r="H568" i="4"/>
  <c r="I568" i="4"/>
  <c r="J568" i="4"/>
  <c r="J566" i="4"/>
  <c r="J573" i="4"/>
  <c r="J575" i="4"/>
  <c r="J565" i="4"/>
  <c r="E24" i="3"/>
  <c r="H582" i="4"/>
  <c r="I582" i="4"/>
  <c r="J582" i="4"/>
  <c r="H583" i="4"/>
  <c r="I583" i="4"/>
  <c r="J583" i="4"/>
  <c r="H584" i="4"/>
  <c r="I584" i="4"/>
  <c r="J584" i="4"/>
  <c r="H585" i="4"/>
  <c r="I585" i="4"/>
  <c r="J585" i="4"/>
  <c r="H586" i="4"/>
  <c r="I586" i="4"/>
  <c r="J586" i="4"/>
  <c r="H581" i="4"/>
  <c r="I581" i="4"/>
  <c r="J581" i="4"/>
  <c r="J580" i="4"/>
  <c r="H588" i="4"/>
  <c r="I588" i="4"/>
  <c r="J588" i="4"/>
  <c r="H589" i="4"/>
  <c r="I589" i="4"/>
  <c r="J589" i="4"/>
  <c r="H590" i="4"/>
  <c r="I590" i="4"/>
  <c r="J590" i="4"/>
  <c r="J587" i="4"/>
  <c r="J578" i="4"/>
  <c r="J591" i="4"/>
  <c r="J577" i="4"/>
  <c r="H559" i="5"/>
  <c r="I559" i="5"/>
  <c r="J559" i="5"/>
  <c r="H560" i="5"/>
  <c r="I560" i="5"/>
  <c r="J560" i="5"/>
  <c r="H561" i="5"/>
  <c r="I561" i="5"/>
  <c r="J561" i="5"/>
  <c r="H562" i="5"/>
  <c r="I562" i="5"/>
  <c r="J562" i="5"/>
  <c r="H563" i="5"/>
  <c r="I563" i="5"/>
  <c r="J563" i="5"/>
  <c r="H564" i="5"/>
  <c r="I564" i="5"/>
  <c r="J564" i="5"/>
  <c r="H565" i="5"/>
  <c r="I565" i="5"/>
  <c r="J565" i="5"/>
  <c r="H566" i="5"/>
  <c r="I566" i="5"/>
  <c r="J566" i="5"/>
  <c r="J558" i="5"/>
  <c r="H568" i="5"/>
  <c r="I568" i="5"/>
  <c r="J568" i="5"/>
  <c r="H569" i="5"/>
  <c r="I569" i="5"/>
  <c r="J569" i="5"/>
  <c r="H570" i="5"/>
  <c r="I570" i="5"/>
  <c r="J570" i="5"/>
  <c r="H571" i="5"/>
  <c r="I571" i="5"/>
  <c r="J571" i="5"/>
  <c r="J567" i="5"/>
  <c r="J555" i="5"/>
  <c r="E25" i="3"/>
  <c r="H599" i="4"/>
  <c r="I599" i="4"/>
  <c r="J599" i="4"/>
  <c r="H600" i="4"/>
  <c r="I600" i="4"/>
  <c r="J600" i="4"/>
  <c r="J598" i="4"/>
  <c r="H602" i="4"/>
  <c r="I602" i="4"/>
  <c r="J602" i="4"/>
  <c r="H603" i="4"/>
  <c r="I603" i="4"/>
  <c r="J603" i="4"/>
  <c r="J601" i="4"/>
  <c r="I595" i="4"/>
  <c r="J595" i="4"/>
  <c r="J594" i="4"/>
  <c r="I597" i="4"/>
  <c r="J597" i="4"/>
  <c r="J596" i="4"/>
  <c r="J593" i="4"/>
  <c r="E26" i="3"/>
  <c r="H676" i="4"/>
  <c r="I676" i="4"/>
  <c r="J676" i="4"/>
  <c r="H677" i="4"/>
  <c r="I677" i="4"/>
  <c r="J677" i="4"/>
  <c r="H675" i="4"/>
  <c r="I675" i="4"/>
  <c r="J675" i="4"/>
  <c r="J674" i="4"/>
  <c r="H681" i="4"/>
  <c r="I681" i="4"/>
  <c r="J681" i="4"/>
  <c r="H682" i="4"/>
  <c r="I682" i="4"/>
  <c r="J682" i="4"/>
  <c r="H683" i="4"/>
  <c r="I683" i="4"/>
  <c r="J683" i="4"/>
  <c r="J680" i="4"/>
  <c r="I679" i="4"/>
  <c r="J679" i="4"/>
  <c r="J678" i="4"/>
  <c r="I685" i="4"/>
  <c r="J685" i="4"/>
  <c r="J684" i="4"/>
  <c r="J673" i="4"/>
  <c r="E27" i="3"/>
  <c r="E28" i="3"/>
  <c r="E8" i="3"/>
  <c r="M10" i="7"/>
  <c r="M9" i="7"/>
  <c r="L10" i="7"/>
  <c r="L9" i="7"/>
  <c r="M13" i="7"/>
  <c r="L13" i="7"/>
  <c r="M12" i="7"/>
  <c r="L12" i="7"/>
  <c r="M11" i="7"/>
  <c r="L11" i="7"/>
  <c r="G10" i="7"/>
  <c r="G9" i="7"/>
  <c r="G13" i="7"/>
  <c r="G12" i="7"/>
  <c r="G11" i="7"/>
  <c r="D28" i="3"/>
  <c r="C28" i="3"/>
  <c r="I674" i="4"/>
  <c r="I680" i="4"/>
  <c r="I678" i="4"/>
  <c r="I684" i="4"/>
  <c r="I673" i="4"/>
  <c r="D27" i="3"/>
  <c r="F674" i="4"/>
  <c r="F678" i="4"/>
  <c r="F680" i="4"/>
  <c r="F684" i="4"/>
  <c r="F673" i="4"/>
  <c r="C27" i="3"/>
  <c r="I601" i="4"/>
  <c r="I594" i="4"/>
  <c r="I596" i="4"/>
  <c r="I598" i="4"/>
  <c r="I593" i="4"/>
  <c r="D26" i="3"/>
  <c r="F594" i="4"/>
  <c r="F596" i="4"/>
  <c r="F598" i="4"/>
  <c r="F601" i="4"/>
  <c r="F593" i="4"/>
  <c r="C26" i="3"/>
  <c r="I580" i="4"/>
  <c r="I587" i="4"/>
  <c r="I578" i="4"/>
  <c r="I591" i="4"/>
  <c r="I577" i="4"/>
  <c r="I558" i="5"/>
  <c r="I567" i="5"/>
  <c r="I555" i="5"/>
  <c r="D25" i="3"/>
  <c r="F578" i="4"/>
  <c r="F580" i="4"/>
  <c r="F587" i="4"/>
  <c r="F591" i="4"/>
  <c r="F577" i="4"/>
  <c r="C25" i="3"/>
  <c r="G78" i="7"/>
  <c r="G79" i="7"/>
  <c r="G80" i="7"/>
  <c r="G77" i="7"/>
  <c r="G71" i="7"/>
  <c r="G72" i="7"/>
  <c r="G73" i="7"/>
  <c r="G74" i="7"/>
  <c r="G69" i="7"/>
  <c r="G75" i="7"/>
  <c r="G70" i="7"/>
  <c r="G81" i="7"/>
  <c r="G76" i="7"/>
  <c r="G67" i="7"/>
  <c r="L78" i="7"/>
  <c r="L79" i="7"/>
  <c r="L80" i="7"/>
  <c r="L77" i="7"/>
  <c r="L71" i="7"/>
  <c r="L72" i="7"/>
  <c r="L73" i="7"/>
  <c r="L74" i="7"/>
  <c r="L69" i="7"/>
  <c r="L75" i="7"/>
  <c r="L70" i="7"/>
  <c r="L81" i="7"/>
  <c r="L76" i="7"/>
  <c r="I569" i="4"/>
  <c r="I566" i="4"/>
  <c r="I573" i="4"/>
  <c r="I575" i="4"/>
  <c r="I565" i="4"/>
  <c r="D24" i="3"/>
  <c r="F566" i="4"/>
  <c r="F569" i="4"/>
  <c r="F573" i="4"/>
  <c r="F575" i="4"/>
  <c r="F565" i="4"/>
  <c r="C24" i="3"/>
  <c r="J107" i="7"/>
  <c r="K107" i="7"/>
  <c r="D113" i="7"/>
  <c r="K112" i="7"/>
  <c r="J112" i="7"/>
  <c r="F112" i="7"/>
  <c r="E112" i="7"/>
  <c r="D112" i="7"/>
  <c r="C112" i="7"/>
  <c r="D111" i="7"/>
  <c r="D110" i="7"/>
  <c r="K110" i="7"/>
  <c r="J110" i="7"/>
  <c r="F110" i="7"/>
  <c r="E110" i="7"/>
  <c r="C110" i="7"/>
  <c r="J109" i="7"/>
  <c r="K109" i="7"/>
  <c r="D109" i="7"/>
  <c r="J108" i="7"/>
  <c r="K108" i="7"/>
  <c r="D108" i="7"/>
  <c r="D107" i="7"/>
  <c r="J106" i="7"/>
  <c r="K106" i="7"/>
  <c r="D106" i="7"/>
  <c r="J105" i="7"/>
  <c r="K105" i="7"/>
  <c r="D105" i="7"/>
  <c r="K104" i="7"/>
  <c r="J104" i="7"/>
  <c r="D104" i="7"/>
  <c r="J103" i="7"/>
  <c r="D103" i="7"/>
  <c r="J102" i="7"/>
  <c r="K102" i="7"/>
  <c r="D102" i="7"/>
  <c r="F101" i="7"/>
  <c r="E101" i="7"/>
  <c r="C101" i="7"/>
  <c r="D100" i="7"/>
  <c r="D99" i="7"/>
  <c r="K99" i="7"/>
  <c r="J99" i="7"/>
  <c r="F99" i="7"/>
  <c r="E99" i="7"/>
  <c r="C99" i="7"/>
  <c r="E98" i="7"/>
  <c r="J90" i="7"/>
  <c r="J89" i="7"/>
  <c r="I77" i="7"/>
  <c r="I70" i="7"/>
  <c r="I57" i="7"/>
  <c r="I58" i="7"/>
  <c r="I59" i="7"/>
  <c r="I60" i="7"/>
  <c r="I61" i="7"/>
  <c r="I62" i="7"/>
  <c r="I63" i="7"/>
  <c r="I64" i="7"/>
  <c r="I65" i="7"/>
  <c r="I56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35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16" i="7"/>
  <c r="J16" i="7"/>
  <c r="I121" i="5"/>
  <c r="I115" i="5"/>
  <c r="C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21" i="5"/>
  <c r="E121" i="5"/>
  <c r="F121" i="5"/>
  <c r="G140" i="5"/>
  <c r="G141" i="5"/>
  <c r="G142" i="5"/>
  <c r="G143" i="5"/>
  <c r="G144" i="5"/>
  <c r="G145" i="5"/>
  <c r="G146" i="5"/>
  <c r="G147" i="5"/>
  <c r="E114" i="5"/>
  <c r="F114" i="5"/>
  <c r="C114" i="5"/>
  <c r="D115" i="5"/>
  <c r="D116" i="5"/>
  <c r="D117" i="5"/>
  <c r="D118" i="5"/>
  <c r="D119" i="5"/>
  <c r="D120" i="5"/>
  <c r="D114" i="5"/>
  <c r="G115" i="5"/>
  <c r="J115" i="5"/>
  <c r="G116" i="5"/>
  <c r="G117" i="5"/>
  <c r="G118" i="5"/>
  <c r="G119" i="5"/>
  <c r="G120" i="5"/>
  <c r="C63" i="5"/>
  <c r="E63" i="5"/>
  <c r="F63" i="5"/>
  <c r="D93" i="5"/>
  <c r="G93" i="5"/>
  <c r="D94" i="5"/>
  <c r="G94" i="5"/>
  <c r="D95" i="5"/>
  <c r="G95" i="5"/>
  <c r="D96" i="5"/>
  <c r="G96" i="5"/>
  <c r="D97" i="5"/>
  <c r="G97" i="5"/>
  <c r="D98" i="5"/>
  <c r="G98" i="5"/>
  <c r="D99" i="5"/>
  <c r="G99" i="5"/>
  <c r="D100" i="5"/>
  <c r="G100" i="5"/>
  <c r="D101" i="5"/>
  <c r="G101" i="5"/>
  <c r="D102" i="5"/>
  <c r="G102" i="5"/>
  <c r="D103" i="5"/>
  <c r="G103" i="5"/>
  <c r="D104" i="5"/>
  <c r="G104" i="5"/>
  <c r="D105" i="5"/>
  <c r="D106" i="5"/>
  <c r="G106" i="5"/>
  <c r="D107" i="5"/>
  <c r="G107" i="5"/>
  <c r="D108" i="5"/>
  <c r="G108" i="5"/>
  <c r="D109" i="5"/>
  <c r="G109" i="5"/>
  <c r="D110" i="5"/>
  <c r="G110" i="5"/>
  <c r="D111" i="5"/>
  <c r="G111" i="5"/>
  <c r="D112" i="5"/>
  <c r="G112" i="5"/>
  <c r="D113" i="5"/>
  <c r="G113" i="5"/>
  <c r="D58" i="5"/>
  <c r="G58" i="5"/>
  <c r="D59" i="5"/>
  <c r="G59" i="5"/>
  <c r="D60" i="5"/>
  <c r="G60" i="5"/>
  <c r="D61" i="5"/>
  <c r="D62" i="5"/>
  <c r="G62" i="5"/>
  <c r="I625" i="5"/>
  <c r="I612" i="5"/>
  <c r="J612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I212" i="5"/>
  <c r="J212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E14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30" i="4"/>
  <c r="D31" i="4"/>
  <c r="D32" i="4"/>
  <c r="D29" i="4"/>
  <c r="D28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162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354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46" i="4"/>
  <c r="D602" i="4"/>
  <c r="D603" i="4"/>
  <c r="D601" i="4"/>
  <c r="D634" i="4"/>
  <c r="D635" i="4"/>
  <c r="D636" i="4"/>
  <c r="D637" i="4"/>
  <c r="D638" i="4"/>
  <c r="D639" i="4"/>
  <c r="D640" i="4"/>
  <c r="D641" i="4"/>
  <c r="D633" i="4"/>
  <c r="D478" i="4"/>
  <c r="D477" i="4"/>
  <c r="D576" i="4"/>
  <c r="D575" i="4"/>
  <c r="D592" i="4"/>
  <c r="D591" i="4"/>
  <c r="D612" i="4"/>
  <c r="D611" i="4"/>
  <c r="D662" i="4"/>
  <c r="D661" i="4"/>
  <c r="D672" i="4"/>
  <c r="D671" i="4"/>
  <c r="D685" i="4"/>
  <c r="D684" i="4"/>
  <c r="D712" i="4"/>
  <c r="D722" i="4"/>
  <c r="D723" i="4"/>
  <c r="D721" i="4"/>
  <c r="D735" i="4"/>
  <c r="D734" i="4"/>
  <c r="D751" i="4"/>
  <c r="D752" i="4"/>
  <c r="D753" i="4"/>
  <c r="D754" i="4"/>
  <c r="D755" i="4"/>
  <c r="D756" i="4"/>
  <c r="D750" i="4"/>
  <c r="D11" i="4"/>
  <c r="D24" i="4"/>
  <c r="D25" i="4"/>
  <c r="D26" i="4"/>
  <c r="D27" i="4"/>
  <c r="D23" i="4"/>
  <c r="D154" i="4"/>
  <c r="D155" i="4"/>
  <c r="D156" i="4"/>
  <c r="D157" i="4"/>
  <c r="D158" i="4"/>
  <c r="D159" i="4"/>
  <c r="D160" i="4"/>
  <c r="D161" i="4"/>
  <c r="D153" i="4"/>
  <c r="D152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21" i="4"/>
  <c r="D473" i="4"/>
  <c r="D474" i="4"/>
  <c r="D475" i="4"/>
  <c r="D476" i="4"/>
  <c r="D472" i="4"/>
  <c r="E525" i="4"/>
  <c r="F525" i="4"/>
  <c r="D525" i="4"/>
  <c r="D599" i="4"/>
  <c r="D600" i="4"/>
  <c r="D598" i="4"/>
  <c r="D682" i="4"/>
  <c r="D683" i="4"/>
  <c r="D681" i="4"/>
  <c r="D680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696" i="4"/>
  <c r="D695" i="4"/>
  <c r="D574" i="4"/>
  <c r="D573" i="4"/>
  <c r="D588" i="4"/>
  <c r="D589" i="4"/>
  <c r="D590" i="4"/>
  <c r="D587" i="4"/>
  <c r="D610" i="4"/>
  <c r="D609" i="4"/>
  <c r="D632" i="4"/>
  <c r="D631" i="4"/>
  <c r="D660" i="4"/>
  <c r="D659" i="4"/>
  <c r="D670" i="4"/>
  <c r="D669" i="4"/>
  <c r="D720" i="4"/>
  <c r="D719" i="4"/>
  <c r="D733" i="4"/>
  <c r="D732" i="4"/>
  <c r="D749" i="4"/>
  <c r="D748" i="4"/>
  <c r="D10" i="4"/>
  <c r="D18" i="4"/>
  <c r="D19" i="4"/>
  <c r="D20" i="4"/>
  <c r="D21" i="4"/>
  <c r="D22" i="4"/>
  <c r="D17" i="4"/>
  <c r="D16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79" i="4"/>
  <c r="E234" i="4"/>
  <c r="F234" i="4"/>
  <c r="D234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486" i="4"/>
  <c r="D485" i="4"/>
  <c r="D571" i="4"/>
  <c r="D572" i="4"/>
  <c r="D570" i="4"/>
  <c r="D569" i="4"/>
  <c r="D582" i="4"/>
  <c r="D583" i="4"/>
  <c r="D584" i="4"/>
  <c r="D585" i="4"/>
  <c r="D586" i="4"/>
  <c r="D581" i="4"/>
  <c r="D580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17" i="4"/>
  <c r="D616" i="4"/>
  <c r="D650" i="4"/>
  <c r="D651" i="4"/>
  <c r="D652" i="4"/>
  <c r="D653" i="4"/>
  <c r="D654" i="4"/>
  <c r="D655" i="4"/>
  <c r="D656" i="4"/>
  <c r="D657" i="4"/>
  <c r="D658" i="4"/>
  <c r="D649" i="4"/>
  <c r="D648" i="4"/>
  <c r="D691" i="4"/>
  <c r="D692" i="4"/>
  <c r="D693" i="4"/>
  <c r="D694" i="4"/>
  <c r="D690" i="4"/>
  <c r="D689" i="4"/>
  <c r="D729" i="4"/>
  <c r="D730" i="4"/>
  <c r="D731" i="4"/>
  <c r="D728" i="4"/>
  <c r="D727" i="4"/>
  <c r="D742" i="4"/>
  <c r="D470" i="4"/>
  <c r="D471" i="4"/>
  <c r="D469" i="4"/>
  <c r="D597" i="4"/>
  <c r="D596" i="4"/>
  <c r="D608" i="4"/>
  <c r="D607" i="4"/>
  <c r="D667" i="4"/>
  <c r="D668" i="4"/>
  <c r="D666" i="4"/>
  <c r="D679" i="4"/>
  <c r="D678" i="4"/>
  <c r="D718" i="4"/>
  <c r="D717" i="4"/>
  <c r="D9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35" i="4"/>
  <c r="D34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02" i="4"/>
  <c r="D201" i="4"/>
  <c r="D482" i="4"/>
  <c r="D483" i="4"/>
  <c r="D481" i="4"/>
  <c r="D484" i="4"/>
  <c r="D480" i="4"/>
  <c r="D645" i="4"/>
  <c r="D646" i="4"/>
  <c r="D644" i="4"/>
  <c r="D647" i="4"/>
  <c r="D643" i="4"/>
  <c r="D676" i="4"/>
  <c r="D677" i="4"/>
  <c r="D675" i="4"/>
  <c r="D674" i="4"/>
  <c r="D15" i="4"/>
  <c r="D14" i="4"/>
  <c r="D468" i="4"/>
  <c r="D467" i="4"/>
  <c r="D567" i="4"/>
  <c r="D568" i="4"/>
  <c r="D566" i="4"/>
  <c r="D579" i="4"/>
  <c r="D578" i="4"/>
  <c r="D595" i="4"/>
  <c r="D594" i="4"/>
  <c r="D606" i="4"/>
  <c r="D605" i="4"/>
  <c r="D615" i="4"/>
  <c r="D614" i="4"/>
  <c r="D665" i="4"/>
  <c r="D664" i="4"/>
  <c r="D688" i="4"/>
  <c r="D687" i="4"/>
  <c r="D716" i="4"/>
  <c r="D715" i="4"/>
  <c r="D726" i="4"/>
  <c r="D725" i="4"/>
  <c r="D8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E643" i="4"/>
  <c r="E566" i="4"/>
  <c r="E480" i="4"/>
  <c r="G66" i="7"/>
  <c r="L66" i="7"/>
  <c r="C98" i="7"/>
  <c r="D101" i="7"/>
  <c r="J101" i="7"/>
  <c r="J98" i="7"/>
  <c r="F98" i="7"/>
  <c r="D98" i="7"/>
  <c r="K103" i="7"/>
  <c r="K101" i="7"/>
  <c r="I114" i="5"/>
  <c r="D149" i="5"/>
  <c r="I149" i="5"/>
  <c r="E14" i="4"/>
  <c r="E34" i="4"/>
  <c r="E201" i="4"/>
  <c r="E467" i="4"/>
  <c r="E578" i="4"/>
  <c r="E594" i="4"/>
  <c r="E605" i="4"/>
  <c r="E614" i="4"/>
  <c r="E664" i="4"/>
  <c r="E674" i="4"/>
  <c r="E687" i="4"/>
  <c r="E715" i="4"/>
  <c r="E725" i="4"/>
  <c r="E8" i="4"/>
  <c r="I707" i="5"/>
  <c r="I706" i="5"/>
  <c r="I703" i="5"/>
  <c r="I702" i="5"/>
  <c r="I700" i="5"/>
  <c r="I696" i="5"/>
  <c r="I695" i="5"/>
  <c r="I694" i="5"/>
  <c r="I693" i="5"/>
  <c r="I692" i="5"/>
  <c r="I690" i="5"/>
  <c r="I689" i="5"/>
  <c r="I687" i="5"/>
  <c r="I686" i="5"/>
  <c r="I684" i="5"/>
  <c r="I683" i="5"/>
  <c r="H664" i="5"/>
  <c r="H122" i="5"/>
  <c r="H64" i="5"/>
  <c r="I63" i="5"/>
  <c r="H57" i="5"/>
  <c r="I57" i="5"/>
  <c r="H33" i="5"/>
  <c r="I33" i="5"/>
  <c r="K98" i="7"/>
  <c r="D126" i="2"/>
  <c r="E159" i="2"/>
  <c r="F159" i="2"/>
  <c r="C159" i="2"/>
  <c r="D165" i="2"/>
  <c r="D164" i="2"/>
  <c r="D163" i="2"/>
  <c r="D162" i="2"/>
  <c r="D161" i="2"/>
  <c r="D160" i="2"/>
  <c r="C128" i="2"/>
  <c r="E128" i="2"/>
  <c r="F128" i="2"/>
  <c r="C16" i="4"/>
  <c r="D483" i="2"/>
  <c r="D577" i="2"/>
  <c r="D576" i="2"/>
  <c r="D570" i="2"/>
  <c r="D554" i="2"/>
  <c r="D555" i="2"/>
  <c r="D556" i="2"/>
  <c r="D557" i="2"/>
  <c r="D558" i="2"/>
  <c r="D559" i="2"/>
  <c r="D560" i="2"/>
  <c r="D561" i="2"/>
  <c r="D553" i="2"/>
  <c r="D549" i="2"/>
  <c r="D550" i="2"/>
  <c r="D548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15" i="2"/>
  <c r="D513" i="2"/>
  <c r="D505" i="2"/>
  <c r="D506" i="2"/>
  <c r="D507" i="2"/>
  <c r="D508" i="2"/>
  <c r="D509" i="2"/>
  <c r="D510" i="2"/>
  <c r="D511" i="2"/>
  <c r="D504" i="2"/>
  <c r="D502" i="2"/>
  <c r="D497" i="2"/>
  <c r="D496" i="2"/>
  <c r="D491" i="2"/>
  <c r="D492" i="2"/>
  <c r="D493" i="2"/>
  <c r="D494" i="2"/>
  <c r="D490" i="2"/>
  <c r="D488" i="2"/>
  <c r="D487" i="2"/>
  <c r="D481" i="2"/>
  <c r="D470" i="2"/>
  <c r="D471" i="2"/>
  <c r="D472" i="2"/>
  <c r="D473" i="2"/>
  <c r="D474" i="2"/>
  <c r="D475" i="2"/>
  <c r="D469" i="2"/>
  <c r="D466" i="2"/>
  <c r="D467" i="2"/>
  <c r="D465" i="2"/>
  <c r="D458" i="2"/>
  <c r="D459" i="2"/>
  <c r="D460" i="2"/>
  <c r="D457" i="2"/>
  <c r="D454" i="2"/>
  <c r="D455" i="2"/>
  <c r="D453" i="2"/>
  <c r="D448" i="2"/>
  <c r="D449" i="2"/>
  <c r="D450" i="2"/>
  <c r="D451" i="2"/>
  <c r="D447" i="2"/>
  <c r="D444" i="2"/>
  <c r="D445" i="2"/>
  <c r="D443" i="2"/>
  <c r="D436" i="2"/>
  <c r="D437" i="2"/>
  <c r="D438" i="2"/>
  <c r="D435" i="2"/>
  <c r="D427" i="2"/>
  <c r="D428" i="2"/>
  <c r="D429" i="2"/>
  <c r="D430" i="2"/>
  <c r="D431" i="2"/>
  <c r="D426" i="2"/>
  <c r="D422" i="2"/>
  <c r="D423" i="2"/>
  <c r="D424" i="2"/>
  <c r="D421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06" i="2"/>
  <c r="D397" i="2"/>
  <c r="D398" i="2"/>
  <c r="D399" i="2"/>
  <c r="D400" i="2"/>
  <c r="D401" i="2"/>
  <c r="D402" i="2"/>
  <c r="D403" i="2"/>
  <c r="D404" i="2"/>
  <c r="D396" i="2"/>
  <c r="D390" i="2"/>
  <c r="D391" i="2"/>
  <c r="D392" i="2"/>
  <c r="D389" i="2"/>
  <c r="D384" i="2"/>
  <c r="D385" i="2"/>
  <c r="D386" i="2"/>
  <c r="D387" i="2"/>
  <c r="D383" i="2"/>
  <c r="D381" i="2"/>
  <c r="D380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274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45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166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30" i="2"/>
  <c r="D125" i="2"/>
  <c r="D124" i="2"/>
  <c r="D122" i="2"/>
  <c r="D121" i="2"/>
  <c r="D119" i="2"/>
  <c r="D118" i="2"/>
  <c r="D112" i="2"/>
  <c r="D113" i="2"/>
  <c r="D114" i="2"/>
  <c r="D115" i="2"/>
  <c r="D116" i="2"/>
  <c r="D111" i="2"/>
  <c r="D109" i="2"/>
  <c r="D108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23" i="2"/>
  <c r="D86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65" i="2"/>
  <c r="D58" i="2"/>
  <c r="D59" i="2"/>
  <c r="D60" i="2"/>
  <c r="D61" i="2"/>
  <c r="D62" i="2"/>
  <c r="D57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42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62" i="2"/>
  <c r="D17" i="2"/>
  <c r="D15" i="2"/>
  <c r="D128" i="2"/>
  <c r="D425" i="2"/>
  <c r="D456" i="2"/>
  <c r="D395" i="2"/>
  <c r="D159" i="2"/>
  <c r="D56" i="2"/>
  <c r="D420" i="2"/>
  <c r="D434" i="2"/>
  <c r="D432" i="2"/>
  <c r="D442" i="2"/>
  <c r="D446" i="2"/>
  <c r="D452" i="2"/>
  <c r="D16" i="2"/>
  <c r="D534" i="2"/>
  <c r="D110" i="2"/>
  <c r="D244" i="2"/>
  <c r="D379" i="2"/>
  <c r="D382" i="2"/>
  <c r="D41" i="2"/>
  <c r="D405" i="2"/>
  <c r="D64" i="2"/>
  <c r="D388" i="2"/>
  <c r="D273" i="2"/>
  <c r="D120" i="2"/>
  <c r="D117" i="2"/>
  <c r="D85" i="2"/>
  <c r="D63" i="2"/>
  <c r="D394" i="2"/>
  <c r="D441" i="2"/>
  <c r="D378" i="2"/>
  <c r="D127" i="2"/>
  <c r="H649" i="5"/>
  <c r="D649" i="5"/>
  <c r="H648" i="5"/>
  <c r="D648" i="5"/>
  <c r="H647" i="5"/>
  <c r="I647" i="5"/>
  <c r="D647" i="5"/>
  <c r="H646" i="5"/>
  <c r="D646" i="5"/>
  <c r="H645" i="5"/>
  <c r="D645" i="5"/>
  <c r="H644" i="5"/>
  <c r="D644" i="5"/>
  <c r="I646" i="5"/>
  <c r="J646" i="5"/>
  <c r="J647" i="5"/>
  <c r="I645" i="5"/>
  <c r="J645" i="5"/>
  <c r="I649" i="5"/>
  <c r="J649" i="5"/>
  <c r="I644" i="5"/>
  <c r="J644" i="5"/>
  <c r="I648" i="5"/>
  <c r="J648" i="5"/>
  <c r="J643" i="5"/>
  <c r="J97" i="7"/>
  <c r="D97" i="7"/>
  <c r="J96" i="7"/>
  <c r="K96" i="7"/>
  <c r="D96" i="7"/>
  <c r="F95" i="7"/>
  <c r="E95" i="7"/>
  <c r="C95" i="7"/>
  <c r="K94" i="7"/>
  <c r="J93" i="7"/>
  <c r="H93" i="7"/>
  <c r="F93" i="7"/>
  <c r="E93" i="7"/>
  <c r="D93" i="7"/>
  <c r="C93" i="7"/>
  <c r="J92" i="7"/>
  <c r="K92" i="7"/>
  <c r="D92" i="7"/>
  <c r="J91" i="7"/>
  <c r="K91" i="7"/>
  <c r="D91" i="7"/>
  <c r="K90" i="7"/>
  <c r="D90" i="7"/>
  <c r="K89" i="7"/>
  <c r="D89" i="7"/>
  <c r="F88" i="7"/>
  <c r="E88" i="7"/>
  <c r="C88" i="7"/>
  <c r="D85" i="7"/>
  <c r="J82" i="7"/>
  <c r="K82" i="7"/>
  <c r="K81" i="7"/>
  <c r="D82" i="7"/>
  <c r="D81" i="7"/>
  <c r="M81" i="7"/>
  <c r="F81" i="7"/>
  <c r="E81" i="7"/>
  <c r="C81" i="7"/>
  <c r="I80" i="7"/>
  <c r="J80" i="7"/>
  <c r="K80" i="7"/>
  <c r="M80" i="7"/>
  <c r="D80" i="7"/>
  <c r="I79" i="7"/>
  <c r="J79" i="7"/>
  <c r="K79" i="7"/>
  <c r="M79" i="7"/>
  <c r="D79" i="7"/>
  <c r="I78" i="7"/>
  <c r="J78" i="7"/>
  <c r="K78" i="7"/>
  <c r="M78" i="7"/>
  <c r="D78" i="7"/>
  <c r="J77" i="7"/>
  <c r="K77" i="7"/>
  <c r="D77" i="7"/>
  <c r="F76" i="7"/>
  <c r="E76" i="7"/>
  <c r="C76" i="7"/>
  <c r="I75" i="7"/>
  <c r="J75" i="7"/>
  <c r="K75" i="7"/>
  <c r="M75" i="7"/>
  <c r="D75" i="7"/>
  <c r="I74" i="7"/>
  <c r="J74" i="7"/>
  <c r="K74" i="7"/>
  <c r="M74" i="7"/>
  <c r="D74" i="7"/>
  <c r="I73" i="7"/>
  <c r="J73" i="7"/>
  <c r="K73" i="7"/>
  <c r="M73" i="7"/>
  <c r="D73" i="7"/>
  <c r="I72" i="7"/>
  <c r="J72" i="7"/>
  <c r="K72" i="7"/>
  <c r="M72" i="7"/>
  <c r="D72" i="7"/>
  <c r="I71" i="7"/>
  <c r="J71" i="7"/>
  <c r="K71" i="7"/>
  <c r="M71" i="7"/>
  <c r="D71" i="7"/>
  <c r="J70" i="7"/>
  <c r="D70" i="7"/>
  <c r="F69" i="7"/>
  <c r="E69" i="7"/>
  <c r="C69" i="7"/>
  <c r="D68" i="7"/>
  <c r="M67" i="7"/>
  <c r="K67" i="7"/>
  <c r="J67" i="7"/>
  <c r="F67" i="7"/>
  <c r="E67" i="7"/>
  <c r="D67" i="7"/>
  <c r="C67" i="7"/>
  <c r="J65" i="7"/>
  <c r="K65" i="7"/>
  <c r="D65" i="7"/>
  <c r="J64" i="7"/>
  <c r="K64" i="7"/>
  <c r="D64" i="7"/>
  <c r="J63" i="7"/>
  <c r="K63" i="7"/>
  <c r="D63" i="7"/>
  <c r="J62" i="7"/>
  <c r="K62" i="7"/>
  <c r="D62" i="7"/>
  <c r="J61" i="7"/>
  <c r="K61" i="7"/>
  <c r="D61" i="7"/>
  <c r="J60" i="7"/>
  <c r="K60" i="7"/>
  <c r="D60" i="7"/>
  <c r="J59" i="7"/>
  <c r="K59" i="7"/>
  <c r="D59" i="7"/>
  <c r="J58" i="7"/>
  <c r="K58" i="7"/>
  <c r="D58" i="7"/>
  <c r="J57" i="7"/>
  <c r="K57" i="7"/>
  <c r="D57" i="7"/>
  <c r="J56" i="7"/>
  <c r="D56" i="7"/>
  <c r="F55" i="7"/>
  <c r="F13" i="7"/>
  <c r="E55" i="7"/>
  <c r="E13" i="7"/>
  <c r="C55" i="7"/>
  <c r="C13" i="7"/>
  <c r="D54" i="7"/>
  <c r="D53" i="7"/>
  <c r="K53" i="7"/>
  <c r="J53" i="7"/>
  <c r="F53" i="7"/>
  <c r="E53" i="7"/>
  <c r="E12" i="7"/>
  <c r="C53" i="7"/>
  <c r="C12" i="7"/>
  <c r="J52" i="7"/>
  <c r="K52" i="7"/>
  <c r="D52" i="7"/>
  <c r="J51" i="7"/>
  <c r="K51" i="7"/>
  <c r="D51" i="7"/>
  <c r="J50" i="7"/>
  <c r="K50" i="7"/>
  <c r="D50" i="7"/>
  <c r="J49" i="7"/>
  <c r="K49" i="7"/>
  <c r="D49" i="7"/>
  <c r="J48" i="7"/>
  <c r="K48" i="7"/>
  <c r="D48" i="7"/>
  <c r="J47" i="7"/>
  <c r="K47" i="7"/>
  <c r="D47" i="7"/>
  <c r="J46" i="7"/>
  <c r="K46" i="7"/>
  <c r="D46" i="7"/>
  <c r="J45" i="7"/>
  <c r="K45" i="7"/>
  <c r="D45" i="7"/>
  <c r="J44" i="7"/>
  <c r="K44" i="7"/>
  <c r="D44" i="7"/>
  <c r="J43" i="7"/>
  <c r="K43" i="7"/>
  <c r="D43" i="7"/>
  <c r="J42" i="7"/>
  <c r="K42" i="7"/>
  <c r="D42" i="7"/>
  <c r="J41" i="7"/>
  <c r="K41" i="7"/>
  <c r="D41" i="7"/>
  <c r="J40" i="7"/>
  <c r="K40" i="7"/>
  <c r="D40" i="7"/>
  <c r="J39" i="7"/>
  <c r="K39" i="7"/>
  <c r="D39" i="7"/>
  <c r="J38" i="7"/>
  <c r="K38" i="7"/>
  <c r="D38" i="7"/>
  <c r="J37" i="7"/>
  <c r="K37" i="7"/>
  <c r="D37" i="7"/>
  <c r="J36" i="7"/>
  <c r="K36" i="7"/>
  <c r="D36" i="7"/>
  <c r="J35" i="7"/>
  <c r="K35" i="7"/>
  <c r="D35" i="7"/>
  <c r="F34" i="7"/>
  <c r="F11" i="7"/>
  <c r="E34" i="7"/>
  <c r="C34" i="7"/>
  <c r="C11" i="7"/>
  <c r="J33" i="7"/>
  <c r="K33" i="7"/>
  <c r="D33" i="7"/>
  <c r="J32" i="7"/>
  <c r="K32" i="7"/>
  <c r="D32" i="7"/>
  <c r="J31" i="7"/>
  <c r="K31" i="7"/>
  <c r="D31" i="7"/>
  <c r="J30" i="7"/>
  <c r="K30" i="7"/>
  <c r="D30" i="7"/>
  <c r="J29" i="7"/>
  <c r="K29" i="7"/>
  <c r="D29" i="7"/>
  <c r="J28" i="7"/>
  <c r="K28" i="7"/>
  <c r="D28" i="7"/>
  <c r="J27" i="7"/>
  <c r="K27" i="7"/>
  <c r="D27" i="7"/>
  <c r="J26" i="7"/>
  <c r="K26" i="7"/>
  <c r="D26" i="7"/>
  <c r="J25" i="7"/>
  <c r="K25" i="7"/>
  <c r="D25" i="7"/>
  <c r="J24" i="7"/>
  <c r="K24" i="7"/>
  <c r="D24" i="7"/>
  <c r="J23" i="7"/>
  <c r="K23" i="7"/>
  <c r="D23" i="7"/>
  <c r="J22" i="7"/>
  <c r="K22" i="7"/>
  <c r="D22" i="7"/>
  <c r="J21" i="7"/>
  <c r="K21" i="7"/>
  <c r="D21" i="7"/>
  <c r="J20" i="7"/>
  <c r="K20" i="7"/>
  <c r="D20" i="7"/>
  <c r="J19" i="7"/>
  <c r="K19" i="7"/>
  <c r="D19" i="7"/>
  <c r="J18" i="7"/>
  <c r="K18" i="7"/>
  <c r="D18" i="7"/>
  <c r="J17" i="7"/>
  <c r="K17" i="7"/>
  <c r="D17" i="7"/>
  <c r="D16" i="7"/>
  <c r="F15" i="7"/>
  <c r="F10" i="7"/>
  <c r="E15" i="7"/>
  <c r="E10" i="7"/>
  <c r="C15" i="7"/>
  <c r="C10" i="7"/>
  <c r="E11" i="7"/>
  <c r="F12" i="7"/>
  <c r="D12" i="7"/>
  <c r="C66" i="7"/>
  <c r="K88" i="7"/>
  <c r="J81" i="7"/>
  <c r="F14" i="7"/>
  <c r="D34" i="7"/>
  <c r="D55" i="7"/>
  <c r="E66" i="7"/>
  <c r="D69" i="7"/>
  <c r="F83" i="7"/>
  <c r="K93" i="7"/>
  <c r="K12" i="7"/>
  <c r="D95" i="7"/>
  <c r="C14" i="7"/>
  <c r="D15" i="7"/>
  <c r="J34" i="7"/>
  <c r="J11" i="7"/>
  <c r="D76" i="7"/>
  <c r="J88" i="7"/>
  <c r="D88" i="7"/>
  <c r="E14" i="7"/>
  <c r="C83" i="7"/>
  <c r="K16" i="7"/>
  <c r="K15" i="7"/>
  <c r="K10" i="7"/>
  <c r="J15" i="7"/>
  <c r="M77" i="7"/>
  <c r="K76" i="7"/>
  <c r="K34" i="7"/>
  <c r="K56" i="7"/>
  <c r="K55" i="7"/>
  <c r="J55" i="7"/>
  <c r="J13" i="7"/>
  <c r="F66" i="7"/>
  <c r="K70" i="7"/>
  <c r="J69" i="7"/>
  <c r="J76" i="7"/>
  <c r="J12" i="7"/>
  <c r="E83" i="7"/>
  <c r="K97" i="7"/>
  <c r="K95" i="7"/>
  <c r="J95" i="7"/>
  <c r="D10" i="7"/>
  <c r="D13" i="7"/>
  <c r="D11" i="7"/>
  <c r="K11" i="7"/>
  <c r="K13" i="7"/>
  <c r="J10" i="7"/>
  <c r="F9" i="7"/>
  <c r="D66" i="7"/>
  <c r="K14" i="7"/>
  <c r="M76" i="7"/>
  <c r="D83" i="7"/>
  <c r="D14" i="7"/>
  <c r="C9" i="7"/>
  <c r="J83" i="7"/>
  <c r="M70" i="7"/>
  <c r="M69" i="7"/>
  <c r="K69" i="7"/>
  <c r="K66" i="7"/>
  <c r="J14" i="7"/>
  <c r="J66" i="7"/>
  <c r="E9" i="7"/>
  <c r="M66" i="7"/>
  <c r="D9" i="7"/>
  <c r="K9" i="7"/>
  <c r="J9" i="7"/>
  <c r="I708" i="5"/>
  <c r="D708" i="5"/>
  <c r="D707" i="5"/>
  <c r="D706" i="5"/>
  <c r="I705" i="5"/>
  <c r="D705" i="5"/>
  <c r="I704" i="5"/>
  <c r="D704" i="5"/>
  <c r="D703" i="5"/>
  <c r="D702" i="5"/>
  <c r="I701" i="5"/>
  <c r="D701" i="5"/>
  <c r="D700" i="5"/>
  <c r="F699" i="5"/>
  <c r="E699" i="5"/>
  <c r="C699" i="5"/>
  <c r="D698" i="5"/>
  <c r="D697" i="5"/>
  <c r="J697" i="5"/>
  <c r="I697" i="5"/>
  <c r="F697" i="5"/>
  <c r="E697" i="5"/>
  <c r="C697" i="5"/>
  <c r="D696" i="5"/>
  <c r="D695" i="5"/>
  <c r="D694" i="5"/>
  <c r="D693" i="5"/>
  <c r="D692" i="5"/>
  <c r="I691" i="5"/>
  <c r="D691" i="5"/>
  <c r="D690" i="5"/>
  <c r="D689" i="5"/>
  <c r="I688" i="5"/>
  <c r="D688" i="5"/>
  <c r="D687" i="5"/>
  <c r="D686" i="5"/>
  <c r="I685" i="5"/>
  <c r="D685" i="5"/>
  <c r="D684" i="5"/>
  <c r="D683" i="5"/>
  <c r="I682" i="5"/>
  <c r="D682" i="5"/>
  <c r="I681" i="5"/>
  <c r="D681" i="5"/>
  <c r="F680" i="5"/>
  <c r="E680" i="5"/>
  <c r="C680" i="5"/>
  <c r="D676" i="5"/>
  <c r="F675" i="5"/>
  <c r="E675" i="5"/>
  <c r="C675" i="5"/>
  <c r="I673" i="5"/>
  <c r="D673" i="5"/>
  <c r="D672" i="5"/>
  <c r="F672" i="5"/>
  <c r="E672" i="5"/>
  <c r="C672" i="5"/>
  <c r="I671" i="5"/>
  <c r="D671" i="5"/>
  <c r="D670" i="5"/>
  <c r="F670" i="5"/>
  <c r="E670" i="5"/>
  <c r="C670" i="5"/>
  <c r="H669" i="5"/>
  <c r="D669" i="5"/>
  <c r="H668" i="5"/>
  <c r="D668" i="5"/>
  <c r="H667" i="5"/>
  <c r="D667" i="5"/>
  <c r="H666" i="5"/>
  <c r="D666" i="5"/>
  <c r="F665" i="5"/>
  <c r="E665" i="5"/>
  <c r="C665" i="5"/>
  <c r="I664" i="5"/>
  <c r="D664" i="5"/>
  <c r="F663" i="5"/>
  <c r="E663" i="5"/>
  <c r="D663" i="5"/>
  <c r="C663" i="5"/>
  <c r="H661" i="5"/>
  <c r="I661" i="5"/>
  <c r="J661" i="5"/>
  <c r="D661" i="5"/>
  <c r="H660" i="5"/>
  <c r="D660" i="5"/>
  <c r="F659" i="5"/>
  <c r="E659" i="5"/>
  <c r="C659" i="5"/>
  <c r="D658" i="5"/>
  <c r="D657" i="5"/>
  <c r="J657" i="5"/>
  <c r="I657" i="5"/>
  <c r="F657" i="5"/>
  <c r="E657" i="5"/>
  <c r="C657" i="5"/>
  <c r="D656" i="5"/>
  <c r="D655" i="5"/>
  <c r="J655" i="5"/>
  <c r="I655" i="5"/>
  <c r="F655" i="5"/>
  <c r="E655" i="5"/>
  <c r="C655" i="5"/>
  <c r="D654" i="5"/>
  <c r="D653" i="5"/>
  <c r="J653" i="5"/>
  <c r="I653" i="5"/>
  <c r="F653" i="5"/>
  <c r="E653" i="5"/>
  <c r="C653" i="5"/>
  <c r="F650" i="5"/>
  <c r="E650" i="5"/>
  <c r="D650" i="5"/>
  <c r="C650" i="5"/>
  <c r="I643" i="5"/>
  <c r="F643" i="5"/>
  <c r="E643" i="5"/>
  <c r="D643" i="5"/>
  <c r="C643" i="5"/>
  <c r="F641" i="5"/>
  <c r="E641" i="5"/>
  <c r="D641" i="5"/>
  <c r="C641" i="5"/>
  <c r="D640" i="5"/>
  <c r="D638" i="5"/>
  <c r="F638" i="5"/>
  <c r="E638" i="5"/>
  <c r="C638" i="5"/>
  <c r="H636" i="5"/>
  <c r="D636" i="5"/>
  <c r="D635" i="5"/>
  <c r="F635" i="5"/>
  <c r="E635" i="5"/>
  <c r="C635" i="5"/>
  <c r="D634" i="5"/>
  <c r="D633" i="5"/>
  <c r="J633" i="5"/>
  <c r="I633" i="5"/>
  <c r="F633" i="5"/>
  <c r="E633" i="5"/>
  <c r="C633" i="5"/>
  <c r="I632" i="5"/>
  <c r="D632" i="5"/>
  <c r="I631" i="5"/>
  <c r="D631" i="5"/>
  <c r="I630" i="5"/>
  <c r="D630" i="5"/>
  <c r="I629" i="5"/>
  <c r="D629" i="5"/>
  <c r="I628" i="5"/>
  <c r="D628" i="5"/>
  <c r="I627" i="5"/>
  <c r="D627" i="5"/>
  <c r="I626" i="5"/>
  <c r="D626" i="5"/>
  <c r="D625" i="5"/>
  <c r="I624" i="5"/>
  <c r="D624" i="5"/>
  <c r="I623" i="5"/>
  <c r="D623" i="5"/>
  <c r="I622" i="5"/>
  <c r="D622" i="5"/>
  <c r="I621" i="5"/>
  <c r="D621" i="5"/>
  <c r="I620" i="5"/>
  <c r="D620" i="5"/>
  <c r="I619" i="5"/>
  <c r="D619" i="5"/>
  <c r="I618" i="5"/>
  <c r="D618" i="5"/>
  <c r="I617" i="5"/>
  <c r="J617" i="5"/>
  <c r="D617" i="5"/>
  <c r="I616" i="5"/>
  <c r="D616" i="5"/>
  <c r="I615" i="5"/>
  <c r="D615" i="5"/>
  <c r="F614" i="5"/>
  <c r="E614" i="5"/>
  <c r="C614" i="5"/>
  <c r="D613" i="5"/>
  <c r="D612" i="5"/>
  <c r="F611" i="5"/>
  <c r="E611" i="5"/>
  <c r="C611" i="5"/>
  <c r="I609" i="5"/>
  <c r="J609" i="5"/>
  <c r="D609" i="5"/>
  <c r="H608" i="5"/>
  <c r="D608" i="5"/>
  <c r="H607" i="5"/>
  <c r="D607" i="5"/>
  <c r="F606" i="5"/>
  <c r="E606" i="5"/>
  <c r="C606" i="5"/>
  <c r="D605" i="5"/>
  <c r="D604" i="5"/>
  <c r="J604" i="5"/>
  <c r="I604" i="5"/>
  <c r="F604" i="5"/>
  <c r="E604" i="5"/>
  <c r="C604" i="5"/>
  <c r="H603" i="5"/>
  <c r="D603" i="5"/>
  <c r="H602" i="5"/>
  <c r="D602" i="5"/>
  <c r="H601" i="5"/>
  <c r="D601" i="5"/>
  <c r="H600" i="5"/>
  <c r="D600" i="5"/>
  <c r="H599" i="5"/>
  <c r="D599" i="5"/>
  <c r="H598" i="5"/>
  <c r="D598" i="5"/>
  <c r="H597" i="5"/>
  <c r="I597" i="5"/>
  <c r="D597" i="5"/>
  <c r="H596" i="5"/>
  <c r="D596" i="5"/>
  <c r="H595" i="5"/>
  <c r="D595" i="5"/>
  <c r="H594" i="5"/>
  <c r="D594" i="5"/>
  <c r="H593" i="5"/>
  <c r="D593" i="5"/>
  <c r="F592" i="5"/>
  <c r="E592" i="5"/>
  <c r="C592" i="5"/>
  <c r="D591" i="5"/>
  <c r="D590" i="5"/>
  <c r="J590" i="5"/>
  <c r="I590" i="5"/>
  <c r="F590" i="5"/>
  <c r="E590" i="5"/>
  <c r="C590" i="5"/>
  <c r="H588" i="5"/>
  <c r="D588" i="5"/>
  <c r="H587" i="5"/>
  <c r="D587" i="5"/>
  <c r="H586" i="5"/>
  <c r="D586" i="5"/>
  <c r="F585" i="5"/>
  <c r="E585" i="5"/>
  <c r="C585" i="5"/>
  <c r="H584" i="5"/>
  <c r="D584" i="5"/>
  <c r="I583" i="5"/>
  <c r="D583" i="5"/>
  <c r="H582" i="5"/>
  <c r="D582" i="5"/>
  <c r="F581" i="5"/>
  <c r="E581" i="5"/>
  <c r="C581" i="5"/>
  <c r="H580" i="5"/>
  <c r="I580" i="5"/>
  <c r="J580" i="5"/>
  <c r="D580" i="5"/>
  <c r="H579" i="5"/>
  <c r="D579" i="5"/>
  <c r="H578" i="5"/>
  <c r="D578" i="5"/>
  <c r="F577" i="5"/>
  <c r="E577" i="5"/>
  <c r="C577" i="5"/>
  <c r="D576" i="5"/>
  <c r="D575" i="5"/>
  <c r="J575" i="5"/>
  <c r="I575" i="5"/>
  <c r="F575" i="5"/>
  <c r="E575" i="5"/>
  <c r="C575" i="5"/>
  <c r="D573" i="5"/>
  <c r="D572" i="5"/>
  <c r="J572" i="5"/>
  <c r="I572" i="5"/>
  <c r="F572" i="5"/>
  <c r="E572" i="5"/>
  <c r="C572" i="5"/>
  <c r="D571" i="5"/>
  <c r="D570" i="5"/>
  <c r="D569" i="5"/>
  <c r="D568" i="5"/>
  <c r="F567" i="5"/>
  <c r="E567" i="5"/>
  <c r="C567" i="5"/>
  <c r="D566" i="5"/>
  <c r="D565" i="5"/>
  <c r="D564" i="5"/>
  <c r="D563" i="5"/>
  <c r="D562" i="5"/>
  <c r="D561" i="5"/>
  <c r="D560" i="5"/>
  <c r="D559" i="5"/>
  <c r="F558" i="5"/>
  <c r="E558" i="5"/>
  <c r="C558" i="5"/>
  <c r="D557" i="5"/>
  <c r="D556" i="5"/>
  <c r="J556" i="5"/>
  <c r="I556" i="5"/>
  <c r="F556" i="5"/>
  <c r="E556" i="5"/>
  <c r="C556" i="5"/>
  <c r="D554" i="5"/>
  <c r="D553" i="5"/>
  <c r="D552" i="5"/>
  <c r="D551" i="5"/>
  <c r="D550" i="5"/>
  <c r="D549" i="5"/>
  <c r="D548" i="5"/>
  <c r="D547" i="5"/>
  <c r="D546" i="5"/>
  <c r="D545" i="5"/>
  <c r="F544" i="5"/>
  <c r="E544" i="5"/>
  <c r="C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F531" i="5"/>
  <c r="E531" i="5"/>
  <c r="C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F487" i="5"/>
  <c r="E487" i="5"/>
  <c r="C487" i="5"/>
  <c r="D486" i="5"/>
  <c r="D485" i="5"/>
  <c r="D484" i="5"/>
  <c r="D483" i="5"/>
  <c r="D482" i="5"/>
  <c r="D481" i="5"/>
  <c r="F480" i="5"/>
  <c r="E480" i="5"/>
  <c r="C480" i="5"/>
  <c r="H372" i="5"/>
  <c r="D372" i="5"/>
  <c r="D371" i="5"/>
  <c r="D370" i="5"/>
  <c r="D369" i="5"/>
  <c r="F368" i="5"/>
  <c r="E368" i="5"/>
  <c r="E148" i="5"/>
  <c r="C368" i="5"/>
  <c r="F336" i="5"/>
  <c r="E336" i="5"/>
  <c r="C336" i="5"/>
  <c r="H211" i="5"/>
  <c r="D211" i="5"/>
  <c r="H210" i="5"/>
  <c r="D210" i="5"/>
  <c r="F209" i="5"/>
  <c r="E209" i="5"/>
  <c r="C209" i="5"/>
  <c r="F149" i="5"/>
  <c r="C149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I32" i="5"/>
  <c r="F32" i="5"/>
  <c r="E32" i="5"/>
  <c r="C32" i="5"/>
  <c r="D30" i="5"/>
  <c r="D29" i="5"/>
  <c r="D28" i="5"/>
  <c r="D27" i="5"/>
  <c r="D26" i="5"/>
  <c r="D25" i="5"/>
  <c r="F24" i="5"/>
  <c r="E24" i="5"/>
  <c r="C24" i="5"/>
  <c r="H23" i="5"/>
  <c r="D23" i="5"/>
  <c r="D22" i="5"/>
  <c r="F22" i="5"/>
  <c r="E22" i="5"/>
  <c r="C22" i="5"/>
  <c r="D21" i="5"/>
  <c r="D20" i="5"/>
  <c r="D19" i="5"/>
  <c r="D18" i="5"/>
  <c r="F17" i="5"/>
  <c r="E17" i="5"/>
  <c r="C17" i="5"/>
  <c r="D16" i="5"/>
  <c r="D15" i="5"/>
  <c r="J15" i="5"/>
  <c r="I15" i="5"/>
  <c r="F15" i="5"/>
  <c r="E15" i="5"/>
  <c r="C15" i="5"/>
  <c r="D63" i="5"/>
  <c r="E10" i="5"/>
  <c r="F12" i="5"/>
  <c r="E9" i="5"/>
  <c r="F10" i="5"/>
  <c r="E11" i="5"/>
  <c r="F9" i="5"/>
  <c r="F11" i="5"/>
  <c r="E12" i="5"/>
  <c r="D659" i="5"/>
  <c r="D652" i="5"/>
  <c r="D558" i="5"/>
  <c r="D32" i="5"/>
  <c r="C12" i="5"/>
  <c r="C652" i="5"/>
  <c r="C555" i="5"/>
  <c r="C589" i="5"/>
  <c r="E652" i="5"/>
  <c r="E674" i="5"/>
  <c r="D368" i="5"/>
  <c r="D637" i="5"/>
  <c r="I666" i="5"/>
  <c r="F652" i="5"/>
  <c r="J583" i="5"/>
  <c r="J597" i="5"/>
  <c r="I601" i="5"/>
  <c r="J601" i="5"/>
  <c r="J630" i="5"/>
  <c r="I660" i="5"/>
  <c r="J660" i="5"/>
  <c r="J659" i="5"/>
  <c r="I211" i="5"/>
  <c r="J211" i="5"/>
  <c r="I372" i="5"/>
  <c r="J372" i="5"/>
  <c r="I23" i="5"/>
  <c r="J23" i="5"/>
  <c r="J22" i="5"/>
  <c r="I210" i="5"/>
  <c r="J210" i="5"/>
  <c r="E555" i="5"/>
  <c r="F574" i="5"/>
  <c r="I579" i="5"/>
  <c r="J579" i="5"/>
  <c r="I586" i="5"/>
  <c r="J586" i="5"/>
  <c r="I588" i="5"/>
  <c r="J588" i="5"/>
  <c r="I593" i="5"/>
  <c r="I595" i="5"/>
  <c r="J595" i="5"/>
  <c r="F610" i="5"/>
  <c r="J618" i="5"/>
  <c r="J620" i="5"/>
  <c r="J622" i="5"/>
  <c r="J624" i="5"/>
  <c r="J626" i="5"/>
  <c r="J628" i="5"/>
  <c r="I578" i="5"/>
  <c r="J578" i="5"/>
  <c r="I587" i="5"/>
  <c r="J587" i="5"/>
  <c r="I594" i="5"/>
  <c r="J594" i="5"/>
  <c r="I596" i="5"/>
  <c r="J596" i="5"/>
  <c r="J615" i="5"/>
  <c r="J619" i="5"/>
  <c r="J621" i="5"/>
  <c r="J623" i="5"/>
  <c r="J625" i="5"/>
  <c r="I599" i="5"/>
  <c r="J599" i="5"/>
  <c r="I603" i="5"/>
  <c r="J603" i="5"/>
  <c r="I607" i="5"/>
  <c r="J607" i="5"/>
  <c r="J632" i="5"/>
  <c r="I668" i="5"/>
  <c r="J668" i="5"/>
  <c r="D336" i="5"/>
  <c r="F479" i="5"/>
  <c r="I582" i="5"/>
  <c r="J582" i="5"/>
  <c r="I584" i="5"/>
  <c r="J584" i="5"/>
  <c r="I598" i="5"/>
  <c r="J598" i="5"/>
  <c r="I600" i="5"/>
  <c r="J600" i="5"/>
  <c r="I602" i="5"/>
  <c r="J602" i="5"/>
  <c r="I608" i="5"/>
  <c r="J608" i="5"/>
  <c r="J627" i="5"/>
  <c r="J629" i="5"/>
  <c r="J631" i="5"/>
  <c r="I636" i="5"/>
  <c r="I635" i="5"/>
  <c r="I667" i="5"/>
  <c r="J667" i="5"/>
  <c r="I669" i="5"/>
  <c r="J669" i="5"/>
  <c r="D592" i="5"/>
  <c r="C14" i="5"/>
  <c r="E14" i="5"/>
  <c r="C9" i="5"/>
  <c r="D209" i="5"/>
  <c r="D480" i="5"/>
  <c r="D17" i="5"/>
  <c r="F14" i="5"/>
  <c r="C31" i="5"/>
  <c r="E31" i="5"/>
  <c r="C11" i="5"/>
  <c r="C148" i="5"/>
  <c r="C479" i="5"/>
  <c r="D24" i="5"/>
  <c r="F148" i="5"/>
  <c r="D614" i="5"/>
  <c r="E662" i="5"/>
  <c r="D567" i="5"/>
  <c r="E589" i="5"/>
  <c r="F662" i="5"/>
  <c r="D544" i="5"/>
  <c r="D577" i="5"/>
  <c r="F589" i="5"/>
  <c r="E610" i="5"/>
  <c r="C662" i="5"/>
  <c r="I663" i="5"/>
  <c r="J664" i="5"/>
  <c r="J663" i="5"/>
  <c r="C10" i="5"/>
  <c r="F31" i="5"/>
  <c r="I31" i="5"/>
  <c r="D531" i="5"/>
  <c r="D581" i="5"/>
  <c r="E574" i="5"/>
  <c r="D665" i="5"/>
  <c r="D662" i="5"/>
  <c r="D675" i="5"/>
  <c r="E479" i="5"/>
  <c r="D487" i="5"/>
  <c r="F555" i="5"/>
  <c r="C574" i="5"/>
  <c r="D606" i="5"/>
  <c r="C610" i="5"/>
  <c r="D611" i="5"/>
  <c r="C674" i="5"/>
  <c r="D680" i="5"/>
  <c r="D699" i="5"/>
  <c r="C637" i="5"/>
  <c r="E637" i="5"/>
  <c r="F637" i="5"/>
  <c r="J611" i="5"/>
  <c r="I611" i="5"/>
  <c r="J616" i="5"/>
  <c r="I614" i="5"/>
  <c r="I638" i="5"/>
  <c r="J638" i="5"/>
  <c r="J671" i="5"/>
  <c r="J670" i="5"/>
  <c r="I670" i="5"/>
  <c r="J673" i="5"/>
  <c r="J672" i="5"/>
  <c r="I672" i="5"/>
  <c r="I336" i="5"/>
  <c r="D585" i="5"/>
  <c r="J593" i="5"/>
  <c r="I641" i="5"/>
  <c r="J641" i="5"/>
  <c r="I650" i="5"/>
  <c r="J650" i="5"/>
  <c r="I680" i="5"/>
  <c r="F674" i="5"/>
  <c r="I699" i="5"/>
  <c r="F750" i="4"/>
  <c r="E750" i="4"/>
  <c r="C750" i="4"/>
  <c r="F748" i="4"/>
  <c r="E748" i="4"/>
  <c r="C748" i="4"/>
  <c r="F742" i="4"/>
  <c r="E742" i="4"/>
  <c r="C742" i="4"/>
  <c r="F734" i="4"/>
  <c r="E734" i="4"/>
  <c r="C734" i="4"/>
  <c r="F732" i="4"/>
  <c r="E732" i="4"/>
  <c r="C732" i="4"/>
  <c r="F727" i="4"/>
  <c r="E727" i="4"/>
  <c r="C727" i="4"/>
  <c r="F725" i="4"/>
  <c r="C725" i="4"/>
  <c r="F721" i="4"/>
  <c r="E721" i="4"/>
  <c r="C721" i="4"/>
  <c r="I719" i="4"/>
  <c r="F719" i="4"/>
  <c r="E719" i="4"/>
  <c r="C719" i="4"/>
  <c r="I717" i="4"/>
  <c r="F717" i="4"/>
  <c r="E717" i="4"/>
  <c r="C717" i="4"/>
  <c r="I715" i="4"/>
  <c r="F715" i="4"/>
  <c r="C715" i="4"/>
  <c r="F712" i="4"/>
  <c r="E712" i="4"/>
  <c r="C712" i="4"/>
  <c r="F695" i="4"/>
  <c r="E695" i="4"/>
  <c r="C695" i="4"/>
  <c r="F689" i="4"/>
  <c r="E689" i="4"/>
  <c r="C689" i="4"/>
  <c r="F687" i="4"/>
  <c r="C687" i="4"/>
  <c r="E684" i="4"/>
  <c r="C684" i="4"/>
  <c r="E680" i="4"/>
  <c r="C680" i="4"/>
  <c r="E678" i="4"/>
  <c r="C678" i="4"/>
  <c r="C674" i="4"/>
  <c r="F671" i="4"/>
  <c r="E671" i="4"/>
  <c r="C671" i="4"/>
  <c r="F669" i="4"/>
  <c r="E669" i="4"/>
  <c r="C669" i="4"/>
  <c r="F666" i="4"/>
  <c r="E666" i="4"/>
  <c r="C666" i="4"/>
  <c r="F664" i="4"/>
  <c r="C664" i="4"/>
  <c r="F661" i="4"/>
  <c r="E661" i="4"/>
  <c r="C661" i="4"/>
  <c r="F659" i="4"/>
  <c r="E659" i="4"/>
  <c r="C659" i="4"/>
  <c r="F648" i="4"/>
  <c r="E648" i="4"/>
  <c r="C648" i="4"/>
  <c r="F643" i="4"/>
  <c r="C643" i="4"/>
  <c r="F633" i="4"/>
  <c r="E633" i="4"/>
  <c r="C633" i="4"/>
  <c r="F631" i="4"/>
  <c r="E631" i="4"/>
  <c r="C631" i="4"/>
  <c r="F616" i="4"/>
  <c r="E616" i="4"/>
  <c r="C616" i="4"/>
  <c r="F614" i="4"/>
  <c r="C614" i="4"/>
  <c r="F611" i="4"/>
  <c r="E611" i="4"/>
  <c r="C611" i="4"/>
  <c r="F609" i="4"/>
  <c r="E609" i="4"/>
  <c r="C609" i="4"/>
  <c r="F607" i="4"/>
  <c r="E607" i="4"/>
  <c r="C607" i="4"/>
  <c r="F605" i="4"/>
  <c r="C605" i="4"/>
  <c r="E601" i="4"/>
  <c r="C601" i="4"/>
  <c r="E598" i="4"/>
  <c r="C598" i="4"/>
  <c r="E596" i="4"/>
  <c r="C596" i="4"/>
  <c r="C594" i="4"/>
  <c r="E591" i="4"/>
  <c r="C591" i="4"/>
  <c r="G587" i="4"/>
  <c r="E587" i="4"/>
  <c r="C587" i="4"/>
  <c r="E580" i="4"/>
  <c r="C580" i="4"/>
  <c r="C578" i="4"/>
  <c r="E575" i="4"/>
  <c r="C575" i="4"/>
  <c r="E573" i="4"/>
  <c r="C573" i="4"/>
  <c r="E569" i="4"/>
  <c r="C569" i="4"/>
  <c r="C566" i="4"/>
  <c r="F546" i="4"/>
  <c r="E546" i="4"/>
  <c r="C546" i="4"/>
  <c r="C525" i="4"/>
  <c r="F485" i="4"/>
  <c r="E485" i="4"/>
  <c r="C485" i="4"/>
  <c r="F480" i="4"/>
  <c r="C480" i="4"/>
  <c r="F477" i="4"/>
  <c r="E477" i="4"/>
  <c r="C477" i="4"/>
  <c r="F472" i="4"/>
  <c r="E472" i="4"/>
  <c r="C472" i="4"/>
  <c r="F469" i="4"/>
  <c r="E469" i="4"/>
  <c r="C469" i="4"/>
  <c r="I467" i="4"/>
  <c r="F467" i="4"/>
  <c r="C467" i="4"/>
  <c r="F354" i="4"/>
  <c r="E354" i="4"/>
  <c r="C354" i="4"/>
  <c r="F321" i="4"/>
  <c r="E321" i="4"/>
  <c r="C321" i="4"/>
  <c r="C234" i="4"/>
  <c r="F201" i="4"/>
  <c r="C201" i="4"/>
  <c r="C200" i="4"/>
  <c r="F162" i="4"/>
  <c r="E162" i="4"/>
  <c r="C162" i="4"/>
  <c r="F152" i="4"/>
  <c r="E152" i="4"/>
  <c r="C152" i="4"/>
  <c r="I79" i="4"/>
  <c r="F79" i="4"/>
  <c r="E79" i="4"/>
  <c r="C79" i="4"/>
  <c r="F34" i="4"/>
  <c r="C34" i="4"/>
  <c r="F28" i="4"/>
  <c r="E28" i="4"/>
  <c r="C28" i="4"/>
  <c r="F23" i="4"/>
  <c r="E23" i="4"/>
  <c r="C23" i="4"/>
  <c r="F16" i="4"/>
  <c r="E16" i="4"/>
  <c r="I14" i="4"/>
  <c r="F14" i="4"/>
  <c r="C14" i="4"/>
  <c r="J606" i="5"/>
  <c r="J581" i="5"/>
  <c r="J577" i="5"/>
  <c r="J585" i="5"/>
  <c r="J592" i="5"/>
  <c r="J589" i="5"/>
  <c r="J614" i="5"/>
  <c r="I22" i="5"/>
  <c r="D11" i="5"/>
  <c r="D610" i="5"/>
  <c r="D9" i="5"/>
  <c r="D12" i="5"/>
  <c r="D10" i="5"/>
  <c r="D555" i="5"/>
  <c r="J652" i="5"/>
  <c r="I659" i="5"/>
  <c r="I652" i="5"/>
  <c r="I581" i="5"/>
  <c r="D589" i="5"/>
  <c r="D31" i="5"/>
  <c r="D674" i="5"/>
  <c r="I665" i="5"/>
  <c r="I662" i="5"/>
  <c r="I209" i="5"/>
  <c r="J636" i="5"/>
  <c r="J635" i="5"/>
  <c r="J666" i="5"/>
  <c r="J665" i="5"/>
  <c r="J662" i="5"/>
  <c r="I24" i="5"/>
  <c r="I577" i="5"/>
  <c r="I585" i="5"/>
  <c r="I17" i="5"/>
  <c r="I531" i="5"/>
  <c r="D14" i="5"/>
  <c r="I487" i="5"/>
  <c r="D148" i="5"/>
  <c r="I368" i="5"/>
  <c r="I606" i="5"/>
  <c r="I480" i="5"/>
  <c r="F8" i="5"/>
  <c r="D479" i="5"/>
  <c r="I544" i="5"/>
  <c r="I592" i="5"/>
  <c r="E565" i="4"/>
  <c r="I664" i="4"/>
  <c r="F714" i="4"/>
  <c r="I472" i="4"/>
  <c r="I614" i="4"/>
  <c r="C714" i="4"/>
  <c r="I748" i="4"/>
  <c r="E714" i="4"/>
  <c r="D714" i="4"/>
  <c r="C8" i="5"/>
  <c r="I666" i="4"/>
  <c r="I661" i="4"/>
  <c r="D574" i="5"/>
  <c r="I659" i="4"/>
  <c r="E8" i="5"/>
  <c r="F686" i="4"/>
  <c r="C663" i="4"/>
  <c r="F11" i="4"/>
  <c r="C642" i="4"/>
  <c r="E642" i="4"/>
  <c r="C13" i="4"/>
  <c r="E13" i="4"/>
  <c r="C9" i="4"/>
  <c r="E9" i="4"/>
  <c r="F13" i="4"/>
  <c r="E200" i="4"/>
  <c r="C466" i="4"/>
  <c r="E466" i="4"/>
  <c r="C479" i="4"/>
  <c r="C565" i="4"/>
  <c r="F604" i="4"/>
  <c r="E613" i="4"/>
  <c r="D663" i="4"/>
  <c r="E736" i="4"/>
  <c r="C11" i="4"/>
  <c r="E11" i="4"/>
  <c r="E33" i="4"/>
  <c r="E577" i="4"/>
  <c r="C593" i="4"/>
  <c r="D604" i="4"/>
  <c r="F9" i="4"/>
  <c r="E10" i="4"/>
  <c r="E479" i="4"/>
  <c r="C577" i="4"/>
  <c r="E593" i="4"/>
  <c r="E673" i="4"/>
  <c r="C673" i="4"/>
  <c r="D724" i="4"/>
  <c r="F724" i="4"/>
  <c r="F8" i="4"/>
  <c r="I477" i="4"/>
  <c r="I525" i="4"/>
  <c r="I354" i="4"/>
  <c r="I616" i="4"/>
  <c r="I727" i="4"/>
  <c r="I750" i="4"/>
  <c r="C33" i="4"/>
  <c r="F33" i="4"/>
  <c r="F10" i="4"/>
  <c r="F200" i="4"/>
  <c r="I201" i="4"/>
  <c r="F466" i="4"/>
  <c r="I469" i="4"/>
  <c r="C613" i="4"/>
  <c r="C724" i="4"/>
  <c r="E724" i="4"/>
  <c r="I725" i="4"/>
  <c r="C604" i="4"/>
  <c r="E604" i="4"/>
  <c r="C686" i="4"/>
  <c r="E686" i="4"/>
  <c r="C736" i="4"/>
  <c r="I637" i="5"/>
  <c r="I610" i="5"/>
  <c r="J637" i="5"/>
  <c r="I16" i="4"/>
  <c r="I28" i="4"/>
  <c r="I23" i="4"/>
  <c r="I162" i="4"/>
  <c r="I321" i="4"/>
  <c r="I631" i="4"/>
  <c r="C8" i="4"/>
  <c r="C10" i="4"/>
  <c r="I34" i="4"/>
  <c r="I152" i="4"/>
  <c r="D33" i="4"/>
  <c r="I234" i="4"/>
  <c r="F479" i="4"/>
  <c r="I480" i="4"/>
  <c r="I485" i="4"/>
  <c r="I643" i="4"/>
  <c r="I648" i="4"/>
  <c r="E663" i="4"/>
  <c r="I546" i="4"/>
  <c r="I633" i="4"/>
  <c r="I721" i="4"/>
  <c r="I714" i="4"/>
  <c r="I732" i="4"/>
  <c r="I734" i="4"/>
  <c r="I605" i="4"/>
  <c r="I607" i="4"/>
  <c r="I609" i="4"/>
  <c r="I611" i="4"/>
  <c r="F613" i="4"/>
  <c r="F642" i="4"/>
  <c r="F663" i="4"/>
  <c r="I669" i="4"/>
  <c r="I671" i="4"/>
  <c r="I687" i="4"/>
  <c r="I695" i="4"/>
  <c r="I712" i="4"/>
  <c r="F736" i="4"/>
  <c r="I742" i="4"/>
  <c r="J574" i="5"/>
  <c r="I14" i="5"/>
  <c r="J11" i="5"/>
  <c r="I10" i="5"/>
  <c r="I148" i="5"/>
  <c r="I574" i="5"/>
  <c r="J610" i="5"/>
  <c r="J12" i="5"/>
  <c r="I12" i="5"/>
  <c r="J10" i="5"/>
  <c r="I11" i="5"/>
  <c r="I589" i="5"/>
  <c r="I479" i="5"/>
  <c r="I674" i="5"/>
  <c r="D8" i="5"/>
  <c r="D613" i="4"/>
  <c r="J11" i="4"/>
  <c r="D593" i="4"/>
  <c r="D13" i="4"/>
  <c r="I613" i="4"/>
  <c r="I9" i="5"/>
  <c r="D577" i="4"/>
  <c r="D479" i="4"/>
  <c r="D673" i="4"/>
  <c r="D200" i="4"/>
  <c r="F7" i="4"/>
  <c r="D736" i="4"/>
  <c r="D686" i="4"/>
  <c r="D466" i="4"/>
  <c r="D565" i="4"/>
  <c r="I689" i="4"/>
  <c r="I9" i="4"/>
  <c r="D642" i="4"/>
  <c r="I466" i="4"/>
  <c r="I724" i="4"/>
  <c r="I663" i="4"/>
  <c r="I200" i="4"/>
  <c r="C7" i="4"/>
  <c r="I642" i="4"/>
  <c r="I479" i="4"/>
  <c r="E7" i="4"/>
  <c r="I11" i="4"/>
  <c r="J10" i="4"/>
  <c r="I13" i="4"/>
  <c r="I604" i="4"/>
  <c r="I33" i="4"/>
  <c r="I10" i="4"/>
  <c r="J9" i="4"/>
  <c r="I8" i="5"/>
  <c r="J8" i="4"/>
  <c r="J7" i="4"/>
  <c r="I686" i="4"/>
  <c r="I736" i="4"/>
  <c r="D7" i="4"/>
  <c r="J9" i="5"/>
  <c r="J8" i="5"/>
  <c r="I8" i="4"/>
  <c r="I7" i="4"/>
  <c r="E575" i="2"/>
  <c r="F575" i="2"/>
  <c r="C575" i="2"/>
  <c r="I573" i="2"/>
  <c r="F573" i="2"/>
  <c r="E573" i="2"/>
  <c r="D573" i="2"/>
  <c r="C573" i="2"/>
  <c r="I571" i="2"/>
  <c r="F571" i="2"/>
  <c r="E571" i="2"/>
  <c r="D571" i="2"/>
  <c r="C571" i="2"/>
  <c r="D569" i="2"/>
  <c r="F569" i="2"/>
  <c r="E569" i="2"/>
  <c r="C569" i="2"/>
  <c r="I575" i="2"/>
  <c r="D575" i="2"/>
  <c r="D568" i="2"/>
  <c r="C568" i="2"/>
  <c r="E568" i="2"/>
  <c r="F568" i="2"/>
  <c r="C23" i="3"/>
  <c r="I569" i="2"/>
  <c r="F379" i="2"/>
  <c r="E379" i="2"/>
  <c r="C379" i="2"/>
  <c r="F244" i="2"/>
  <c r="E244" i="2"/>
  <c r="C244" i="2"/>
  <c r="I568" i="2"/>
  <c r="D23" i="3"/>
  <c r="I244" i="2"/>
  <c r="F273" i="2"/>
  <c r="E273" i="2"/>
  <c r="C273" i="2"/>
  <c r="I159" i="2"/>
  <c r="I128" i="2"/>
  <c r="E127" i="2"/>
  <c r="F127" i="2"/>
  <c r="C11" i="3"/>
  <c r="C127" i="2"/>
  <c r="I273" i="2"/>
  <c r="I127" i="2"/>
  <c r="D11" i="3"/>
  <c r="E547" i="2"/>
  <c r="F547" i="2"/>
  <c r="C547" i="2"/>
  <c r="E534" i="2"/>
  <c r="F534" i="2"/>
  <c r="D547" i="2"/>
  <c r="D528" i="2"/>
  <c r="C528" i="2"/>
  <c r="F528" i="2"/>
  <c r="C21" i="3"/>
  <c r="E528" i="2"/>
  <c r="E85" i="2"/>
  <c r="F85" i="2"/>
  <c r="C85" i="2"/>
  <c r="D21" i="3"/>
  <c r="I85" i="2"/>
  <c r="F110" i="2"/>
  <c r="E110" i="2"/>
  <c r="C110" i="2"/>
  <c r="E108" i="2"/>
  <c r="F108" i="2"/>
  <c r="G108" i="2"/>
  <c r="C108" i="2"/>
  <c r="F64" i="2"/>
  <c r="E64" i="2"/>
  <c r="C64" i="2"/>
  <c r="E63" i="2"/>
  <c r="F63" i="2"/>
  <c r="C10" i="3"/>
  <c r="C63" i="2"/>
  <c r="I110" i="2"/>
  <c r="I108" i="2"/>
  <c r="I64" i="2"/>
  <c r="E512" i="2"/>
  <c r="F512" i="2"/>
  <c r="C512" i="2"/>
  <c r="E514" i="2"/>
  <c r="F514" i="2"/>
  <c r="C514" i="2"/>
  <c r="D512" i="2"/>
  <c r="E501" i="2"/>
  <c r="F501" i="2"/>
  <c r="C501" i="2"/>
  <c r="E503" i="2"/>
  <c r="F503" i="2"/>
  <c r="C503" i="2"/>
  <c r="I63" i="2"/>
  <c r="D10" i="3"/>
  <c r="F500" i="2"/>
  <c r="C20" i="3"/>
  <c r="E500" i="2"/>
  <c r="D514" i="2"/>
  <c r="I512" i="2"/>
  <c r="C500" i="2"/>
  <c r="I514" i="2"/>
  <c r="I503" i="2"/>
  <c r="D503" i="2"/>
  <c r="I501" i="2"/>
  <c r="I500" i="2"/>
  <c r="D20" i="3"/>
  <c r="D501" i="2"/>
  <c r="D500" i="2"/>
  <c r="D566" i="2"/>
  <c r="E566" i="2"/>
  <c r="F566" i="2"/>
  <c r="I566" i="2"/>
  <c r="C566" i="2"/>
  <c r="D564" i="2"/>
  <c r="E564" i="2"/>
  <c r="F564" i="2"/>
  <c r="I564" i="2"/>
  <c r="C564" i="2"/>
  <c r="D562" i="2"/>
  <c r="E562" i="2"/>
  <c r="F562" i="2"/>
  <c r="I562" i="2"/>
  <c r="C562" i="2"/>
  <c r="E552" i="2"/>
  <c r="F552" i="2"/>
  <c r="C552" i="2"/>
  <c r="D552" i="2"/>
  <c r="D551" i="2"/>
  <c r="F551" i="2"/>
  <c r="C22" i="3"/>
  <c r="E551" i="2"/>
  <c r="C551" i="2"/>
  <c r="I552" i="2"/>
  <c r="I551" i="2"/>
  <c r="D22" i="3"/>
  <c r="D498" i="2"/>
  <c r="E498" i="2"/>
  <c r="F498" i="2"/>
  <c r="I498" i="2"/>
  <c r="C498" i="2"/>
  <c r="E495" i="2"/>
  <c r="F495" i="2"/>
  <c r="C495" i="2"/>
  <c r="E489" i="2"/>
  <c r="F489" i="2"/>
  <c r="C489" i="2"/>
  <c r="E486" i="2"/>
  <c r="F486" i="2"/>
  <c r="C486" i="2"/>
  <c r="E482" i="2"/>
  <c r="F482" i="2"/>
  <c r="C482" i="2"/>
  <c r="E480" i="2"/>
  <c r="F480" i="2"/>
  <c r="C480" i="2"/>
  <c r="I482" i="2"/>
  <c r="D482" i="2"/>
  <c r="D480" i="2"/>
  <c r="D495" i="2"/>
  <c r="D478" i="2"/>
  <c r="C478" i="2"/>
  <c r="F478" i="2"/>
  <c r="C18" i="3"/>
  <c r="E478" i="2"/>
  <c r="C485" i="2"/>
  <c r="D486" i="2"/>
  <c r="D489" i="2"/>
  <c r="I495" i="2"/>
  <c r="I480" i="2"/>
  <c r="I478" i="2"/>
  <c r="D18" i="3"/>
  <c r="I489" i="2"/>
  <c r="F485" i="2"/>
  <c r="C19" i="3"/>
  <c r="E485" i="2"/>
  <c r="I486" i="2"/>
  <c r="D485" i="2"/>
  <c r="I485" i="2"/>
  <c r="D19" i="3"/>
  <c r="F388" i="2"/>
  <c r="E388" i="2"/>
  <c r="C388" i="2"/>
  <c r="F382" i="2"/>
  <c r="E382" i="2"/>
  <c r="C382" i="2"/>
  <c r="F378" i="2"/>
  <c r="C13" i="3"/>
  <c r="E378" i="2"/>
  <c r="C378" i="2"/>
  <c r="I379" i="2"/>
  <c r="I388" i="2"/>
  <c r="I382" i="2"/>
  <c r="I378" i="2"/>
  <c r="D13" i="3"/>
  <c r="G56" i="2"/>
  <c r="F56" i="2"/>
  <c r="E56" i="2"/>
  <c r="C56" i="2"/>
  <c r="G41" i="2"/>
  <c r="F41" i="2"/>
  <c r="E41" i="2"/>
  <c r="C41" i="2"/>
  <c r="F16" i="2"/>
  <c r="E16" i="2"/>
  <c r="C16" i="2"/>
  <c r="D14" i="2"/>
  <c r="D8" i="2"/>
  <c r="F14" i="2"/>
  <c r="E14" i="2"/>
  <c r="C14" i="2"/>
  <c r="E13" i="2"/>
  <c r="H16" i="2"/>
  <c r="D13" i="2"/>
  <c r="F13" i="2"/>
  <c r="C9" i="3"/>
  <c r="C13" i="2"/>
  <c r="I14" i="2"/>
  <c r="I41" i="2"/>
  <c r="I56" i="2"/>
  <c r="I16" i="2"/>
  <c r="F125" i="2"/>
  <c r="E125" i="2"/>
  <c r="C125" i="2"/>
  <c r="F123" i="2"/>
  <c r="E123" i="2"/>
  <c r="C123" i="2"/>
  <c r="F120" i="2"/>
  <c r="E120" i="2"/>
  <c r="C120" i="2"/>
  <c r="G118" i="2"/>
  <c r="F118" i="2"/>
  <c r="E118" i="2"/>
  <c r="C118" i="2"/>
  <c r="I13" i="2"/>
  <c r="D9" i="3"/>
  <c r="I120" i="2"/>
  <c r="E117" i="2"/>
  <c r="C117" i="2"/>
  <c r="I125" i="2"/>
  <c r="I123" i="2"/>
  <c r="F117" i="2"/>
  <c r="C12" i="3"/>
  <c r="H120" i="2"/>
  <c r="I118" i="2"/>
  <c r="I476" i="2"/>
  <c r="D476" i="2"/>
  <c r="D11" i="2"/>
  <c r="E476" i="2"/>
  <c r="F476" i="2"/>
  <c r="C476" i="2"/>
  <c r="E468" i="2"/>
  <c r="F468" i="2"/>
  <c r="C468" i="2"/>
  <c r="E464" i="2"/>
  <c r="F464" i="2"/>
  <c r="C464" i="2"/>
  <c r="E462" i="2"/>
  <c r="F462" i="2"/>
  <c r="C462" i="2"/>
  <c r="I117" i="2"/>
  <c r="D12" i="3"/>
  <c r="C461" i="2"/>
  <c r="F461" i="2"/>
  <c r="C17" i="3"/>
  <c r="E461" i="2"/>
  <c r="D464" i="2"/>
  <c r="D9" i="2"/>
  <c r="D468" i="2"/>
  <c r="D10" i="2"/>
  <c r="I468" i="2"/>
  <c r="I464" i="2"/>
  <c r="I462" i="2"/>
  <c r="D461" i="2"/>
  <c r="I461" i="2"/>
  <c r="D17" i="3"/>
  <c r="E456" i="2"/>
  <c r="F456" i="2"/>
  <c r="C456" i="2"/>
  <c r="E452" i="2"/>
  <c r="F452" i="2"/>
  <c r="C452" i="2"/>
  <c r="E446" i="2"/>
  <c r="F446" i="2"/>
  <c r="C446" i="2"/>
  <c r="E442" i="2"/>
  <c r="F442" i="2"/>
  <c r="C442" i="2"/>
  <c r="E434" i="2"/>
  <c r="E432" i="2"/>
  <c r="F434" i="2"/>
  <c r="F432" i="2"/>
  <c r="C15" i="3"/>
  <c r="C434" i="2"/>
  <c r="C432" i="2"/>
  <c r="C425" i="2"/>
  <c r="C11" i="2"/>
  <c r="I456" i="2"/>
  <c r="I442" i="2"/>
  <c r="C441" i="2"/>
  <c r="I452" i="2"/>
  <c r="I446" i="2"/>
  <c r="F441" i="2"/>
  <c r="C16" i="3"/>
  <c r="E441" i="2"/>
  <c r="C405" i="2"/>
  <c r="C9" i="2"/>
  <c r="F425" i="2"/>
  <c r="F11" i="2"/>
  <c r="E425" i="2"/>
  <c r="E11" i="2"/>
  <c r="F420" i="2"/>
  <c r="F10" i="2"/>
  <c r="E420" i="2"/>
  <c r="E10" i="2"/>
  <c r="C420" i="2"/>
  <c r="C10" i="2"/>
  <c r="F405" i="2"/>
  <c r="F9" i="2"/>
  <c r="E405" i="2"/>
  <c r="E9" i="2"/>
  <c r="F395" i="2"/>
  <c r="F8" i="2"/>
  <c r="E395" i="2"/>
  <c r="E8" i="2"/>
  <c r="C395" i="2"/>
  <c r="C8" i="2"/>
  <c r="E7" i="2"/>
  <c r="I441" i="2"/>
  <c r="D16" i="3"/>
  <c r="I434" i="2"/>
  <c r="I432" i="2"/>
  <c r="D15" i="3"/>
  <c r="C394" i="2"/>
  <c r="J8" i="2"/>
  <c r="E394" i="2"/>
  <c r="F394" i="2"/>
  <c r="C14" i="3"/>
  <c r="C8" i="3"/>
  <c r="J9" i="2"/>
  <c r="I405" i="2"/>
  <c r="J11" i="2"/>
  <c r="I425" i="2"/>
  <c r="I11" i="2"/>
  <c r="J10" i="2"/>
  <c r="I420" i="2"/>
  <c r="I10" i="2"/>
  <c r="I395" i="2"/>
  <c r="I8" i="2"/>
  <c r="I9" i="2"/>
  <c r="I7" i="2"/>
  <c r="F7" i="2"/>
  <c r="C7" i="2"/>
  <c r="D7" i="2"/>
  <c r="I394" i="2"/>
  <c r="D14" i="3"/>
  <c r="D8" i="3"/>
  <c r="J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Liene Ābola</author>
  </authors>
  <commentList>
    <comment ref="H119" authorId="0" shapeId="0" xr:uid="{619480FA-098E-47E1-8B7C-7815B0D9F074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</t>
        </r>
      </text>
    </comment>
    <comment ref="H130" authorId="0" shapeId="0" xr:uid="{CFB7C6CF-74A4-4BF1-B0BE-80155B119645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Slimnīcā ir noteikta stundas likme.</t>
        </r>
      </text>
    </comment>
    <comment ref="H435" authorId="0" shapeId="0" xr:uid="{059478D4-1174-4A36-98E4-8764EED52AE5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 darba līgumā atbilstoši kvalifikācijai</t>
        </r>
      </text>
    </comment>
    <comment ref="H443" authorId="0" shapeId="0" xr:uid="{D798C9AD-A0F4-467F-BCE3-5CAC4A5CBDBD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 darba līgumā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Liene Ābola</author>
  </authors>
  <commentList>
    <comment ref="H35" authorId="0" shapeId="0" xr:uid="{5E96E870-0748-4474-A598-587FB064CB23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Iestādē noteikta stundas likme</t>
        </r>
      </text>
    </comment>
    <comment ref="H203" authorId="0" shapeId="0" xr:uid="{A80CFFDC-0778-4EEE-A798-6AC82EB25A38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Slimnīcā noteikta stundas likme.</t>
        </r>
      </text>
    </comment>
    <comment ref="H608" authorId="0" shapeId="0" xr:uid="{C5721708-6CB3-412C-83DA-CE1D8BA75F58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Noteikta stundas likme</t>
        </r>
      </text>
    </comment>
    <comment ref="H644" authorId="0" shapeId="0" xr:uid="{40CA574B-47BE-4C1F-9312-56ED5BE532F8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 darba līgumā atbilstoši kvalifikācijai, aprēķinot gada vidējo stundu tarifa likmi. </t>
        </r>
      </text>
    </comment>
    <comment ref="H667" authorId="0" shapeId="0" xr:uid="{B2B59809-B132-4D04-BCEC-0C68967F25E3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 darba līgumā atbilstoši kvalifikācijai, aprēķinot gada vidējo stundu tarifa likmi. </t>
        </r>
      </text>
    </comment>
    <comment ref="H675" authorId="0" shapeId="0" xr:uid="{31EE27D7-F19D-4B7F-9D49-F9F4DD6E05CB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 darba līgumā atbilstoši kvalifikācijai, aprēķinot gada vidējo stundu tarifa likmi. </t>
        </r>
      </text>
    </comment>
    <comment ref="H688" authorId="0" shapeId="0" xr:uid="{716D751C-68CF-4BDE-A9DD-C203E02C5939}">
      <text>
        <r>
          <rPr>
            <b/>
            <sz val="9"/>
            <color indexed="81"/>
            <rFont val="Tahoma"/>
            <family val="2"/>
          </rPr>
          <t>Liene Ābola:</t>
        </r>
        <r>
          <rPr>
            <sz val="9"/>
            <color indexed="81"/>
            <rFont val="Tahoma"/>
            <family val="2"/>
          </rPr>
          <t xml:space="preserve">
Stundas likme noteikta darba līgumā atbilstoši kvalifikācijai, aprēķinot gada vidējo stundu tarifa likmi. </t>
        </r>
      </text>
    </comment>
  </commentList>
</comments>
</file>

<file path=xl/sharedStrings.xml><?xml version="1.0" encoding="utf-8"?>
<sst xmlns="http://schemas.openxmlformats.org/spreadsheetml/2006/main" count="4342" uniqueCount="257">
  <si>
    <t>KOPĀ</t>
  </si>
  <si>
    <t>Kopā</t>
  </si>
  <si>
    <r>
      <t xml:space="preserve">  līdz normālam darba laikam </t>
    </r>
    <r>
      <rPr>
        <vertAlign val="superscript"/>
        <sz val="13"/>
        <color theme="1"/>
        <rFont val="Times New Roman"/>
        <family val="1"/>
        <charset val="186"/>
      </rPr>
      <t>1</t>
    </r>
  </si>
  <si>
    <t>Izdevumi  par virsstundām kopā ar VSOAI, EUR</t>
  </si>
  <si>
    <t>Stundas likme</t>
  </si>
  <si>
    <t>Mēnešalga no kuras rēķina stundas likmi</t>
  </si>
  <si>
    <t>Nodarbināto skaits mēnesī</t>
  </si>
  <si>
    <t>Kategorija</t>
  </si>
  <si>
    <t>Ārstniecības iestāde</t>
  </si>
  <si>
    <t>Bērnu klīniskā universitātes slimnīca</t>
  </si>
  <si>
    <t>Rīgas Austrumu klīniskā universitātes slimnīca</t>
  </si>
  <si>
    <t>Ārsti, zobārsti  un funkcionālie speciālisti, kopā, tai skaitā:</t>
  </si>
  <si>
    <t>Ārstniecības un pacientu aprūpes personas un funkcionālo speciālistu asistenti, kopā, tai skaitā:</t>
  </si>
  <si>
    <t>Ārstniecības un pacientu aprūpes atbalsta personas, māsu palīgi, zobārstu aistenti, kopā, tai skaitā:</t>
  </si>
  <si>
    <t>Pārējie darbinieki, kuri tieši iesaistīti darbā ar Covid-19, kopā, tai skaitā:</t>
  </si>
  <si>
    <t>Vidzemes slimnīca</t>
  </si>
  <si>
    <t>māsu palīgs</t>
  </si>
  <si>
    <t>Slimnīca "Ģintermuiža"</t>
  </si>
  <si>
    <t>GVA māsa</t>
  </si>
  <si>
    <t>Procedūru māsa</t>
  </si>
  <si>
    <t>Medicīnas māsa</t>
  </si>
  <si>
    <t>x</t>
  </si>
  <si>
    <t>Kuldīgas slimnīca</t>
  </si>
  <si>
    <t>Daugavpils psihoneiroloģiskā slimnīca</t>
  </si>
  <si>
    <t>Garīgās veselības aprūpes māsa 1</t>
  </si>
  <si>
    <t>Garīgās veselības aprūpes māsa 2</t>
  </si>
  <si>
    <t>Garīgās veselības aprūpes māsa 3</t>
  </si>
  <si>
    <t>Māsas palīgs 1</t>
  </si>
  <si>
    <t>Māsas palīgs 2</t>
  </si>
  <si>
    <t>Māsas palīgs 3</t>
  </si>
  <si>
    <t>Māsas palīgs 4</t>
  </si>
  <si>
    <t>Māsas palīgs 5</t>
  </si>
  <si>
    <t>Māsas palīgs 6</t>
  </si>
  <si>
    <t>Māsas palīgs 7</t>
  </si>
  <si>
    <t>Māsas palīgs 8</t>
  </si>
  <si>
    <t>Māsas palīgs 9</t>
  </si>
  <si>
    <t>Māsas palīgs 10</t>
  </si>
  <si>
    <t>Māsas palīgs 11</t>
  </si>
  <si>
    <t>Māsas palīgs 13</t>
  </si>
  <si>
    <t>Māsas palīgs 14</t>
  </si>
  <si>
    <t>Māsas palīgs 15</t>
  </si>
  <si>
    <t>Māsas palīgs 16</t>
  </si>
  <si>
    <t>Māsas palīgs 17</t>
  </si>
  <si>
    <t>Māsas palīgs 18</t>
  </si>
  <si>
    <t>Māsas palīgs 19</t>
  </si>
  <si>
    <t>Galvenā medicīnas māsa</t>
  </si>
  <si>
    <t>Jūrmalas  slimnīca</t>
  </si>
  <si>
    <t>Paula Stradiņa klīniskā universitātes slimnīca</t>
  </si>
  <si>
    <t>Ārsts infektologs - hepatologs</t>
  </si>
  <si>
    <t>Galvenās māsas vietnieks internajā aprūpē</t>
  </si>
  <si>
    <t>Galvenās māsas vietnieks ķirurģiskajā aprūpē</t>
  </si>
  <si>
    <t>Galvenās māsas vietnieks neatliekamajā un vispārīgajā arūpē</t>
  </si>
  <si>
    <t>Vecākās infekciju kontroles māsa</t>
  </si>
  <si>
    <t>Infekciju kontroles māsa</t>
  </si>
  <si>
    <t>Virsmāsa</t>
  </si>
  <si>
    <t>Rīgas 2.slimnīca</t>
  </si>
  <si>
    <t>Anesteziologs</t>
  </si>
  <si>
    <t xml:space="preserve">Ārsts stažieris </t>
  </si>
  <si>
    <t>IT un anestēzijas māsa</t>
  </si>
  <si>
    <t>Māsas palīgs</t>
  </si>
  <si>
    <t>Ogres rajona slimnīca</t>
  </si>
  <si>
    <t>medicīnas māsa</t>
  </si>
  <si>
    <t>māsas palīgs</t>
  </si>
  <si>
    <t>Rēzeknes slimnīca</t>
  </si>
  <si>
    <t>Liepājas reģionālā slimnīca</t>
  </si>
  <si>
    <t>Jelgavas pilsētas slimnīca</t>
  </si>
  <si>
    <t>Daugavpils reģionālā slimnīca</t>
  </si>
  <si>
    <t>Kardiologs (dežūrslodze)</t>
  </si>
  <si>
    <t>Pediatrs (dežūrslodze)</t>
  </si>
  <si>
    <t>Internists (dežūrslodze)</t>
  </si>
  <si>
    <t>Rezidents (dežūrslodze)</t>
  </si>
  <si>
    <t xml:space="preserve">Māsa </t>
  </si>
  <si>
    <t>Saimniecības māsa</t>
  </si>
  <si>
    <t>Drošības darbinieks</t>
  </si>
  <si>
    <t>Medicīnas reģistrātors</t>
  </si>
  <si>
    <t>Sanitārs</t>
  </si>
  <si>
    <t>Ārsti</t>
  </si>
  <si>
    <t>Laboratorijas speciālisti</t>
  </si>
  <si>
    <t>Vecākais biomedicīnas laborants</t>
  </si>
  <si>
    <t>Biomedicīnas laborants</t>
  </si>
  <si>
    <t>Reģistrators</t>
  </si>
  <si>
    <t xml:space="preserve"> KOPĀ:</t>
  </si>
  <si>
    <r>
      <t>Ārsti, zobārsti  un funkcionālie speciālisti,</t>
    </r>
    <r>
      <rPr>
        <b/>
        <sz val="13"/>
        <rFont val="Times New Roman"/>
        <family val="1"/>
        <charset val="186"/>
      </rPr>
      <t xml:space="preserve"> kopā</t>
    </r>
  </si>
  <si>
    <r>
      <t>Ārstniecības un pacientu aprūpes personas un funkcionālo speciālistu asistenti,</t>
    </r>
    <r>
      <rPr>
        <b/>
        <sz val="13"/>
        <rFont val="Times New Roman"/>
        <family val="1"/>
        <charset val="186"/>
      </rPr>
      <t xml:space="preserve"> kopā</t>
    </r>
  </si>
  <si>
    <r>
      <t xml:space="preserve">Ārstniecības un pacientu aprūpes atbalsta personas, māsu palīgi, zobārstu aistenti, </t>
    </r>
    <r>
      <rPr>
        <b/>
        <sz val="13"/>
        <rFont val="Times New Roman"/>
        <family val="1"/>
        <charset val="186"/>
      </rPr>
      <t>kopā</t>
    </r>
  </si>
  <si>
    <r>
      <t xml:space="preserve">Pārējie darbinieki, kuri tieši iesaistīti darbā ar Covid-19, </t>
    </r>
    <r>
      <rPr>
        <b/>
        <sz val="13"/>
        <rFont val="Times New Roman"/>
        <family val="1"/>
        <charset val="186"/>
      </rPr>
      <t>kopā</t>
    </r>
  </si>
  <si>
    <t>Epidemioloģiskā dienesta vadītājs</t>
  </si>
  <si>
    <t>Ārsts infektologs</t>
  </si>
  <si>
    <t>Bērnu aprūpes māsa</t>
  </si>
  <si>
    <t>Iekšējais auditors</t>
  </si>
  <si>
    <t>Aptiekas materiālu uzskaites grāmatvedis</t>
  </si>
  <si>
    <t>Vecākais medicīnas statistiķis</t>
  </si>
  <si>
    <t>Pārskats par  darba veicējiem , virs normālā darba laika nostrādātām stundām un izdevumiem, sakarā ar Latvijā izsludināto ārkārtējo situāciju ar mērķi ierobežot Covid-19 izplatību 2020.gada martā * (176 stundas)</t>
  </si>
  <si>
    <t>Atbildīgais ārsts speciālists (diennakts postenis)</t>
  </si>
  <si>
    <t>Ārsts anesteziologs, reanimatologs</t>
  </si>
  <si>
    <t>Ārsts speciālists</t>
  </si>
  <si>
    <t>Ārsts pneimonologs</t>
  </si>
  <si>
    <t>Rezidents</t>
  </si>
  <si>
    <t>Ambulatorā dienesta ārsta palīgs</t>
  </si>
  <si>
    <t>Internās aprūpes māsa</t>
  </si>
  <si>
    <t>Ķirurģiskās aprūpes māsa</t>
  </si>
  <si>
    <t>Atbildīgā medicīnas māsa</t>
  </si>
  <si>
    <t>Anestēzijas, intensīvās un neatliekamās aprūpes māsa</t>
  </si>
  <si>
    <t>Ārsta palīgs (feldšeris)</t>
  </si>
  <si>
    <t>Neatliekamās medicīnas ārsta palīgs</t>
  </si>
  <si>
    <t>Ambulatorās aprūpes māsa</t>
  </si>
  <si>
    <t>Ārsta palīgs</t>
  </si>
  <si>
    <t>Atbildīgais sanitārs-transportētājs</t>
  </si>
  <si>
    <t>Automobiļa vadītājs</t>
  </si>
  <si>
    <t>Elektriķis</t>
  </si>
  <si>
    <t>Garderobists</t>
  </si>
  <si>
    <t>Katlu mašīnists</t>
  </si>
  <si>
    <t>Krāvējs</t>
  </si>
  <si>
    <t>Laboratorijas speciālists</t>
  </si>
  <si>
    <t>Medicīnas asistents</t>
  </si>
  <si>
    <t>Metinātājs</t>
  </si>
  <si>
    <t>Namdaris</t>
  </si>
  <si>
    <t>Sanitārs neatliekamajā palīdzībā</t>
  </si>
  <si>
    <t>Sanitārs-transportētājs</t>
  </si>
  <si>
    <t>Sanitārtehnisko iekārtu montētājs</t>
  </si>
  <si>
    <t>Sētnieks</t>
  </si>
  <si>
    <t>Šuvējs veļas remontam</t>
  </si>
  <si>
    <t>Tehniskais darbinieks</t>
  </si>
  <si>
    <t>Teritorijas apkalpošanas transporta vadītājs</t>
  </si>
  <si>
    <t>Teritorijas uzkopšanas darbu vadītājs</t>
  </si>
  <si>
    <t>Uzkopšanas speciālists</t>
  </si>
  <si>
    <t>Vecākais elektriķis</t>
  </si>
  <si>
    <t>Vecākais inženiertehnisko sistēmu speciālists</t>
  </si>
  <si>
    <t>Vecākais namdaris</t>
  </si>
  <si>
    <t>Vecākais tehniskais darbinieks</t>
  </si>
  <si>
    <t>Vecākais uzkopšanas speciālists</t>
  </si>
  <si>
    <t>Vecākais veļas aprites pārzinis</t>
  </si>
  <si>
    <t>Veļas aprites pārzinis</t>
  </si>
  <si>
    <t>Jēkabpils reģionālā slimnīca</t>
  </si>
  <si>
    <t>autovadītājs</t>
  </si>
  <si>
    <t>Pārskats par  darba veicējiem , virs normālā darba laika nostrādātām stundām un izdevumiem, sakarā ar Latvijā izsludināto ārkārtējo situāciju ar mērķi ierobežot Covid-19 izplatību 2020.gada aprīlī * (158 stundas)</t>
  </si>
  <si>
    <t>Apmaksājamais laiks mēnesī, stundas (tai skaitā summētā darba laika ietvaros)</t>
  </si>
  <si>
    <r>
      <t>Stundas likme</t>
    </r>
    <r>
      <rPr>
        <vertAlign val="superscript"/>
        <sz val="13"/>
        <color theme="1"/>
        <rFont val="Times New Roman"/>
        <family val="1"/>
        <charset val="186"/>
      </rPr>
      <t>2</t>
    </r>
  </si>
  <si>
    <t>Apmaksājamā 100% piemaksa par nostrādātām virsstundām virs normālā  darba laika (tai skaitā summētā darba laika ietvaros)</t>
  </si>
  <si>
    <t>virsstundas virs normālā darba laika, kas saistītas ar darbu ar Covid-19</t>
  </si>
  <si>
    <t>3=4+5</t>
  </si>
  <si>
    <t>7=6/4</t>
  </si>
  <si>
    <t>8=5*7*200%</t>
  </si>
  <si>
    <t>9=8 + VSOAI</t>
  </si>
  <si>
    <t>Ārsts (dežūrām)</t>
  </si>
  <si>
    <t>Ārsts-stažieris</t>
  </si>
  <si>
    <t>Bakterioloģijas daļas vadītājs - laboratorijas ārsts</t>
  </si>
  <si>
    <t>Dežūrdienesta daļas vadītājs - laboratorijas speciālists</t>
  </si>
  <si>
    <t>Infektologs</t>
  </si>
  <si>
    <t>Laboratorijas ārsts</t>
  </si>
  <si>
    <t>Laboratorijas speciālists (stažieris)</t>
  </si>
  <si>
    <t>Molekulārās bioloģijas un virusoloģijas daļas vadītājs - laboratorijas speciālists</t>
  </si>
  <si>
    <t>Klīnikas virsmāsa</t>
  </si>
  <si>
    <t>Medicīnas māsa ( t.sk.darbam intensīvajā palātā )</t>
  </si>
  <si>
    <t>Biomedicīnas laboranta palīgs</t>
  </si>
  <si>
    <t>Galvenais statistiķis</t>
  </si>
  <si>
    <t xml:space="preserve">Reģistrators </t>
  </si>
  <si>
    <t>Saimniecības pārzinis</t>
  </si>
  <si>
    <t>Sanitārs/slimnieku kopējs</t>
  </si>
  <si>
    <t>Statistikas datu bāzes administrators</t>
  </si>
  <si>
    <t>Statistikas datu operators</t>
  </si>
  <si>
    <t>Vecākais reģistrators</t>
  </si>
  <si>
    <t>Vecākais statistikas datu bāzes administrators</t>
  </si>
  <si>
    <t>Ārsts infektologs-hepatologs</t>
  </si>
  <si>
    <t>Virsārsts pneimonologs</t>
  </si>
  <si>
    <t>Vecākā infekciju kontroles māsa</t>
  </si>
  <si>
    <t>Veselības aprūpes datu analītiķis</t>
  </si>
  <si>
    <t>Vecākais veselības aprūpes datu analītiķis</t>
  </si>
  <si>
    <t>Aptiekas vadītāja vietnieks</t>
  </si>
  <si>
    <t>Farmaceita asistents</t>
  </si>
  <si>
    <t>Siltumenerģētikas speciālists</t>
  </si>
  <si>
    <t>Māsu palīgs</t>
  </si>
  <si>
    <t>Pacientu reģistrators</t>
  </si>
  <si>
    <t>Rīgas psihiatrijas un narkoloģijas centrs</t>
  </si>
  <si>
    <t>Virsārsts</t>
  </si>
  <si>
    <t>Nodaļas vadītājs</t>
  </si>
  <si>
    <t>Galvenā medicīnas māsas vietniece</t>
  </si>
  <si>
    <t>Cēsu klīnika</t>
  </si>
  <si>
    <t>Aknīstes psihoneiroloģiskā slimnīca</t>
  </si>
  <si>
    <t>sanitārs</t>
  </si>
  <si>
    <t>Māsa sercificēta</t>
  </si>
  <si>
    <t>Māsa reģistrēta</t>
  </si>
  <si>
    <t xml:space="preserve">GVA māsa </t>
  </si>
  <si>
    <t xml:space="preserve">Medicīnas māsa </t>
  </si>
  <si>
    <t>Dobeles un apkārtnes slimnīca</t>
  </si>
  <si>
    <t xml:space="preserve">Pediatrs </t>
  </si>
  <si>
    <t>Pediatrs</t>
  </si>
  <si>
    <t>Psihiatrs</t>
  </si>
  <si>
    <t>Garīgās veselības aprūpes māsa 4</t>
  </si>
  <si>
    <t>Neatliekamās palīdzības māsa</t>
  </si>
  <si>
    <t>Medicīnas statistiķis</t>
  </si>
  <si>
    <t>Pārskats par  darba veicējiem , virs normālā darba laika nostrādātām stundām un izdevumiem, sakarā ar Latvijā izsludināto ārkārtējo situāciju ar mērķi ierobežot Covid-19 izplatību 2020.gada maijā* (152 stundas)</t>
  </si>
  <si>
    <t>Farmaceits</t>
  </si>
  <si>
    <t>Radiologa asistents</t>
  </si>
  <si>
    <t>Madonas slimnīca</t>
  </si>
  <si>
    <t>Pārskata 4. un 5. kolonnā ir uzrādītas tikai tās virsstundas, kas saistītas ar darbu ar Covid-19 laika periodā no 1.-9 jūnijam.  Līdz ar to, 10.kolonnā uzrādītie izdevumi ir apmaksājamas 100% apmērā atbilstoši 9.kolonnai.</t>
  </si>
  <si>
    <r>
      <t xml:space="preserve">Pārskata 5.kolonnā ir uzrādītas tikai tās virsstundas, kas saistītas ar darbu ar Covid-19 laika periodā no 1.-9 jūnijam. Pārējā laika periodā (no 10.-30.jūnijam)  virsstundas nav bijušas. Līdz ar to, 10.kolonnā uzrādītie izdevumi ir apmaksājamas 100% apmērā atbilstoši </t>
    </r>
    <r>
      <rPr>
        <b/>
        <sz val="11"/>
        <color theme="1"/>
        <rFont val="Times New Roman"/>
        <family val="1"/>
        <charset val="186"/>
      </rPr>
      <t>9.kolonnai.</t>
    </r>
  </si>
  <si>
    <t>Ārsts stažieris</t>
  </si>
  <si>
    <t>Neatliekamās medicīnas ārsts</t>
  </si>
  <si>
    <t>Atslēdznieks</t>
  </si>
  <si>
    <t>Jaunākais tehniskais darbinieks</t>
  </si>
  <si>
    <t>Tehniskais laboratorijas darbinieks</t>
  </si>
  <si>
    <t>Ķirurģiskās aprūpes māsa (COVID)</t>
  </si>
  <si>
    <t>Medicīnas māsa (COVID)</t>
  </si>
  <si>
    <t>virsstundas - virs  normālā darba laika, kas ir saistītas ar Covid-19 ierobežošanu</t>
  </si>
  <si>
    <r>
      <t xml:space="preserve">Paula Stradiņa klīniskā universitātes slimnīca (MARTS  </t>
    </r>
    <r>
      <rPr>
        <sz val="13"/>
        <color theme="1"/>
        <rFont val="Times New Roman"/>
        <family val="1"/>
        <charset val="186"/>
      </rPr>
      <t>ņemot vērā arī summēto darba periodu janvāris - aprīlis</t>
    </r>
    <r>
      <rPr>
        <b/>
        <sz val="13"/>
        <color theme="1"/>
        <rFont val="Times New Roman"/>
        <family val="1"/>
        <charset val="186"/>
      </rPr>
      <t>)</t>
    </r>
  </si>
  <si>
    <t>Paula Stradiņa klīniskā universitātes slimnīca (APRĪLIS  ņemot vērā arī summēto darba periodu janvāris - aprīlis)</t>
  </si>
  <si>
    <t>Rīgas Austrumu klīniskā universitātes slimnīca (tai skaitā, MARTS un APRĪLIS,  ņemot vērā arī summēto darba periodu janvāris - aprīlis)</t>
  </si>
  <si>
    <t>No 2020.gada 1.marta līdz 2020.gada 9.jūnijam</t>
  </si>
  <si>
    <t>Virsstundas - virs  normālā darba laika, kas saistītas ar darbu  ar Covid-19</t>
  </si>
  <si>
    <t>Apmaksājamā 100% piemaksa par nostrādātām virsstundām virs normālā  darba laika, EUR  (tai skaitā summētā darba laika ietvaros)</t>
  </si>
  <si>
    <t>Jūrmalas slimnīca</t>
  </si>
  <si>
    <t>Paula Stradiņa klīniskā universitātes slimnīca (MAIJS, ņemot vērā arī summēto  darba laiku maijs- augusts)</t>
  </si>
  <si>
    <t>ĀRSTNIECĪBAS IESTĀŽU IZDEVUMI VIRSSTUNDĀM, KAS SAISTĪTAS AR DARBU AR COVID -19, EUR</t>
  </si>
  <si>
    <t>Rīgas Austrumu klīniskā universitātes slimnīca (MAIJS UN JŪNIJS, ņemot vērā summētā darba laika izlīdzināšanas periodu maijs-augusts)</t>
  </si>
  <si>
    <t>Pārskats par  darba veicējiem , virs normālā darba laika nostrādātām stundām un izdevumiem, sakarā ar Latvijā izsludināto ārkārtējo situāciju ar mērķi ierobežot Covid-19 izplatību 2020.gada jūnijā* (līdz 9.jūnijam) (kopā jūnijā 159 darba stundas, līdz 9.jūnijam 56)</t>
  </si>
  <si>
    <t>Liepājas reģionālā slimnīca (visas norādītās virsstundas nostrādātas līdz 9.jūnijam)</t>
  </si>
  <si>
    <t>Madonas slimnīca (MARTS-JŪNIJS, ņemot vērā summēto darba laiku janvāris - jūnijs)</t>
  </si>
  <si>
    <t>t.sk. par virsstundām periodā no 1.jūnija līdz 9.jūnijam (35.22% apmērā no  darba stundu skaita  normālā darba laika ietvaros jūnijā)</t>
  </si>
  <si>
    <t>t.sk. izdevumi par virsstundām kopā ar VSAOI periodā no 1.jūnija līdz 9.jūnijam (35.22% apmērā no  darba stundu skaita  normālā darba laika ietvaros jūnijā)</t>
  </si>
  <si>
    <t>11 = 9 * 35.22%</t>
  </si>
  <si>
    <t>10 = 8*35.22%</t>
  </si>
  <si>
    <t>t.sk. virsstundas no 1.jūnija līdz 9.jūnijam (35.22% apmērā no virsstundu skaita)</t>
  </si>
  <si>
    <t>Neonatologs</t>
  </si>
  <si>
    <t>Bērnu māsa</t>
  </si>
  <si>
    <t>Māsa</t>
  </si>
  <si>
    <t>Intensīvās terapijas un anestēzijas māsa</t>
  </si>
  <si>
    <t>Jaunākā māsa</t>
  </si>
  <si>
    <t>Atbildīgais ārsta palīgs</t>
  </si>
  <si>
    <t>Endoskopijas māsas asistents</t>
  </si>
  <si>
    <t>Sterilizācijas tehniskais darbinieks</t>
  </si>
  <si>
    <t>Klientu apkalpošanas speciālists</t>
  </si>
  <si>
    <t>Diētas māsa</t>
  </si>
  <si>
    <t>Veļas strādnieks</t>
  </si>
  <si>
    <t>Infrastruktūras uzturēšanas daļas vadītājs</t>
  </si>
  <si>
    <t>Ķirurgs - dežūržārsts</t>
  </si>
  <si>
    <t>Vecmāte</t>
  </si>
  <si>
    <t>Māsu palīgs - sanitārs</t>
  </si>
  <si>
    <t>Operāciju māsa</t>
  </si>
  <si>
    <t>Neatliekamās medicīniskās palīdzības un pacientu uzņemšanas nodaļas virsārsts</t>
  </si>
  <si>
    <t>Ārsts</t>
  </si>
  <si>
    <t>Ginekologs, dzemdību speciālists</t>
  </si>
  <si>
    <t>Terapijas māsa</t>
  </si>
  <si>
    <t>Ārstnieciskais direktors</t>
  </si>
  <si>
    <t>Galvenā māsa</t>
  </si>
  <si>
    <t>Apkopējs</t>
  </si>
  <si>
    <t>Sanitāre</t>
  </si>
  <si>
    <t>Medmāsa</t>
  </si>
  <si>
    <t>Autovadītājs</t>
  </si>
  <si>
    <t>Internists</t>
  </si>
  <si>
    <t>Ginekoloģijas māsa</t>
  </si>
  <si>
    <t>Ķirurģijas māsa</t>
  </si>
  <si>
    <t>Apsardzes darbinieks</t>
  </si>
  <si>
    <t>Vadītājs</t>
  </si>
  <si>
    <t>Vecākā medicīnas māsa (ar GVAM sertifikātu)</t>
  </si>
  <si>
    <t>Neirologs</t>
  </si>
  <si>
    <t>Garīgās veselības aprūpes māsa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</si>
</sst>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#,##0.000"/>
    <numFmt numFmtId="166" formatCode="#,##0.0"/>
    <numFmt numFmtId="167" formatCode="#,##0.0000000000"/>
    <numFmt numFmtId="168" formatCode="0.0"/>
  </numFmts>
  <fonts count="26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vertAlign val="superscript"/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3"/>
      <color rgb="FFFF0000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3"/>
      <color rgb="FFC00000"/>
      <name val="Times New Roman"/>
      <family val="1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 wrapText="1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 wrapText="1"/>
    </xf>
    <xf numFmtId="0" fontId="2" fillId="4" borderId="1" xfId="0" applyFont="1" applyFill="1" applyBorder="1"/>
    <xf numFmtId="4" fontId="2" fillId="4" borderId="1" xfId="0" applyNumberFormat="1" applyFont="1" applyFill="1" applyBorder="1"/>
    <xf numFmtId="0" fontId="2" fillId="0" borderId="6" xfId="0" applyFont="1" applyBorder="1"/>
    <xf numFmtId="0" fontId="2" fillId="0" borderId="1" xfId="0" applyFont="1" applyFill="1" applyBorder="1"/>
    <xf numFmtId="4" fontId="2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/>
    <xf numFmtId="2" fontId="2" fillId="0" borderId="1" xfId="0" applyNumberFormat="1" applyFont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1" fillId="0" borderId="0" xfId="0" applyFont="1" applyFill="1"/>
    <xf numFmtId="0" fontId="1" fillId="5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" fontId="2" fillId="0" borderId="1" xfId="0" applyNumberFormat="1" applyFont="1" applyBorder="1"/>
    <xf numFmtId="0" fontId="8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0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 wrapText="1"/>
    </xf>
    <xf numFmtId="4" fontId="10" fillId="7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1" fillId="5" borderId="1" xfId="0" applyFont="1" applyFill="1" applyBorder="1" applyAlignment="1">
      <alignment horizontal="right" wrapText="1"/>
    </xf>
    <xf numFmtId="165" fontId="2" fillId="0" borderId="1" xfId="0" applyNumberFormat="1" applyFont="1" applyBorder="1"/>
    <xf numFmtId="2" fontId="2" fillId="0" borderId="1" xfId="0" applyNumberFormat="1" applyFont="1" applyFill="1" applyBorder="1"/>
    <xf numFmtId="0" fontId="7" fillId="0" borderId="0" xfId="0" applyFont="1" applyAlignment="1">
      <alignment horizontal="center" wrapText="1"/>
    </xf>
    <xf numFmtId="0" fontId="12" fillId="0" borderId="0" xfId="0" applyFont="1"/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/>
    <xf numFmtId="4" fontId="2" fillId="3" borderId="1" xfId="0" applyNumberFormat="1" applyFont="1" applyFill="1" applyBorder="1"/>
    <xf numFmtId="2" fontId="2" fillId="3" borderId="1" xfId="0" applyNumberFormat="1" applyFont="1" applyFill="1" applyBorder="1"/>
    <xf numFmtId="49" fontId="8" fillId="0" borderId="1" xfId="0" applyNumberFormat="1" applyFont="1" applyBorder="1" applyAlignment="1">
      <alignment horizontal="left" wrapText="1"/>
    </xf>
    <xf numFmtId="1" fontId="1" fillId="2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1" fontId="2" fillId="4" borderId="1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3" fontId="4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right"/>
    </xf>
    <xf numFmtId="0" fontId="8" fillId="0" borderId="1" xfId="0" applyFont="1" applyBorder="1"/>
    <xf numFmtId="2" fontId="8" fillId="0" borderId="1" xfId="0" applyNumberFormat="1" applyFont="1" applyBorder="1"/>
    <xf numFmtId="0" fontId="8" fillId="3" borderId="1" xfId="0" applyFont="1" applyFill="1" applyBorder="1"/>
    <xf numFmtId="4" fontId="8" fillId="0" borderId="1" xfId="0" applyNumberFormat="1" applyFont="1" applyBorder="1"/>
    <xf numFmtId="4" fontId="8" fillId="3" borderId="1" xfId="0" applyNumberFormat="1" applyFont="1" applyFill="1" applyBorder="1"/>
    <xf numFmtId="0" fontId="2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4" fontId="2" fillId="0" borderId="6" xfId="0" applyNumberFormat="1" applyFont="1" applyBorder="1"/>
    <xf numFmtId="4" fontId="1" fillId="2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3" borderId="0" xfId="0" applyFont="1" applyFill="1"/>
    <xf numFmtId="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12" fillId="0" borderId="1" xfId="0" applyFont="1" applyBorder="1"/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8" fillId="2" borderId="1" xfId="0" applyFont="1" applyFill="1" applyBorder="1"/>
    <xf numFmtId="4" fontId="18" fillId="2" borderId="1" xfId="0" applyNumberFormat="1" applyFont="1" applyFill="1" applyBorder="1"/>
    <xf numFmtId="0" fontId="19" fillId="4" borderId="1" xfId="0" applyFont="1" applyFill="1" applyBorder="1"/>
    <xf numFmtId="4" fontId="19" fillId="4" borderId="1" xfId="0" applyNumberFormat="1" applyFont="1" applyFill="1" applyBorder="1"/>
    <xf numFmtId="0" fontId="19" fillId="0" borderId="1" xfId="0" applyFont="1" applyBorder="1"/>
    <xf numFmtId="4" fontId="19" fillId="0" borderId="1" xfId="0" applyNumberFormat="1" applyFont="1" applyBorder="1"/>
    <xf numFmtId="4" fontId="19" fillId="0" borderId="1" xfId="0" applyNumberFormat="1" applyFont="1" applyFill="1" applyBorder="1"/>
    <xf numFmtId="2" fontId="19" fillId="4" borderId="1" xfId="0" applyNumberFormat="1" applyFont="1" applyFill="1" applyBorder="1"/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/>
    <xf numFmtId="165" fontId="19" fillId="0" borderId="1" xfId="0" applyNumberFormat="1" applyFont="1" applyBorder="1"/>
    <xf numFmtId="0" fontId="19" fillId="0" borderId="1" xfId="0" applyFont="1" applyFill="1" applyBorder="1"/>
    <xf numFmtId="4" fontId="19" fillId="0" borderId="1" xfId="0" applyNumberFormat="1" applyFont="1" applyBorder="1" applyAlignment="1">
      <alignment horizontal="center"/>
    </xf>
    <xf numFmtId="2" fontId="18" fillId="2" borderId="1" xfId="0" applyNumberFormat="1" applyFont="1" applyFill="1" applyBorder="1"/>
    <xf numFmtId="0" fontId="19" fillId="0" borderId="1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19" fillId="0" borderId="0" xfId="0" applyFont="1"/>
    <xf numFmtId="2" fontId="19" fillId="0" borderId="1" xfId="0" applyNumberFormat="1" applyFont="1" applyFill="1" applyBorder="1"/>
    <xf numFmtId="2" fontId="20" fillId="4" borderId="1" xfId="0" applyNumberFormat="1" applyFont="1" applyFill="1" applyBorder="1"/>
    <xf numFmtId="4" fontId="20" fillId="0" borderId="1" xfId="0" applyNumberFormat="1" applyFont="1" applyBorder="1"/>
    <xf numFmtId="4" fontId="20" fillId="0" borderId="1" xfId="0" applyNumberFormat="1" applyFont="1" applyFill="1" applyBorder="1"/>
    <xf numFmtId="2" fontId="20" fillId="0" borderId="1" xfId="0" applyNumberFormat="1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8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1" fontId="19" fillId="4" borderId="1" xfId="0" applyNumberFormat="1" applyFont="1" applyFill="1" applyBorder="1"/>
    <xf numFmtId="4" fontId="19" fillId="3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0" fillId="3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20" fillId="2" borderId="14" xfId="0" applyNumberFormat="1" applyFont="1" applyFill="1" applyBorder="1"/>
    <xf numFmtId="3" fontId="7" fillId="2" borderId="15" xfId="0" applyNumberFormat="1" applyFont="1" applyFill="1" applyBorder="1"/>
    <xf numFmtId="3" fontId="22" fillId="0" borderId="19" xfId="0" applyNumberFormat="1" applyFont="1" applyBorder="1"/>
    <xf numFmtId="3" fontId="21" fillId="0" borderId="20" xfId="0" applyNumberFormat="1" applyFont="1" applyBorder="1"/>
    <xf numFmtId="3" fontId="23" fillId="0" borderId="3" xfId="0" applyNumberFormat="1" applyFont="1" applyBorder="1"/>
    <xf numFmtId="3" fontId="24" fillId="0" borderId="16" xfId="0" applyNumberFormat="1" applyFont="1" applyBorder="1"/>
    <xf numFmtId="3" fontId="23" fillId="0" borderId="1" xfId="0" applyNumberFormat="1" applyFont="1" applyBorder="1"/>
    <xf numFmtId="3" fontId="24" fillId="0" borderId="17" xfId="0" applyNumberFormat="1" applyFont="1" applyBorder="1"/>
    <xf numFmtId="3" fontId="22" fillId="0" borderId="1" xfId="0" applyNumberFormat="1" applyFont="1" applyBorder="1"/>
    <xf numFmtId="0" fontId="23" fillId="0" borderId="21" xfId="0" applyFont="1" applyBorder="1"/>
    <xf numFmtId="0" fontId="22" fillId="0" borderId="21" xfId="0" applyFont="1" applyBorder="1"/>
    <xf numFmtId="3" fontId="21" fillId="0" borderId="17" xfId="0" applyNumberFormat="1" applyFont="1" applyBorder="1"/>
    <xf numFmtId="0" fontId="22" fillId="0" borderId="22" xfId="0" applyFont="1" applyBorder="1"/>
    <xf numFmtId="0" fontId="23" fillId="0" borderId="23" xfId="0" applyFont="1" applyBorder="1"/>
    <xf numFmtId="0" fontId="7" fillId="2" borderId="18" xfId="0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0" fontId="2" fillId="0" borderId="1" xfId="0" applyFont="1" applyBorder="1" applyAlignment="1">
      <alignment horizontal="right"/>
    </xf>
    <xf numFmtId="0" fontId="25" fillId="0" borderId="1" xfId="0" applyFont="1" applyBorder="1"/>
    <xf numFmtId="3" fontId="2" fillId="4" borderId="1" xfId="0" applyNumberFormat="1" applyFont="1" applyFill="1" applyBorder="1"/>
    <xf numFmtId="4" fontId="2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wrapText="1"/>
    </xf>
    <xf numFmtId="3" fontId="13" fillId="6" borderId="1" xfId="0" applyNumberFormat="1" applyFont="1" applyFill="1" applyBorder="1" applyAlignment="1">
      <alignment horizontal="right" vertical="center" wrapText="1"/>
    </xf>
    <xf numFmtId="167" fontId="12" fillId="0" borderId="0" xfId="0" applyNumberFormat="1" applyFont="1"/>
    <xf numFmtId="3" fontId="9" fillId="7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/>
    <xf numFmtId="4" fontId="20" fillId="0" borderId="1" xfId="0" applyNumberFormat="1" applyFont="1" applyBorder="1" applyAlignment="1"/>
    <xf numFmtId="4" fontId="19" fillId="0" borderId="1" xfId="0" applyNumberFormat="1" applyFont="1" applyFill="1" applyBorder="1" applyAlignment="1"/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8" fontId="19" fillId="0" borderId="1" xfId="0" applyNumberFormat="1" applyFont="1" applyBorder="1" applyAlignment="1"/>
    <xf numFmtId="168" fontId="19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B1" zoomScale="80" zoomScaleNormal="80" workbookViewId="0">
      <selection activeCell="J17" sqref="J17"/>
    </sheetView>
  </sheetViews>
  <sheetFormatPr defaultRowHeight="15" x14ac:dyDescent="0.25"/>
  <cols>
    <col min="1" max="1" width="6.140625" style="49" hidden="1" customWidth="1"/>
    <col min="2" max="2" width="50.140625" style="49" customWidth="1"/>
    <col min="3" max="5" width="18.42578125" style="49" customWidth="1"/>
    <col min="6" max="6" width="14.140625" style="49" customWidth="1"/>
    <col min="7" max="7" width="15.28515625" style="49" hidden="1" customWidth="1"/>
    <col min="8" max="8" width="15.85546875" style="49" hidden="1" customWidth="1"/>
    <col min="9" max="9" width="24.28515625" style="49" hidden="1" customWidth="1"/>
    <col min="10" max="10" width="22" style="49" customWidth="1"/>
    <col min="11" max="14" width="9.140625" style="49"/>
    <col min="15" max="16" width="12.7109375" style="49" bestFit="1" customWidth="1"/>
    <col min="17" max="16384" width="9.140625" style="49"/>
  </cols>
  <sheetData>
    <row r="1" spans="2:10" x14ac:dyDescent="0.25">
      <c r="B1"/>
      <c r="C1"/>
      <c r="D1"/>
      <c r="E1"/>
    </row>
    <row r="2" spans="2:10" x14ac:dyDescent="0.25">
      <c r="B2" s="193" t="s">
        <v>213</v>
      </c>
      <c r="C2" s="193"/>
      <c r="D2" s="193"/>
      <c r="E2" s="193"/>
    </row>
    <row r="3" spans="2:10" ht="40.5" customHeight="1" x14ac:dyDescent="0.25">
      <c r="B3" s="193"/>
      <c r="C3" s="193"/>
      <c r="D3" s="193"/>
      <c r="E3" s="193"/>
    </row>
    <row r="4" spans="2:10" x14ac:dyDescent="0.25">
      <c r="B4"/>
      <c r="C4"/>
      <c r="D4"/>
      <c r="E4"/>
    </row>
    <row r="5" spans="2:10" ht="15.75" thickBot="1" x14ac:dyDescent="0.3">
      <c r="B5"/>
      <c r="C5"/>
      <c r="D5"/>
      <c r="E5"/>
    </row>
    <row r="6" spans="2:10" ht="17.25" thickBot="1" x14ac:dyDescent="0.3">
      <c r="B6" s="188"/>
      <c r="C6" s="190" t="s">
        <v>208</v>
      </c>
      <c r="D6" s="191"/>
      <c r="E6" s="192"/>
    </row>
    <row r="7" spans="2:10" ht="165" customHeight="1" thickBot="1" x14ac:dyDescent="0.3">
      <c r="B7" s="189"/>
      <c r="C7" s="140" t="s">
        <v>209</v>
      </c>
      <c r="D7" s="141" t="s">
        <v>210</v>
      </c>
      <c r="E7" s="142" t="s">
        <v>3</v>
      </c>
    </row>
    <row r="8" spans="2:10" ht="17.25" thickBot="1" x14ac:dyDescent="0.3">
      <c r="B8" s="157" t="s">
        <v>0</v>
      </c>
      <c r="C8" s="143">
        <f>SUM(C9:C28)</f>
        <v>51631.44876755213</v>
      </c>
      <c r="D8" s="143">
        <f>SUM(D9:D28)</f>
        <v>607627.35023051943</v>
      </c>
      <c r="E8" s="144">
        <f>ROUNDUP(SUM(E9:E28),0)</f>
        <v>753955</v>
      </c>
      <c r="J8" s="166"/>
    </row>
    <row r="9" spans="2:10" ht="18.75" x14ac:dyDescent="0.3">
      <c r="B9" s="156" t="s">
        <v>9</v>
      </c>
      <c r="C9" s="147">
        <f>Marts!F13+Aprīlis!F13+Maijs!F14</f>
        <v>1467.5</v>
      </c>
      <c r="D9" s="147">
        <f>Marts!I13+Aprīlis!I13+Maijs!I14</f>
        <v>15109.589999999997</v>
      </c>
      <c r="E9" s="148">
        <f>Marts!J13+Aprīlis!J13+Maijs!J14</f>
        <v>18749.490000000002</v>
      </c>
    </row>
    <row r="10" spans="2:10" ht="18.75" x14ac:dyDescent="0.3">
      <c r="B10" s="152" t="s">
        <v>10</v>
      </c>
      <c r="C10" s="149">
        <f>Marts!F63+Aprīlis!F33+Maijs!F31+Jūnijs!F14</f>
        <v>16525.708767552132</v>
      </c>
      <c r="D10" s="149">
        <f>Marts!I63+Aprīlis!I33+Maijs!I31+Jūnijs!J14</f>
        <v>207765.31</v>
      </c>
      <c r="E10" s="150">
        <f>Marts!J63+Aprīlis!J33+Maijs!J31+Jūnijs!K14</f>
        <v>257777.9</v>
      </c>
    </row>
    <row r="11" spans="2:10" ht="18.75" x14ac:dyDescent="0.3">
      <c r="B11" s="152" t="s">
        <v>47</v>
      </c>
      <c r="C11" s="149">
        <f>Marts!F127+Aprīlis!F200+Maijs!F148</f>
        <v>22141</v>
      </c>
      <c r="D11" s="149">
        <f>Marts!I127+Aprīlis!I200+Maijs!I148</f>
        <v>243951.49909090908</v>
      </c>
      <c r="E11" s="150">
        <f>Marts!J127+Aprīlis!J200+Maijs!J148</f>
        <v>302719.31</v>
      </c>
    </row>
    <row r="12" spans="2:10" ht="18.75" x14ac:dyDescent="0.3">
      <c r="B12" s="152" t="s">
        <v>211</v>
      </c>
      <c r="C12" s="149">
        <f>Marts!F117</f>
        <v>129</v>
      </c>
      <c r="D12" s="149">
        <f>Marts!I117</f>
        <v>1534.26</v>
      </c>
      <c r="E12" s="150">
        <f>Marts!J117</f>
        <v>1903.86</v>
      </c>
    </row>
    <row r="13" spans="2:10" ht="18.75" x14ac:dyDescent="0.3">
      <c r="B13" s="152" t="s">
        <v>55</v>
      </c>
      <c r="C13" s="149">
        <f>Marts!F378+Aprīlis!F466</f>
        <v>376.5</v>
      </c>
      <c r="D13" s="149">
        <f>Marts!I378+Aprīlis!I466</f>
        <v>3999.42</v>
      </c>
      <c r="E13" s="150">
        <f>Marts!J378+Aprīlis!J466</f>
        <v>4962.87</v>
      </c>
    </row>
    <row r="14" spans="2:10" ht="18.75" x14ac:dyDescent="0.3">
      <c r="B14" s="152" t="s">
        <v>15</v>
      </c>
      <c r="C14" s="149">
        <f>Marts!F394+Aprīlis!F479+Maijs!F479</f>
        <v>4128.66</v>
      </c>
      <c r="D14" s="149">
        <f>Marts!I394+Aprīlis!I479+Maijs!I479</f>
        <v>51009.799999999996</v>
      </c>
      <c r="E14" s="150">
        <f>Marts!J394+Aprīlis!J479+Maijs!J479</f>
        <v>63298.06</v>
      </c>
    </row>
    <row r="15" spans="2:10" ht="18.75" x14ac:dyDescent="0.3">
      <c r="B15" s="152" t="s">
        <v>17</v>
      </c>
      <c r="C15" s="149">
        <f>Marts!F432+Aprīlis!F663</f>
        <v>72</v>
      </c>
      <c r="D15" s="149">
        <f>Marts!I432+Aprīlis!I663</f>
        <v>832.32</v>
      </c>
      <c r="E15" s="150">
        <f>Marts!J432+Aprīlis!J663</f>
        <v>1030.1799999999998</v>
      </c>
    </row>
    <row r="16" spans="2:10" ht="18.75" x14ac:dyDescent="0.3">
      <c r="B16" s="152" t="s">
        <v>22</v>
      </c>
      <c r="C16" s="149">
        <f>Marts!F441+Aprīlis!F642+Maijs!F610</f>
        <v>421.5</v>
      </c>
      <c r="D16" s="149">
        <f>Marts!I441+Aprīlis!I642+Maijs!I610</f>
        <v>4227.8999999999996</v>
      </c>
      <c r="E16" s="150">
        <f>Marts!J441+Aprīlis!J642+Maijs!J610</f>
        <v>5246.4400000000005</v>
      </c>
    </row>
    <row r="17" spans="2:5" ht="18.75" x14ac:dyDescent="0.3">
      <c r="B17" s="152" t="s">
        <v>23</v>
      </c>
      <c r="C17" s="149">
        <f>Marts!F461+Aprīlis!F686+Maijs!F637</f>
        <v>583</v>
      </c>
      <c r="D17" s="149">
        <f>Marts!I461+Aprīlis!I686+Maijs!I637</f>
        <v>5634.0569350649348</v>
      </c>
      <c r="E17" s="150">
        <f>Marts!J461+Aprīlis!J686+Maijs!J637</f>
        <v>6981.7862441558427</v>
      </c>
    </row>
    <row r="18" spans="2:5" ht="18.75" x14ac:dyDescent="0.3">
      <c r="B18" s="152" t="s">
        <v>60</v>
      </c>
      <c r="C18" s="149">
        <f>Marts!F478+Aprīlis!F604</f>
        <v>66</v>
      </c>
      <c r="D18" s="149">
        <f>Marts!I478+Aprīlis!I604</f>
        <v>734.8</v>
      </c>
      <c r="E18" s="150">
        <f>Marts!J478+Aprīlis!J604</f>
        <v>911.82</v>
      </c>
    </row>
    <row r="19" spans="2:5" ht="18.75" x14ac:dyDescent="0.3">
      <c r="B19" s="153" t="s">
        <v>63</v>
      </c>
      <c r="C19" s="149">
        <f>Marts!F485</f>
        <v>100.59</v>
      </c>
      <c r="D19" s="149">
        <f>Marts!I485</f>
        <v>923.77647727272722</v>
      </c>
      <c r="E19" s="150">
        <f>Marts!J485</f>
        <v>1146.32</v>
      </c>
    </row>
    <row r="20" spans="2:5" ht="18.75" x14ac:dyDescent="0.3">
      <c r="B20" s="153" t="s">
        <v>65</v>
      </c>
      <c r="C20" s="149">
        <f>Marts!F500+Aprīlis!F613+Maijs!F589</f>
        <v>1577.5</v>
      </c>
      <c r="D20" s="149">
        <f>Marts!I500+Aprīlis!I613+Maijs!I589</f>
        <v>18879.030454545449</v>
      </c>
      <c r="E20" s="150">
        <f>Marts!J500+Aprīlis!J613+Maijs!J589</f>
        <v>23426.949999999997</v>
      </c>
    </row>
    <row r="21" spans="2:5" ht="18.75" x14ac:dyDescent="0.3">
      <c r="B21" s="152" t="s">
        <v>64</v>
      </c>
      <c r="C21" s="149">
        <f>Marts!F528+Aprīlis!F736+Maijs!F674+Jūnijs!F83</f>
        <v>1375</v>
      </c>
      <c r="D21" s="149">
        <f>Marts!I528+Aprīlis!I736+Maijs!I674+Jūnijs!J83</f>
        <v>22531.81818181818</v>
      </c>
      <c r="E21" s="150">
        <f>Marts!J528+Aprīlis!J736+Maijs!J674+Jūnijs!K83</f>
        <v>27959.65</v>
      </c>
    </row>
    <row r="22" spans="2:5" ht="18.75" x14ac:dyDescent="0.3">
      <c r="B22" s="153" t="s">
        <v>66</v>
      </c>
      <c r="C22" s="151">
        <f>Marts!F551+Aprīlis!F724+Maijs!F662</f>
        <v>690</v>
      </c>
      <c r="D22" s="151">
        <f>Marts!I551+Aprīlis!I724+Maijs!I662</f>
        <v>10606.21909090909</v>
      </c>
      <c r="E22" s="154">
        <f>Marts!J551+Aprīlis!J724+Maijs!J662</f>
        <v>13161.25</v>
      </c>
    </row>
    <row r="23" spans="2:5" ht="18.75" x14ac:dyDescent="0.3">
      <c r="B23" s="153" t="s">
        <v>133</v>
      </c>
      <c r="C23" s="151">
        <f>Marts!F568+Aprīlis!F714+Maijs!F652</f>
        <v>51</v>
      </c>
      <c r="D23" s="151">
        <f>Marts!I568+Aprīlis!I714+Maijs!I652</f>
        <v>473.83</v>
      </c>
      <c r="E23" s="154">
        <f>Marts!J568+Aprīlis!J714+Maijs!J652</f>
        <v>587.98</v>
      </c>
    </row>
    <row r="24" spans="2:5" ht="18.75" x14ac:dyDescent="0.3">
      <c r="B24" s="153" t="s">
        <v>173</v>
      </c>
      <c r="C24" s="151">
        <f>Aprīlis!F565</f>
        <v>73</v>
      </c>
      <c r="D24" s="151">
        <f>Aprīlis!I565</f>
        <v>1561.96</v>
      </c>
      <c r="E24" s="154">
        <f>Aprīlis!J565</f>
        <v>1938.2399999999998</v>
      </c>
    </row>
    <row r="25" spans="2:5" ht="18.75" x14ac:dyDescent="0.3">
      <c r="B25" s="153" t="s">
        <v>177</v>
      </c>
      <c r="C25" s="151">
        <f>Aprīlis!F577+Maijs!F555+Jūnijs!G66</f>
        <v>1069.99</v>
      </c>
      <c r="D25" s="151">
        <f>Aprīlis!I577+Maijs!I555+Jūnijs!L66</f>
        <v>9752.0600000000013</v>
      </c>
      <c r="E25" s="154">
        <f>Aprīlis!J577+Maijs!J555+Jūnijs!M66</f>
        <v>12101.34</v>
      </c>
    </row>
    <row r="26" spans="2:5" ht="18.75" x14ac:dyDescent="0.3">
      <c r="B26" s="153" t="s">
        <v>178</v>
      </c>
      <c r="C26" s="151">
        <f>Aprīlis!F593+Maijs!F574</f>
        <v>76</v>
      </c>
      <c r="D26" s="151">
        <f>Aprīlis!I593+Maijs!I574</f>
        <v>773.9</v>
      </c>
      <c r="E26" s="154">
        <f>Aprīlis!J593+Maijs!J574</f>
        <v>960.33</v>
      </c>
    </row>
    <row r="27" spans="2:5" ht="18.75" x14ac:dyDescent="0.3">
      <c r="B27" s="153" t="s">
        <v>184</v>
      </c>
      <c r="C27" s="151">
        <f>Aprīlis!F673</f>
        <v>192</v>
      </c>
      <c r="D27" s="151">
        <f>Aprīlis!I673</f>
        <v>2087.59</v>
      </c>
      <c r="E27" s="154">
        <f>Aprīlis!J673</f>
        <v>2590.4799999999996</v>
      </c>
    </row>
    <row r="28" spans="2:5" ht="19.5" thickBot="1" x14ac:dyDescent="0.35">
      <c r="B28" s="155" t="s">
        <v>194</v>
      </c>
      <c r="C28" s="145">
        <f>Jūnijs!F98</f>
        <v>515.5</v>
      </c>
      <c r="D28" s="145">
        <f>Jūnijs!J98</f>
        <v>5238.21</v>
      </c>
      <c r="E28" s="146">
        <f>Jūnijs!K98</f>
        <v>6500.0899999999992</v>
      </c>
    </row>
  </sheetData>
  <mergeCells count="3">
    <mergeCell ref="B6:B7"/>
    <mergeCell ref="C6:E6"/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577"/>
  <sheetViews>
    <sheetView zoomScale="80" zoomScaleNormal="8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N571" sqref="N571"/>
    </sheetView>
  </sheetViews>
  <sheetFormatPr defaultRowHeight="16.5" x14ac:dyDescent="0.25"/>
  <cols>
    <col min="1" max="1" width="48.140625" style="2" customWidth="1"/>
    <col min="2" max="2" width="42.7109375" style="2" customWidth="1"/>
    <col min="3" max="3" width="15.28515625" style="2" customWidth="1"/>
    <col min="4" max="4" width="20.7109375" style="2" customWidth="1"/>
    <col min="5" max="5" width="14.7109375" style="2" customWidth="1"/>
    <col min="6" max="8" width="17.85546875" style="2" customWidth="1"/>
    <col min="9" max="9" width="18.42578125" style="2" customWidth="1"/>
    <col min="10" max="10" width="17.85546875" style="2" customWidth="1"/>
    <col min="11" max="11" width="9.140625" style="2"/>
    <col min="12" max="12" width="12.140625" style="2" bestFit="1" customWidth="1"/>
    <col min="13" max="15" width="10.85546875" style="2" bestFit="1" customWidth="1"/>
    <col min="16" max="17" width="9.140625" style="2"/>
    <col min="18" max="19" width="12.140625" style="2" bestFit="1" customWidth="1"/>
    <col min="20" max="16384" width="9.140625" style="2"/>
  </cols>
  <sheetData>
    <row r="2" spans="1:19" s="1" customFormat="1" ht="39.75" customHeight="1" x14ac:dyDescent="0.25">
      <c r="A2" s="194" t="s">
        <v>92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9" ht="45.75" customHeight="1" x14ac:dyDescent="0.25">
      <c r="A3" s="197" t="s">
        <v>8</v>
      </c>
      <c r="B3" s="197" t="s">
        <v>7</v>
      </c>
      <c r="C3" s="197" t="s">
        <v>6</v>
      </c>
      <c r="D3" s="197" t="s">
        <v>136</v>
      </c>
      <c r="E3" s="197"/>
      <c r="F3" s="197"/>
      <c r="G3" s="195" t="s">
        <v>5</v>
      </c>
      <c r="H3" s="195" t="s">
        <v>4</v>
      </c>
      <c r="I3" s="195" t="s">
        <v>138</v>
      </c>
      <c r="J3" s="199" t="s">
        <v>3</v>
      </c>
    </row>
    <row r="4" spans="1:19" ht="58.5" customHeight="1" x14ac:dyDescent="0.25">
      <c r="A4" s="197"/>
      <c r="B4" s="197"/>
      <c r="C4" s="197"/>
      <c r="D4" s="200" t="s">
        <v>1</v>
      </c>
      <c r="E4" s="200" t="s">
        <v>2</v>
      </c>
      <c r="F4" s="195" t="s">
        <v>204</v>
      </c>
      <c r="G4" s="198"/>
      <c r="H4" s="198"/>
      <c r="I4" s="198"/>
      <c r="J4" s="199"/>
    </row>
    <row r="5" spans="1:19" ht="72" customHeight="1" x14ac:dyDescent="0.25">
      <c r="A5" s="197"/>
      <c r="B5" s="197"/>
      <c r="C5" s="197"/>
      <c r="D5" s="201"/>
      <c r="E5" s="201"/>
      <c r="F5" s="196"/>
      <c r="G5" s="196"/>
      <c r="H5" s="196"/>
      <c r="I5" s="196"/>
      <c r="J5" s="199"/>
    </row>
    <row r="6" spans="1:19" ht="20.25" customHeight="1" x14ac:dyDescent="0.25">
      <c r="A6" s="9"/>
      <c r="B6" s="9">
        <v>1</v>
      </c>
      <c r="C6" s="9">
        <v>2</v>
      </c>
      <c r="D6" s="9" t="s">
        <v>140</v>
      </c>
      <c r="E6" s="9">
        <v>4</v>
      </c>
      <c r="F6" s="9">
        <v>5</v>
      </c>
      <c r="G6" s="9">
        <v>6</v>
      </c>
      <c r="H6" s="9" t="s">
        <v>141</v>
      </c>
      <c r="I6" s="9" t="s">
        <v>142</v>
      </c>
      <c r="J6" s="9" t="s">
        <v>143</v>
      </c>
    </row>
    <row r="7" spans="1:19" ht="31.5" customHeight="1" x14ac:dyDescent="0.25">
      <c r="A7" s="37"/>
      <c r="B7" s="38" t="s">
        <v>81</v>
      </c>
      <c r="C7" s="158">
        <f>C8+C9+C10+C11</f>
        <v>479</v>
      </c>
      <c r="D7" s="158">
        <f>D8+D9+D10+D11</f>
        <v>96245.77</v>
      </c>
      <c r="E7" s="158">
        <f t="shared" ref="E7:J7" si="0">E8+E9+E10+E11</f>
        <v>83644</v>
      </c>
      <c r="F7" s="158">
        <f t="shared" si="0"/>
        <v>12497.77</v>
      </c>
      <c r="G7" s="158"/>
      <c r="H7" s="158"/>
      <c r="I7" s="158">
        <f t="shared" si="0"/>
        <v>149656.20823051949</v>
      </c>
      <c r="J7" s="158">
        <f t="shared" si="0"/>
        <v>185705.68624415586</v>
      </c>
      <c r="L7" s="119"/>
      <c r="M7" s="119"/>
      <c r="N7" s="119"/>
      <c r="O7" s="119"/>
      <c r="P7" s="119"/>
      <c r="Q7" s="119"/>
      <c r="R7" s="119"/>
      <c r="S7" s="119"/>
    </row>
    <row r="8" spans="1:19" ht="33" x14ac:dyDescent="0.25">
      <c r="A8" s="34"/>
      <c r="B8" s="35" t="s">
        <v>82</v>
      </c>
      <c r="C8" s="60">
        <f>C14+C64+C118+C379+C395+C433+C442+C462+C479+C486+C501+C529+C552+C128+C569</f>
        <v>82</v>
      </c>
      <c r="D8" s="60">
        <f>D14+D64+D118+D379+D395+D433+D442+D462+D479+D486+D501+D529+D552+D128+D569</f>
        <v>17852.02</v>
      </c>
      <c r="E8" s="60">
        <f>E14+E64+E118+E379+E395+E433+E442+E462+E479+E486+E501+E529+E552+E128+E569</f>
        <v>14280</v>
      </c>
      <c r="F8" s="60">
        <f>F14+F64+F118+F379+F395+F433+F442+F462+F479+F486+F501+F529+F552+F128+F569</f>
        <v>3468.0199999999995</v>
      </c>
      <c r="G8" s="60"/>
      <c r="H8" s="60"/>
      <c r="I8" s="60">
        <f>I14+I64+I118+I379+I395+I433+I442+I462+I479+I486+I501+I529+I552+I128+I569</f>
        <v>56013.315113636367</v>
      </c>
      <c r="J8" s="60">
        <f>J14+J64+J118+J379+J395+J433+J442+J462+J479+J486+J501+J529+J552+J128+J569</f>
        <v>69506.92</v>
      </c>
    </row>
    <row r="9" spans="1:19" ht="56.25" customHeight="1" x14ac:dyDescent="0.25">
      <c r="A9" s="36"/>
      <c r="B9" s="35" t="s">
        <v>83</v>
      </c>
      <c r="C9" s="60">
        <f>C16+C85+C120+C382+C405+C434+C446+C464+C480+C489+C503+C534+C562+C159+C571</f>
        <v>187</v>
      </c>
      <c r="D9" s="60">
        <f>D16+D85+D120+D382+D405+D434+D446+D464+D480+D489+D503+D534+D562+D159+D571</f>
        <v>37555.75</v>
      </c>
      <c r="E9" s="60">
        <f>E16+E85+E120+E382+E405+E434+E446+E464+E480+E489+E503+E534+E562+E159+E571</f>
        <v>32598</v>
      </c>
      <c r="F9" s="60">
        <f>F16+F85+F120+F382+F405+F434+F446+F464+F480+F489+F503+F534+F562+F159+F571</f>
        <v>4957.75</v>
      </c>
      <c r="G9" s="60"/>
      <c r="H9" s="60"/>
      <c r="I9" s="60">
        <f>I16+I85+I120+I382+I405+I434+I446+I464+I480+I489+I503+I534+I562+I159+I571</f>
        <v>58940.87603896104</v>
      </c>
      <c r="J9" s="60">
        <f>J16+J85+J120+J382+J405+J434+J446+J464+J480+J489+J503+J534+J562+J159+J571</f>
        <v>73139.73000000001</v>
      </c>
    </row>
    <row r="10" spans="1:19" ht="49.5" x14ac:dyDescent="0.25">
      <c r="A10" s="36"/>
      <c r="B10" s="35" t="s">
        <v>84</v>
      </c>
      <c r="C10" s="60">
        <f>C41+C108+C123+C388+C420+C439+C452+C468+C482+C495+C512+C545+C564+C244+C573</f>
        <v>65</v>
      </c>
      <c r="D10" s="60">
        <f>D41+D108+D123+D388+D420+D439+D452+D468+D482+D495+D512+D545+D564+D244+D573</f>
        <v>12555</v>
      </c>
      <c r="E10" s="60">
        <f>E41+E108+E123+E388+E420+E439+E452+E468+E482+E495+E512+E545+E564+E244+E573</f>
        <v>11286</v>
      </c>
      <c r="F10" s="60">
        <f>F41+F108+F123+F388+F420+F439+F452+F468+F482+F495+F512+F545+F564+F244+F573</f>
        <v>1269</v>
      </c>
      <c r="G10" s="60"/>
      <c r="H10" s="60"/>
      <c r="I10" s="60">
        <f>I41+I108+I123+I388+I420+I439+I452+I468+I482+I495+I512+I545+I564+I244+I573</f>
        <v>10374.913896103895</v>
      </c>
      <c r="J10" s="60">
        <f>J41+J108+J123+J388+J420+J439+J452+J468+J482+J495+J512+J545+J564+J244+J573</f>
        <v>12871.576244155842</v>
      </c>
    </row>
    <row r="11" spans="1:19" ht="33" x14ac:dyDescent="0.25">
      <c r="A11" s="36"/>
      <c r="B11" s="35" t="s">
        <v>85</v>
      </c>
      <c r="C11" s="60">
        <f>C56+C110+C125+C393+C425+C440+C456+C476+C484+C498+C514+C547+C566+C273+C575</f>
        <v>145</v>
      </c>
      <c r="D11" s="60">
        <f>D56+D110+D125+D393+D425+D440+D456+D476+D484+D498+D514+D547+D566+D273+D575</f>
        <v>28283</v>
      </c>
      <c r="E11" s="60">
        <f>E56+E110+E125+E393+E425+E440+E456+E476+E484+E498+E514+E547+E566+E273+E575</f>
        <v>25480</v>
      </c>
      <c r="F11" s="60">
        <f>F56+F110+F125+F393+F425+F440+F456+F476+F484+F498+F514+F547+F566+F273+F575</f>
        <v>2803</v>
      </c>
      <c r="G11" s="60"/>
      <c r="H11" s="60"/>
      <c r="I11" s="60">
        <f>I56+I110+I125+I393+I425+I440+I456+I476+I484+I498+I514+I547+I566+I273+I575</f>
        <v>24327.103181818187</v>
      </c>
      <c r="J11" s="60">
        <f>J56+J110+J125+J393+J425+J440+J456+J476+J484+J498+J514+J547+J566+J273+J575</f>
        <v>30187.459999999995</v>
      </c>
    </row>
    <row r="12" spans="1:19" ht="1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9" s="1" customFormat="1" ht="26.25" customHeight="1" x14ac:dyDescent="0.25">
      <c r="A13" s="29" t="s">
        <v>9</v>
      </c>
      <c r="B13" s="3" t="s">
        <v>0</v>
      </c>
      <c r="C13" s="95">
        <f t="shared" ref="C13:I13" si="1">C14+C16+C41+C56</f>
        <v>45</v>
      </c>
      <c r="D13" s="95">
        <f t="shared" si="1"/>
        <v>8682</v>
      </c>
      <c r="E13" s="95">
        <f t="shared" si="1"/>
        <v>7920</v>
      </c>
      <c r="F13" s="95">
        <f t="shared" si="1"/>
        <v>762</v>
      </c>
      <c r="G13" s="96"/>
      <c r="H13" s="96"/>
      <c r="I13" s="96">
        <f t="shared" si="1"/>
        <v>7929.0899999999983</v>
      </c>
      <c r="J13" s="96">
        <f>J14+J16+J41+J56</f>
        <v>9839.220000000003</v>
      </c>
    </row>
    <row r="14" spans="1:19" s="28" customFormat="1" ht="33" x14ac:dyDescent="0.25">
      <c r="A14" s="15" t="s">
        <v>9</v>
      </c>
      <c r="B14" s="16" t="s">
        <v>11</v>
      </c>
      <c r="C14" s="97">
        <f t="shared" ref="C14:I14" si="2">SUM(C15:C15)</f>
        <v>1</v>
      </c>
      <c r="D14" s="97">
        <f t="shared" si="2"/>
        <v>200</v>
      </c>
      <c r="E14" s="97">
        <f t="shared" si="2"/>
        <v>176</v>
      </c>
      <c r="F14" s="97">
        <f t="shared" si="2"/>
        <v>24</v>
      </c>
      <c r="G14" s="98"/>
      <c r="H14" s="98"/>
      <c r="I14" s="98">
        <f t="shared" si="2"/>
        <v>473.28</v>
      </c>
      <c r="J14" s="98">
        <f>SUM(J15:J15)</f>
        <v>587.29</v>
      </c>
    </row>
    <row r="15" spans="1:19" s="28" customFormat="1" x14ac:dyDescent="0.25">
      <c r="A15" s="12" t="s">
        <v>9</v>
      </c>
      <c r="B15" s="14" t="s">
        <v>223</v>
      </c>
      <c r="C15" s="99">
        <v>1</v>
      </c>
      <c r="D15" s="99">
        <f>E15+F15</f>
        <v>200</v>
      </c>
      <c r="E15" s="99">
        <v>176</v>
      </c>
      <c r="F15" s="99">
        <v>24</v>
      </c>
      <c r="G15" s="100">
        <v>1735.36</v>
      </c>
      <c r="H15" s="100">
        <f>ROUND(G15/E15,2)</f>
        <v>9.86</v>
      </c>
      <c r="I15" s="100">
        <f>F15*H15*2</f>
        <v>473.28</v>
      </c>
      <c r="J15" s="101">
        <f>ROUND(I15*1.2409,2)</f>
        <v>587.29</v>
      </c>
    </row>
    <row r="16" spans="1:19" s="28" customFormat="1" ht="49.5" x14ac:dyDescent="0.25">
      <c r="A16" s="15" t="s">
        <v>9</v>
      </c>
      <c r="B16" s="16" t="s">
        <v>12</v>
      </c>
      <c r="C16" s="97">
        <f>SUM(C17:C40)</f>
        <v>24</v>
      </c>
      <c r="D16" s="97">
        <f>SUM(D17:D40)</f>
        <v>4602</v>
      </c>
      <c r="E16" s="97">
        <f>SUM(E17:E40)</f>
        <v>4224</v>
      </c>
      <c r="F16" s="97">
        <f t="shared" ref="F16:I16" si="3">SUM(F17:F40)</f>
        <v>378</v>
      </c>
      <c r="G16" s="97"/>
      <c r="H16" s="97">
        <f>SUM(H17:H40)</f>
        <v>135.9</v>
      </c>
      <c r="I16" s="97">
        <f t="shared" si="3"/>
        <v>4301.6499999999996</v>
      </c>
      <c r="J16" s="98">
        <f>SUM(J17:J40)</f>
        <v>5337.9200000000019</v>
      </c>
    </row>
    <row r="17" spans="1:10" s="28" customFormat="1" x14ac:dyDescent="0.25">
      <c r="A17" s="12" t="s">
        <v>9</v>
      </c>
      <c r="B17" s="14" t="s">
        <v>224</v>
      </c>
      <c r="C17" s="99">
        <v>1</v>
      </c>
      <c r="D17" s="99">
        <f>E17+F17</f>
        <v>222.5</v>
      </c>
      <c r="E17" s="99">
        <v>176</v>
      </c>
      <c r="F17" s="99">
        <v>46.5</v>
      </c>
      <c r="G17" s="100">
        <v>1045.44</v>
      </c>
      <c r="H17" s="100">
        <f t="shared" ref="H17:H40" si="4">ROUND(G17/E17,2)</f>
        <v>5.94</v>
      </c>
      <c r="I17" s="100">
        <f t="shared" ref="I17:I40" si="5">F17*H17*2</f>
        <v>552.42000000000007</v>
      </c>
      <c r="J17" s="101">
        <f t="shared" ref="J17:J40" si="6">ROUND(I17*1.2409,2)</f>
        <v>685.5</v>
      </c>
    </row>
    <row r="18" spans="1:10" s="28" customFormat="1" x14ac:dyDescent="0.25">
      <c r="A18" s="12" t="s">
        <v>9</v>
      </c>
      <c r="B18" s="14" t="s">
        <v>225</v>
      </c>
      <c r="C18" s="99">
        <v>1</v>
      </c>
      <c r="D18" s="99">
        <f t="shared" ref="D18:D40" si="7">E18+F18</f>
        <v>197</v>
      </c>
      <c r="E18" s="99">
        <v>176</v>
      </c>
      <c r="F18" s="99">
        <v>21</v>
      </c>
      <c r="G18" s="100">
        <v>895.83999999999992</v>
      </c>
      <c r="H18" s="100">
        <f t="shared" si="4"/>
        <v>5.09</v>
      </c>
      <c r="I18" s="100">
        <f t="shared" si="5"/>
        <v>213.78</v>
      </c>
      <c r="J18" s="101">
        <f t="shared" si="6"/>
        <v>265.27999999999997</v>
      </c>
    </row>
    <row r="19" spans="1:10" s="28" customFormat="1" x14ac:dyDescent="0.25">
      <c r="A19" s="12" t="s">
        <v>9</v>
      </c>
      <c r="B19" s="14" t="s">
        <v>224</v>
      </c>
      <c r="C19" s="99">
        <v>1</v>
      </c>
      <c r="D19" s="99">
        <f t="shared" si="7"/>
        <v>195.5</v>
      </c>
      <c r="E19" s="99">
        <v>176</v>
      </c>
      <c r="F19" s="99">
        <v>19.5</v>
      </c>
      <c r="G19" s="100">
        <v>1045.44</v>
      </c>
      <c r="H19" s="100">
        <f t="shared" si="4"/>
        <v>5.94</v>
      </c>
      <c r="I19" s="100">
        <f t="shared" si="5"/>
        <v>231.66000000000003</v>
      </c>
      <c r="J19" s="101">
        <f t="shared" si="6"/>
        <v>287.47000000000003</v>
      </c>
    </row>
    <row r="20" spans="1:10" s="28" customFormat="1" x14ac:dyDescent="0.25">
      <c r="A20" s="12" t="s">
        <v>9</v>
      </c>
      <c r="B20" s="14" t="s">
        <v>224</v>
      </c>
      <c r="C20" s="99">
        <v>1</v>
      </c>
      <c r="D20" s="99">
        <f t="shared" si="7"/>
        <v>193</v>
      </c>
      <c r="E20" s="99">
        <v>176</v>
      </c>
      <c r="F20" s="99">
        <v>17</v>
      </c>
      <c r="G20" s="100">
        <v>1045.44</v>
      </c>
      <c r="H20" s="100">
        <f t="shared" si="4"/>
        <v>5.94</v>
      </c>
      <c r="I20" s="100">
        <f t="shared" si="5"/>
        <v>201.96</v>
      </c>
      <c r="J20" s="101">
        <f t="shared" si="6"/>
        <v>250.61</v>
      </c>
    </row>
    <row r="21" spans="1:10" s="28" customFormat="1" x14ac:dyDescent="0.25">
      <c r="A21" s="12" t="s">
        <v>9</v>
      </c>
      <c r="B21" s="14" t="s">
        <v>224</v>
      </c>
      <c r="C21" s="99">
        <v>1</v>
      </c>
      <c r="D21" s="99">
        <f t="shared" si="7"/>
        <v>192</v>
      </c>
      <c r="E21" s="99">
        <v>176</v>
      </c>
      <c r="F21" s="99">
        <v>16</v>
      </c>
      <c r="G21" s="100">
        <v>1045.44</v>
      </c>
      <c r="H21" s="100">
        <f t="shared" si="4"/>
        <v>5.94</v>
      </c>
      <c r="I21" s="100">
        <f t="shared" si="5"/>
        <v>190.08</v>
      </c>
      <c r="J21" s="101">
        <f t="shared" si="6"/>
        <v>235.87</v>
      </c>
    </row>
    <row r="22" spans="1:10" s="28" customFormat="1" x14ac:dyDescent="0.25">
      <c r="A22" s="12" t="s">
        <v>9</v>
      </c>
      <c r="B22" s="14" t="s">
        <v>224</v>
      </c>
      <c r="C22" s="99">
        <v>1</v>
      </c>
      <c r="D22" s="99">
        <f t="shared" si="7"/>
        <v>191</v>
      </c>
      <c r="E22" s="99">
        <v>176</v>
      </c>
      <c r="F22" s="99">
        <v>15</v>
      </c>
      <c r="G22" s="100">
        <v>1045.44</v>
      </c>
      <c r="H22" s="100">
        <f t="shared" si="4"/>
        <v>5.94</v>
      </c>
      <c r="I22" s="100">
        <f t="shared" si="5"/>
        <v>178.20000000000002</v>
      </c>
      <c r="J22" s="101">
        <f t="shared" si="6"/>
        <v>221.13</v>
      </c>
    </row>
    <row r="23" spans="1:10" s="28" customFormat="1" x14ac:dyDescent="0.25">
      <c r="A23" s="12" t="s">
        <v>9</v>
      </c>
      <c r="B23" s="14" t="s">
        <v>224</v>
      </c>
      <c r="C23" s="99">
        <v>1</v>
      </c>
      <c r="D23" s="99">
        <f t="shared" si="7"/>
        <v>183.5</v>
      </c>
      <c r="E23" s="99">
        <v>176</v>
      </c>
      <c r="F23" s="99">
        <v>7.5</v>
      </c>
      <c r="G23" s="100">
        <v>1020.8</v>
      </c>
      <c r="H23" s="100">
        <f t="shared" si="4"/>
        <v>5.8</v>
      </c>
      <c r="I23" s="100">
        <f t="shared" si="5"/>
        <v>87</v>
      </c>
      <c r="J23" s="101">
        <f t="shared" si="6"/>
        <v>107.96</v>
      </c>
    </row>
    <row r="24" spans="1:10" s="28" customFormat="1" x14ac:dyDescent="0.25">
      <c r="A24" s="12" t="s">
        <v>9</v>
      </c>
      <c r="B24" s="14" t="s">
        <v>226</v>
      </c>
      <c r="C24" s="99">
        <v>1</v>
      </c>
      <c r="D24" s="99">
        <f t="shared" si="7"/>
        <v>177.5</v>
      </c>
      <c r="E24" s="99">
        <v>176</v>
      </c>
      <c r="F24" s="99">
        <v>1.5</v>
      </c>
      <c r="G24" s="100">
        <v>1154.56</v>
      </c>
      <c r="H24" s="100">
        <f t="shared" si="4"/>
        <v>6.56</v>
      </c>
      <c r="I24" s="100">
        <f t="shared" si="5"/>
        <v>19.68</v>
      </c>
      <c r="J24" s="101">
        <f t="shared" si="6"/>
        <v>24.42</v>
      </c>
    </row>
    <row r="25" spans="1:10" s="28" customFormat="1" x14ac:dyDescent="0.25">
      <c r="A25" s="12" t="s">
        <v>9</v>
      </c>
      <c r="B25" s="14" t="s">
        <v>224</v>
      </c>
      <c r="C25" s="99">
        <v>1</v>
      </c>
      <c r="D25" s="99">
        <f t="shared" si="7"/>
        <v>189.5</v>
      </c>
      <c r="E25" s="99">
        <v>176</v>
      </c>
      <c r="F25" s="99">
        <v>13.5</v>
      </c>
      <c r="G25" s="100">
        <v>990.88</v>
      </c>
      <c r="H25" s="100">
        <f t="shared" si="4"/>
        <v>5.63</v>
      </c>
      <c r="I25" s="100">
        <f t="shared" si="5"/>
        <v>152.01</v>
      </c>
      <c r="J25" s="101">
        <f t="shared" si="6"/>
        <v>188.63</v>
      </c>
    </row>
    <row r="26" spans="1:10" s="28" customFormat="1" x14ac:dyDescent="0.25">
      <c r="A26" s="12" t="s">
        <v>9</v>
      </c>
      <c r="B26" s="14" t="s">
        <v>224</v>
      </c>
      <c r="C26" s="99">
        <v>1</v>
      </c>
      <c r="D26" s="99">
        <f t="shared" si="7"/>
        <v>189.5</v>
      </c>
      <c r="E26" s="99">
        <v>176</v>
      </c>
      <c r="F26" s="99">
        <v>13.5</v>
      </c>
      <c r="G26" s="100">
        <v>990.88</v>
      </c>
      <c r="H26" s="100">
        <f t="shared" si="4"/>
        <v>5.63</v>
      </c>
      <c r="I26" s="100">
        <f t="shared" si="5"/>
        <v>152.01</v>
      </c>
      <c r="J26" s="101">
        <f t="shared" si="6"/>
        <v>188.63</v>
      </c>
    </row>
    <row r="27" spans="1:10" s="28" customFormat="1" x14ac:dyDescent="0.25">
      <c r="A27" s="12" t="s">
        <v>9</v>
      </c>
      <c r="B27" s="14" t="s">
        <v>224</v>
      </c>
      <c r="C27" s="99">
        <v>1</v>
      </c>
      <c r="D27" s="99">
        <f t="shared" si="7"/>
        <v>188</v>
      </c>
      <c r="E27" s="99">
        <v>176</v>
      </c>
      <c r="F27" s="99">
        <v>12</v>
      </c>
      <c r="G27" s="100">
        <v>990.88</v>
      </c>
      <c r="H27" s="100">
        <f t="shared" si="4"/>
        <v>5.63</v>
      </c>
      <c r="I27" s="100">
        <f t="shared" si="5"/>
        <v>135.12</v>
      </c>
      <c r="J27" s="101">
        <f t="shared" si="6"/>
        <v>167.67</v>
      </c>
    </row>
    <row r="28" spans="1:10" s="28" customFormat="1" x14ac:dyDescent="0.25">
      <c r="A28" s="12" t="s">
        <v>9</v>
      </c>
      <c r="B28" s="14" t="s">
        <v>224</v>
      </c>
      <c r="C28" s="99">
        <v>1</v>
      </c>
      <c r="D28" s="99">
        <f t="shared" si="7"/>
        <v>202</v>
      </c>
      <c r="E28" s="99">
        <v>176</v>
      </c>
      <c r="F28" s="99">
        <v>26</v>
      </c>
      <c r="G28" s="100">
        <v>943.36</v>
      </c>
      <c r="H28" s="100">
        <f t="shared" si="4"/>
        <v>5.36</v>
      </c>
      <c r="I28" s="100">
        <f t="shared" si="5"/>
        <v>278.72000000000003</v>
      </c>
      <c r="J28" s="101">
        <f t="shared" si="6"/>
        <v>345.86</v>
      </c>
    </row>
    <row r="29" spans="1:10" s="28" customFormat="1" x14ac:dyDescent="0.25">
      <c r="A29" s="12" t="s">
        <v>9</v>
      </c>
      <c r="B29" s="14" t="s">
        <v>224</v>
      </c>
      <c r="C29" s="99">
        <v>1</v>
      </c>
      <c r="D29" s="99">
        <f t="shared" si="7"/>
        <v>189</v>
      </c>
      <c r="E29" s="99">
        <v>176</v>
      </c>
      <c r="F29" s="99">
        <v>13</v>
      </c>
      <c r="G29" s="100">
        <v>966.24</v>
      </c>
      <c r="H29" s="100">
        <f t="shared" si="4"/>
        <v>5.49</v>
      </c>
      <c r="I29" s="100">
        <f t="shared" si="5"/>
        <v>142.74</v>
      </c>
      <c r="J29" s="101">
        <f t="shared" si="6"/>
        <v>177.13</v>
      </c>
    </row>
    <row r="30" spans="1:10" s="28" customFormat="1" x14ac:dyDescent="0.25">
      <c r="A30" s="12" t="s">
        <v>9</v>
      </c>
      <c r="B30" s="14" t="s">
        <v>224</v>
      </c>
      <c r="C30" s="99">
        <v>1</v>
      </c>
      <c r="D30" s="99">
        <f t="shared" si="7"/>
        <v>195</v>
      </c>
      <c r="E30" s="99">
        <v>176</v>
      </c>
      <c r="F30" s="99">
        <v>19</v>
      </c>
      <c r="G30" s="100">
        <v>990.88</v>
      </c>
      <c r="H30" s="100">
        <f t="shared" si="4"/>
        <v>5.63</v>
      </c>
      <c r="I30" s="100">
        <f t="shared" si="5"/>
        <v>213.94</v>
      </c>
      <c r="J30" s="101">
        <f t="shared" si="6"/>
        <v>265.48</v>
      </c>
    </row>
    <row r="31" spans="1:10" s="28" customFormat="1" x14ac:dyDescent="0.25">
      <c r="A31" s="12" t="s">
        <v>9</v>
      </c>
      <c r="B31" s="14" t="s">
        <v>224</v>
      </c>
      <c r="C31" s="99">
        <v>1</v>
      </c>
      <c r="D31" s="99">
        <f t="shared" si="7"/>
        <v>182.5</v>
      </c>
      <c r="E31" s="99">
        <v>176</v>
      </c>
      <c r="F31" s="99">
        <v>6.5</v>
      </c>
      <c r="G31" s="100">
        <v>990.88</v>
      </c>
      <c r="H31" s="100">
        <f t="shared" si="4"/>
        <v>5.63</v>
      </c>
      <c r="I31" s="100">
        <f t="shared" si="5"/>
        <v>73.19</v>
      </c>
      <c r="J31" s="101">
        <f t="shared" si="6"/>
        <v>90.82</v>
      </c>
    </row>
    <row r="32" spans="1:10" s="28" customFormat="1" x14ac:dyDescent="0.25">
      <c r="A32" s="12" t="s">
        <v>9</v>
      </c>
      <c r="B32" s="14" t="s">
        <v>224</v>
      </c>
      <c r="C32" s="99">
        <v>1</v>
      </c>
      <c r="D32" s="99">
        <f t="shared" si="7"/>
        <v>182.5</v>
      </c>
      <c r="E32" s="99">
        <v>176</v>
      </c>
      <c r="F32" s="99">
        <v>6.5</v>
      </c>
      <c r="G32" s="100">
        <v>990.88</v>
      </c>
      <c r="H32" s="100">
        <f t="shared" si="4"/>
        <v>5.63</v>
      </c>
      <c r="I32" s="100">
        <f t="shared" si="5"/>
        <v>73.19</v>
      </c>
      <c r="J32" s="101">
        <f t="shared" si="6"/>
        <v>90.82</v>
      </c>
    </row>
    <row r="33" spans="1:10" s="28" customFormat="1" x14ac:dyDescent="0.25">
      <c r="A33" s="12" t="s">
        <v>9</v>
      </c>
      <c r="B33" s="14" t="s">
        <v>224</v>
      </c>
      <c r="C33" s="99">
        <v>1</v>
      </c>
      <c r="D33" s="99">
        <f t="shared" si="7"/>
        <v>181.5</v>
      </c>
      <c r="E33" s="99">
        <v>176</v>
      </c>
      <c r="F33" s="99">
        <v>5.5</v>
      </c>
      <c r="G33" s="100">
        <v>975.04</v>
      </c>
      <c r="H33" s="100">
        <f t="shared" si="4"/>
        <v>5.54</v>
      </c>
      <c r="I33" s="100">
        <f t="shared" si="5"/>
        <v>60.94</v>
      </c>
      <c r="J33" s="101">
        <f t="shared" si="6"/>
        <v>75.62</v>
      </c>
    </row>
    <row r="34" spans="1:10" s="28" customFormat="1" x14ac:dyDescent="0.25">
      <c r="A34" s="12" t="s">
        <v>9</v>
      </c>
      <c r="B34" s="14" t="s">
        <v>224</v>
      </c>
      <c r="C34" s="99">
        <v>1</v>
      </c>
      <c r="D34" s="99">
        <f t="shared" si="7"/>
        <v>193</v>
      </c>
      <c r="E34" s="99">
        <v>176</v>
      </c>
      <c r="F34" s="99">
        <v>17</v>
      </c>
      <c r="G34" s="100">
        <v>990.88</v>
      </c>
      <c r="H34" s="100">
        <f t="shared" si="4"/>
        <v>5.63</v>
      </c>
      <c r="I34" s="100">
        <f t="shared" si="5"/>
        <v>191.42</v>
      </c>
      <c r="J34" s="101">
        <f t="shared" si="6"/>
        <v>237.53</v>
      </c>
    </row>
    <row r="35" spans="1:10" s="28" customFormat="1" x14ac:dyDescent="0.25">
      <c r="A35" s="12" t="s">
        <v>9</v>
      </c>
      <c r="B35" s="14" t="s">
        <v>227</v>
      </c>
      <c r="C35" s="99">
        <v>1</v>
      </c>
      <c r="D35" s="99">
        <f t="shared" si="7"/>
        <v>189.5</v>
      </c>
      <c r="E35" s="99">
        <v>176</v>
      </c>
      <c r="F35" s="99">
        <v>13.5</v>
      </c>
      <c r="G35" s="100">
        <v>755.04</v>
      </c>
      <c r="H35" s="100">
        <f t="shared" si="4"/>
        <v>4.29</v>
      </c>
      <c r="I35" s="100">
        <f t="shared" si="5"/>
        <v>115.83</v>
      </c>
      <c r="J35" s="101">
        <f t="shared" si="6"/>
        <v>143.72999999999999</v>
      </c>
    </row>
    <row r="36" spans="1:10" s="28" customFormat="1" x14ac:dyDescent="0.25">
      <c r="A36" s="12" t="s">
        <v>9</v>
      </c>
      <c r="B36" s="14" t="s">
        <v>224</v>
      </c>
      <c r="C36" s="99">
        <v>1</v>
      </c>
      <c r="D36" s="99">
        <f t="shared" si="7"/>
        <v>192</v>
      </c>
      <c r="E36" s="99">
        <v>176</v>
      </c>
      <c r="F36" s="99">
        <v>16</v>
      </c>
      <c r="G36" s="100">
        <v>943.36</v>
      </c>
      <c r="H36" s="100">
        <f t="shared" si="4"/>
        <v>5.36</v>
      </c>
      <c r="I36" s="100">
        <f t="shared" si="5"/>
        <v>171.52</v>
      </c>
      <c r="J36" s="101">
        <f t="shared" si="6"/>
        <v>212.84</v>
      </c>
    </row>
    <row r="37" spans="1:10" s="28" customFormat="1" x14ac:dyDescent="0.25">
      <c r="A37" s="12" t="s">
        <v>9</v>
      </c>
      <c r="B37" s="14" t="s">
        <v>224</v>
      </c>
      <c r="C37" s="99">
        <v>1</v>
      </c>
      <c r="D37" s="99">
        <f t="shared" si="7"/>
        <v>192</v>
      </c>
      <c r="E37" s="99">
        <v>176</v>
      </c>
      <c r="F37" s="99">
        <v>16</v>
      </c>
      <c r="G37" s="100">
        <v>990.88</v>
      </c>
      <c r="H37" s="100">
        <f t="shared" si="4"/>
        <v>5.63</v>
      </c>
      <c r="I37" s="100">
        <f t="shared" si="5"/>
        <v>180.16</v>
      </c>
      <c r="J37" s="101">
        <f t="shared" si="6"/>
        <v>223.56</v>
      </c>
    </row>
    <row r="38" spans="1:10" s="28" customFormat="1" x14ac:dyDescent="0.25">
      <c r="A38" s="12" t="s">
        <v>9</v>
      </c>
      <c r="B38" s="14" t="s">
        <v>224</v>
      </c>
      <c r="C38" s="99">
        <v>1</v>
      </c>
      <c r="D38" s="99">
        <f t="shared" si="7"/>
        <v>188</v>
      </c>
      <c r="E38" s="99">
        <v>176</v>
      </c>
      <c r="F38" s="99">
        <v>12</v>
      </c>
      <c r="G38" s="100">
        <v>966.24</v>
      </c>
      <c r="H38" s="100">
        <f t="shared" si="4"/>
        <v>5.49</v>
      </c>
      <c r="I38" s="100">
        <f t="shared" si="5"/>
        <v>131.76</v>
      </c>
      <c r="J38" s="101">
        <f t="shared" si="6"/>
        <v>163.5</v>
      </c>
    </row>
    <row r="39" spans="1:10" s="28" customFormat="1" x14ac:dyDescent="0.25">
      <c r="A39" s="12" t="s">
        <v>9</v>
      </c>
      <c r="B39" s="14" t="s">
        <v>224</v>
      </c>
      <c r="C39" s="99">
        <v>1</v>
      </c>
      <c r="D39" s="99">
        <f t="shared" si="7"/>
        <v>188</v>
      </c>
      <c r="E39" s="99">
        <v>176</v>
      </c>
      <c r="F39" s="99">
        <v>12</v>
      </c>
      <c r="G39" s="100">
        <v>990.88</v>
      </c>
      <c r="H39" s="100">
        <f t="shared" si="4"/>
        <v>5.63</v>
      </c>
      <c r="I39" s="100">
        <f t="shared" si="5"/>
        <v>135.12</v>
      </c>
      <c r="J39" s="101">
        <f t="shared" si="6"/>
        <v>167.67</v>
      </c>
    </row>
    <row r="40" spans="1:10" s="28" customFormat="1" x14ac:dyDescent="0.25">
      <c r="A40" s="12" t="s">
        <v>9</v>
      </c>
      <c r="B40" s="14" t="s">
        <v>228</v>
      </c>
      <c r="C40" s="99">
        <v>1</v>
      </c>
      <c r="D40" s="99">
        <f t="shared" si="7"/>
        <v>208</v>
      </c>
      <c r="E40" s="99">
        <v>176</v>
      </c>
      <c r="F40" s="99">
        <v>32</v>
      </c>
      <c r="G40" s="100">
        <v>1152.8</v>
      </c>
      <c r="H40" s="100">
        <f t="shared" si="4"/>
        <v>6.55</v>
      </c>
      <c r="I40" s="100">
        <f t="shared" si="5"/>
        <v>419.2</v>
      </c>
      <c r="J40" s="101">
        <f t="shared" si="6"/>
        <v>520.19000000000005</v>
      </c>
    </row>
    <row r="41" spans="1:10" s="28" customFormat="1" ht="49.5" x14ac:dyDescent="0.25">
      <c r="A41" s="15" t="s">
        <v>9</v>
      </c>
      <c r="B41" s="16" t="s">
        <v>13</v>
      </c>
      <c r="C41" s="97">
        <f t="shared" ref="C41:I41" si="8">SUM(C42:C55)</f>
        <v>14</v>
      </c>
      <c r="D41" s="97">
        <f t="shared" si="8"/>
        <v>2681</v>
      </c>
      <c r="E41" s="97">
        <f t="shared" si="8"/>
        <v>2464</v>
      </c>
      <c r="F41" s="97">
        <f t="shared" si="8"/>
        <v>217</v>
      </c>
      <c r="G41" s="97">
        <f>SUM(G42:G55)</f>
        <v>10358.079999999998</v>
      </c>
      <c r="H41" s="98"/>
      <c r="I41" s="97">
        <f t="shared" si="8"/>
        <v>2008.9399999999996</v>
      </c>
      <c r="J41" s="102">
        <f>SUM(J42:J55)</f>
        <v>2492.9</v>
      </c>
    </row>
    <row r="42" spans="1:10" x14ac:dyDescent="0.25">
      <c r="A42" s="12" t="s">
        <v>9</v>
      </c>
      <c r="B42" s="14" t="s">
        <v>193</v>
      </c>
      <c r="C42" s="99">
        <v>1</v>
      </c>
      <c r="D42" s="99">
        <f>E42+F42</f>
        <v>212</v>
      </c>
      <c r="E42" s="99">
        <v>176</v>
      </c>
      <c r="F42" s="99">
        <v>36</v>
      </c>
      <c r="G42" s="100">
        <v>1045.44</v>
      </c>
      <c r="H42" s="100">
        <f t="shared" ref="H42:H55" si="9">ROUND(G42/E42,2)</f>
        <v>5.94</v>
      </c>
      <c r="I42" s="100">
        <f t="shared" ref="I42:I55" si="10">F42*H42*2</f>
        <v>427.68</v>
      </c>
      <c r="J42" s="101">
        <f t="shared" ref="J42:J55" si="11">ROUND(I42*1.2409,2)</f>
        <v>530.71</v>
      </c>
    </row>
    <row r="43" spans="1:10" x14ac:dyDescent="0.25">
      <c r="A43" s="12" t="s">
        <v>9</v>
      </c>
      <c r="B43" s="14" t="s">
        <v>193</v>
      </c>
      <c r="C43" s="99">
        <v>1</v>
      </c>
      <c r="D43" s="99">
        <f t="shared" ref="D43:D55" si="12">E43+F43</f>
        <v>188</v>
      </c>
      <c r="E43" s="99">
        <v>176</v>
      </c>
      <c r="F43" s="99">
        <v>12</v>
      </c>
      <c r="G43" s="100">
        <v>1047.2</v>
      </c>
      <c r="H43" s="100">
        <f t="shared" si="9"/>
        <v>5.95</v>
      </c>
      <c r="I43" s="100">
        <f t="shared" si="10"/>
        <v>142.80000000000001</v>
      </c>
      <c r="J43" s="101">
        <f t="shared" si="11"/>
        <v>177.2</v>
      </c>
    </row>
    <row r="44" spans="1:10" x14ac:dyDescent="0.25">
      <c r="A44" s="12" t="s">
        <v>9</v>
      </c>
      <c r="B44" s="14" t="s">
        <v>193</v>
      </c>
      <c r="C44" s="99">
        <v>1</v>
      </c>
      <c r="D44" s="99">
        <f t="shared" si="12"/>
        <v>192</v>
      </c>
      <c r="E44" s="99">
        <v>176</v>
      </c>
      <c r="F44" s="99">
        <v>16</v>
      </c>
      <c r="G44" s="100">
        <v>994.40000000000009</v>
      </c>
      <c r="H44" s="100">
        <f t="shared" si="9"/>
        <v>5.65</v>
      </c>
      <c r="I44" s="100">
        <f t="shared" si="10"/>
        <v>180.8</v>
      </c>
      <c r="J44" s="101">
        <f t="shared" si="11"/>
        <v>224.35</v>
      </c>
    </row>
    <row r="45" spans="1:10" x14ac:dyDescent="0.25">
      <c r="A45" s="12" t="s">
        <v>9</v>
      </c>
      <c r="B45" s="14" t="s">
        <v>193</v>
      </c>
      <c r="C45" s="99">
        <v>1</v>
      </c>
      <c r="D45" s="99">
        <f t="shared" si="12"/>
        <v>180</v>
      </c>
      <c r="E45" s="99">
        <v>176</v>
      </c>
      <c r="F45" s="99">
        <v>4</v>
      </c>
      <c r="G45" s="100">
        <v>848.32</v>
      </c>
      <c r="H45" s="100">
        <f t="shared" si="9"/>
        <v>4.82</v>
      </c>
      <c r="I45" s="100">
        <f t="shared" si="10"/>
        <v>38.56</v>
      </c>
      <c r="J45" s="101">
        <f t="shared" si="11"/>
        <v>47.85</v>
      </c>
    </row>
    <row r="46" spans="1:10" x14ac:dyDescent="0.25">
      <c r="A46" s="12" t="s">
        <v>9</v>
      </c>
      <c r="B46" s="14" t="s">
        <v>229</v>
      </c>
      <c r="C46" s="99">
        <v>1</v>
      </c>
      <c r="D46" s="99">
        <f t="shared" si="12"/>
        <v>244</v>
      </c>
      <c r="E46" s="99">
        <v>176</v>
      </c>
      <c r="F46" s="99">
        <v>68</v>
      </c>
      <c r="G46" s="100">
        <v>840</v>
      </c>
      <c r="H46" s="100">
        <f t="shared" si="9"/>
        <v>4.7699999999999996</v>
      </c>
      <c r="I46" s="100">
        <f t="shared" si="10"/>
        <v>648.71999999999991</v>
      </c>
      <c r="J46" s="101">
        <f t="shared" si="11"/>
        <v>805</v>
      </c>
    </row>
    <row r="47" spans="1:10" x14ac:dyDescent="0.25">
      <c r="A47" s="12" t="s">
        <v>9</v>
      </c>
      <c r="B47" s="14" t="s">
        <v>59</v>
      </c>
      <c r="C47" s="99">
        <v>1</v>
      </c>
      <c r="D47" s="99">
        <f t="shared" si="12"/>
        <v>198</v>
      </c>
      <c r="E47" s="99">
        <v>176</v>
      </c>
      <c r="F47" s="99">
        <v>22</v>
      </c>
      <c r="G47" s="100">
        <v>651.20000000000005</v>
      </c>
      <c r="H47" s="100">
        <f t="shared" si="9"/>
        <v>3.7</v>
      </c>
      <c r="I47" s="100">
        <f t="shared" si="10"/>
        <v>162.80000000000001</v>
      </c>
      <c r="J47" s="101">
        <f t="shared" si="11"/>
        <v>202.02</v>
      </c>
    </row>
    <row r="48" spans="1:10" x14ac:dyDescent="0.25">
      <c r="A48" s="12" t="s">
        <v>9</v>
      </c>
      <c r="B48" s="14" t="s">
        <v>59</v>
      </c>
      <c r="C48" s="99">
        <v>1</v>
      </c>
      <c r="D48" s="99">
        <f t="shared" si="12"/>
        <v>180</v>
      </c>
      <c r="E48" s="99">
        <v>176</v>
      </c>
      <c r="F48" s="99">
        <v>4</v>
      </c>
      <c r="G48" s="100">
        <v>628.31999999999994</v>
      </c>
      <c r="H48" s="100">
        <f t="shared" si="9"/>
        <v>3.57</v>
      </c>
      <c r="I48" s="100">
        <f t="shared" si="10"/>
        <v>28.56</v>
      </c>
      <c r="J48" s="101">
        <f t="shared" si="11"/>
        <v>35.44</v>
      </c>
    </row>
    <row r="49" spans="1:10" x14ac:dyDescent="0.25">
      <c r="A49" s="12" t="s">
        <v>9</v>
      </c>
      <c r="B49" s="14" t="s">
        <v>59</v>
      </c>
      <c r="C49" s="99">
        <v>1</v>
      </c>
      <c r="D49" s="99">
        <f t="shared" si="12"/>
        <v>192</v>
      </c>
      <c r="E49" s="99">
        <v>176</v>
      </c>
      <c r="F49" s="99">
        <v>16</v>
      </c>
      <c r="G49" s="100">
        <v>628.31999999999994</v>
      </c>
      <c r="H49" s="100">
        <f t="shared" si="9"/>
        <v>3.57</v>
      </c>
      <c r="I49" s="100">
        <f t="shared" si="10"/>
        <v>114.24</v>
      </c>
      <c r="J49" s="101">
        <f t="shared" si="11"/>
        <v>141.76</v>
      </c>
    </row>
    <row r="50" spans="1:10" x14ac:dyDescent="0.25">
      <c r="A50" s="12" t="s">
        <v>9</v>
      </c>
      <c r="B50" s="14" t="s">
        <v>59</v>
      </c>
      <c r="C50" s="99">
        <v>1</v>
      </c>
      <c r="D50" s="99">
        <f t="shared" si="12"/>
        <v>182</v>
      </c>
      <c r="E50" s="99">
        <v>176</v>
      </c>
      <c r="F50" s="99">
        <v>6</v>
      </c>
      <c r="G50" s="100">
        <v>628.31999999999994</v>
      </c>
      <c r="H50" s="100">
        <f t="shared" si="9"/>
        <v>3.57</v>
      </c>
      <c r="I50" s="100">
        <f t="shared" si="10"/>
        <v>42.839999999999996</v>
      </c>
      <c r="J50" s="101">
        <f t="shared" si="11"/>
        <v>53.16</v>
      </c>
    </row>
    <row r="51" spans="1:10" x14ac:dyDescent="0.25">
      <c r="A51" s="12" t="s">
        <v>9</v>
      </c>
      <c r="B51" s="14" t="s">
        <v>59</v>
      </c>
      <c r="C51" s="99">
        <v>1</v>
      </c>
      <c r="D51" s="99">
        <f t="shared" si="12"/>
        <v>180</v>
      </c>
      <c r="E51" s="99">
        <v>176</v>
      </c>
      <c r="F51" s="99">
        <v>4</v>
      </c>
      <c r="G51" s="100">
        <v>628.31999999999994</v>
      </c>
      <c r="H51" s="100">
        <f t="shared" si="9"/>
        <v>3.57</v>
      </c>
      <c r="I51" s="100">
        <f t="shared" si="10"/>
        <v>28.56</v>
      </c>
      <c r="J51" s="101">
        <f t="shared" si="11"/>
        <v>35.44</v>
      </c>
    </row>
    <row r="52" spans="1:10" x14ac:dyDescent="0.25">
      <c r="A52" s="12" t="s">
        <v>9</v>
      </c>
      <c r="B52" s="14" t="s">
        <v>59</v>
      </c>
      <c r="C52" s="99">
        <v>1</v>
      </c>
      <c r="D52" s="99">
        <f t="shared" si="12"/>
        <v>180</v>
      </c>
      <c r="E52" s="99">
        <v>176</v>
      </c>
      <c r="F52" s="99">
        <v>4</v>
      </c>
      <c r="G52" s="100">
        <v>660</v>
      </c>
      <c r="H52" s="100">
        <f t="shared" si="9"/>
        <v>3.75</v>
      </c>
      <c r="I52" s="100">
        <f t="shared" si="10"/>
        <v>30</v>
      </c>
      <c r="J52" s="101">
        <f t="shared" si="11"/>
        <v>37.229999999999997</v>
      </c>
    </row>
    <row r="53" spans="1:10" x14ac:dyDescent="0.25">
      <c r="A53" s="12" t="s">
        <v>9</v>
      </c>
      <c r="B53" s="14" t="s">
        <v>59</v>
      </c>
      <c r="C53" s="99">
        <v>1</v>
      </c>
      <c r="D53" s="99">
        <f t="shared" si="12"/>
        <v>180</v>
      </c>
      <c r="E53" s="99">
        <v>176</v>
      </c>
      <c r="F53" s="99">
        <v>4</v>
      </c>
      <c r="G53" s="100">
        <v>628.31999999999994</v>
      </c>
      <c r="H53" s="100">
        <f t="shared" si="9"/>
        <v>3.57</v>
      </c>
      <c r="I53" s="100">
        <f t="shared" si="10"/>
        <v>28.56</v>
      </c>
      <c r="J53" s="101">
        <f t="shared" si="11"/>
        <v>35.44</v>
      </c>
    </row>
    <row r="54" spans="1:10" x14ac:dyDescent="0.25">
      <c r="A54" s="12" t="s">
        <v>9</v>
      </c>
      <c r="B54" s="14" t="s">
        <v>75</v>
      </c>
      <c r="C54" s="99">
        <v>1</v>
      </c>
      <c r="D54" s="99">
        <f t="shared" si="12"/>
        <v>186</v>
      </c>
      <c r="E54" s="99">
        <v>176</v>
      </c>
      <c r="F54" s="99">
        <v>10</v>
      </c>
      <c r="G54" s="100">
        <v>564.96</v>
      </c>
      <c r="H54" s="100">
        <f t="shared" si="9"/>
        <v>3.21</v>
      </c>
      <c r="I54" s="100">
        <f t="shared" si="10"/>
        <v>64.2</v>
      </c>
      <c r="J54" s="101">
        <f t="shared" si="11"/>
        <v>79.67</v>
      </c>
    </row>
    <row r="55" spans="1:10" x14ac:dyDescent="0.25">
      <c r="A55" s="12" t="s">
        <v>9</v>
      </c>
      <c r="B55" s="14" t="s">
        <v>75</v>
      </c>
      <c r="C55" s="99">
        <v>1</v>
      </c>
      <c r="D55" s="99">
        <f t="shared" si="12"/>
        <v>187</v>
      </c>
      <c r="E55" s="99">
        <v>176</v>
      </c>
      <c r="F55" s="99">
        <v>11</v>
      </c>
      <c r="G55" s="100">
        <v>564.96</v>
      </c>
      <c r="H55" s="100">
        <f t="shared" si="9"/>
        <v>3.21</v>
      </c>
      <c r="I55" s="100">
        <f t="shared" si="10"/>
        <v>70.62</v>
      </c>
      <c r="J55" s="101">
        <f t="shared" si="11"/>
        <v>87.63</v>
      </c>
    </row>
    <row r="56" spans="1:10" ht="33" x14ac:dyDescent="0.25">
      <c r="A56" s="15" t="s">
        <v>9</v>
      </c>
      <c r="B56" s="16" t="s">
        <v>14</v>
      </c>
      <c r="C56" s="97">
        <f>SUM(C57:C62)</f>
        <v>6</v>
      </c>
      <c r="D56" s="97">
        <f>SUM(D57:D62)</f>
        <v>1199</v>
      </c>
      <c r="E56" s="97">
        <f>SUM(E57:E62)</f>
        <v>1056</v>
      </c>
      <c r="F56" s="97">
        <f>SUM(F57:F62)</f>
        <v>143</v>
      </c>
      <c r="G56" s="97">
        <f>SUM(G57:G62)</f>
        <v>4230.08</v>
      </c>
      <c r="H56" s="98"/>
      <c r="I56" s="97">
        <f>SUM(I57:I62)</f>
        <v>1145.2199999999998</v>
      </c>
      <c r="J56" s="98">
        <f>SUM(J57:J62)</f>
        <v>1421.1100000000001</v>
      </c>
    </row>
    <row r="57" spans="1:10" x14ac:dyDescent="0.25">
      <c r="A57" s="12" t="s">
        <v>9</v>
      </c>
      <c r="B57" s="32" t="s">
        <v>230</v>
      </c>
      <c r="C57" s="99">
        <v>1</v>
      </c>
      <c r="D57" s="99">
        <f>E57+F57</f>
        <v>228</v>
      </c>
      <c r="E57" s="99">
        <v>176</v>
      </c>
      <c r="F57" s="99">
        <v>52</v>
      </c>
      <c r="G57" s="100">
        <v>733.92</v>
      </c>
      <c r="H57" s="100">
        <f t="shared" ref="H57:H62" si="13">ROUND(G57/E57,2)</f>
        <v>4.17</v>
      </c>
      <c r="I57" s="100">
        <f t="shared" ref="I57:I62" si="14">F57*H57*2</f>
        <v>433.68</v>
      </c>
      <c r="J57" s="101">
        <f t="shared" ref="J57:J62" si="15">ROUND(I57*1.2409,2)</f>
        <v>538.15</v>
      </c>
    </row>
    <row r="58" spans="1:10" x14ac:dyDescent="0.25">
      <c r="A58" s="12" t="s">
        <v>9</v>
      </c>
      <c r="B58" s="32" t="s">
        <v>230</v>
      </c>
      <c r="C58" s="99">
        <v>1</v>
      </c>
      <c r="D58" s="99">
        <f t="shared" ref="D58:D62" si="16">E58+F58</f>
        <v>206</v>
      </c>
      <c r="E58" s="99">
        <v>176</v>
      </c>
      <c r="F58" s="99">
        <v>30</v>
      </c>
      <c r="G58" s="100">
        <v>628.32000000000005</v>
      </c>
      <c r="H58" s="100">
        <f t="shared" si="13"/>
        <v>3.57</v>
      </c>
      <c r="I58" s="100">
        <f t="shared" si="14"/>
        <v>214.2</v>
      </c>
      <c r="J58" s="101">
        <f t="shared" si="15"/>
        <v>265.8</v>
      </c>
    </row>
    <row r="59" spans="1:10" x14ac:dyDescent="0.25">
      <c r="A59" s="12" t="s">
        <v>9</v>
      </c>
      <c r="B59" s="32" t="s">
        <v>230</v>
      </c>
      <c r="C59" s="99">
        <v>1</v>
      </c>
      <c r="D59" s="99">
        <f t="shared" si="16"/>
        <v>192</v>
      </c>
      <c r="E59" s="99">
        <v>176</v>
      </c>
      <c r="F59" s="99">
        <v>16</v>
      </c>
      <c r="G59" s="100">
        <v>733.92</v>
      </c>
      <c r="H59" s="100">
        <f t="shared" si="13"/>
        <v>4.17</v>
      </c>
      <c r="I59" s="100">
        <f t="shared" si="14"/>
        <v>133.44</v>
      </c>
      <c r="J59" s="101">
        <f t="shared" si="15"/>
        <v>165.59</v>
      </c>
    </row>
    <row r="60" spans="1:10" x14ac:dyDescent="0.25">
      <c r="A60" s="12" t="s">
        <v>9</v>
      </c>
      <c r="B60" s="32" t="s">
        <v>230</v>
      </c>
      <c r="C60" s="99">
        <v>1</v>
      </c>
      <c r="D60" s="99">
        <f t="shared" si="16"/>
        <v>191</v>
      </c>
      <c r="E60" s="99">
        <v>176</v>
      </c>
      <c r="F60" s="99">
        <v>15</v>
      </c>
      <c r="G60" s="100">
        <v>733.92</v>
      </c>
      <c r="H60" s="100">
        <f t="shared" si="13"/>
        <v>4.17</v>
      </c>
      <c r="I60" s="100">
        <f t="shared" si="14"/>
        <v>125.1</v>
      </c>
      <c r="J60" s="101">
        <f t="shared" si="15"/>
        <v>155.24</v>
      </c>
    </row>
    <row r="61" spans="1:10" x14ac:dyDescent="0.25">
      <c r="A61" s="12" t="s">
        <v>9</v>
      </c>
      <c r="B61" s="32" t="s">
        <v>231</v>
      </c>
      <c r="C61" s="99">
        <v>1</v>
      </c>
      <c r="D61" s="99">
        <f t="shared" si="16"/>
        <v>196</v>
      </c>
      <c r="E61" s="99">
        <v>176</v>
      </c>
      <c r="F61" s="99">
        <v>20</v>
      </c>
      <c r="G61" s="100">
        <v>700</v>
      </c>
      <c r="H61" s="100">
        <f t="shared" si="13"/>
        <v>3.98</v>
      </c>
      <c r="I61" s="100">
        <f t="shared" si="14"/>
        <v>159.19999999999999</v>
      </c>
      <c r="J61" s="101">
        <f t="shared" si="15"/>
        <v>197.55</v>
      </c>
    </row>
    <row r="62" spans="1:10" x14ac:dyDescent="0.25">
      <c r="A62" s="12" t="s">
        <v>9</v>
      </c>
      <c r="B62" s="32" t="s">
        <v>231</v>
      </c>
      <c r="C62" s="99">
        <v>1</v>
      </c>
      <c r="D62" s="99">
        <f t="shared" si="16"/>
        <v>186</v>
      </c>
      <c r="E62" s="99">
        <v>176</v>
      </c>
      <c r="F62" s="99">
        <v>10</v>
      </c>
      <c r="G62" s="100">
        <v>700</v>
      </c>
      <c r="H62" s="100">
        <f t="shared" si="13"/>
        <v>3.98</v>
      </c>
      <c r="I62" s="100">
        <f t="shared" si="14"/>
        <v>79.599999999999994</v>
      </c>
      <c r="J62" s="101">
        <f t="shared" si="15"/>
        <v>98.78</v>
      </c>
    </row>
    <row r="63" spans="1:10" s="1" customFormat="1" ht="32.25" customHeight="1" x14ac:dyDescent="0.25">
      <c r="A63" s="45" t="s">
        <v>10</v>
      </c>
      <c r="B63" s="3" t="s">
        <v>0</v>
      </c>
      <c r="C63" s="95">
        <f>C64+C85+C108+C110</f>
        <v>48</v>
      </c>
      <c r="D63" s="95">
        <f t="shared" ref="D63:I63" si="17">D64+D85+D108+D110</f>
        <v>10920.18</v>
      </c>
      <c r="E63" s="95">
        <f t="shared" si="17"/>
        <v>8096</v>
      </c>
      <c r="F63" s="96">
        <f t="shared" si="17"/>
        <v>2824.18</v>
      </c>
      <c r="G63" s="96"/>
      <c r="H63" s="96"/>
      <c r="I63" s="96">
        <f t="shared" si="17"/>
        <v>35069.330000000009</v>
      </c>
      <c r="J63" s="96">
        <f>J64+J85+J108+J110</f>
        <v>43517.549999999996</v>
      </c>
    </row>
    <row r="64" spans="1:10" ht="38.25" customHeight="1" x14ac:dyDescent="0.25">
      <c r="A64" s="15" t="s">
        <v>10</v>
      </c>
      <c r="B64" s="16" t="s">
        <v>11</v>
      </c>
      <c r="C64" s="97">
        <f t="shared" ref="C64:I64" si="18">SUM(C65:C84)</f>
        <v>20</v>
      </c>
      <c r="D64" s="97">
        <f t="shared" si="18"/>
        <v>5003.43</v>
      </c>
      <c r="E64" s="97">
        <f t="shared" si="18"/>
        <v>3456</v>
      </c>
      <c r="F64" s="97">
        <f t="shared" si="18"/>
        <v>1547.4299999999998</v>
      </c>
      <c r="G64" s="102"/>
      <c r="H64" s="98"/>
      <c r="I64" s="102">
        <f t="shared" si="18"/>
        <v>22470.540000000005</v>
      </c>
      <c r="J64" s="98">
        <f>SUM(J65:J84)</f>
        <v>27883.71</v>
      </c>
    </row>
    <row r="65" spans="1:10" x14ac:dyDescent="0.25">
      <c r="A65" s="12" t="s">
        <v>10</v>
      </c>
      <c r="B65" s="32" t="s">
        <v>76</v>
      </c>
      <c r="C65" s="103">
        <v>1</v>
      </c>
      <c r="D65" s="104">
        <f>E65+F65</f>
        <v>212</v>
      </c>
      <c r="E65" s="99">
        <v>176</v>
      </c>
      <c r="F65" s="104">
        <v>36</v>
      </c>
      <c r="G65" s="100">
        <v>1387</v>
      </c>
      <c r="H65" s="100">
        <f t="shared" ref="H65:H84" si="19">ROUND(G65/E65,2)</f>
        <v>7.88</v>
      </c>
      <c r="I65" s="100">
        <f t="shared" ref="I65:I84" si="20">ROUND(F65*H65*2,2)</f>
        <v>567.36</v>
      </c>
      <c r="J65" s="101">
        <f t="shared" ref="J65:J84" si="21">ROUND(I65*1.2409,2)</f>
        <v>704.04</v>
      </c>
    </row>
    <row r="66" spans="1:10" x14ac:dyDescent="0.25">
      <c r="A66" s="12" t="s">
        <v>10</v>
      </c>
      <c r="B66" s="32" t="s">
        <v>76</v>
      </c>
      <c r="C66" s="103">
        <v>1</v>
      </c>
      <c r="D66" s="104">
        <f t="shared" ref="D66:D84" si="22">E66+F66</f>
        <v>183.5</v>
      </c>
      <c r="E66" s="99">
        <v>176</v>
      </c>
      <c r="F66" s="104">
        <v>7.5</v>
      </c>
      <c r="G66" s="100">
        <v>1272</v>
      </c>
      <c r="H66" s="100">
        <f t="shared" si="19"/>
        <v>7.23</v>
      </c>
      <c r="I66" s="100">
        <f t="shared" si="20"/>
        <v>108.45</v>
      </c>
      <c r="J66" s="101">
        <f t="shared" si="21"/>
        <v>134.58000000000001</v>
      </c>
    </row>
    <row r="67" spans="1:10" x14ac:dyDescent="0.25">
      <c r="A67" s="12" t="s">
        <v>10</v>
      </c>
      <c r="B67" s="32" t="s">
        <v>76</v>
      </c>
      <c r="C67" s="103">
        <v>1</v>
      </c>
      <c r="D67" s="104">
        <f t="shared" si="22"/>
        <v>236.48</v>
      </c>
      <c r="E67" s="99">
        <v>176</v>
      </c>
      <c r="F67" s="104">
        <v>60.48</v>
      </c>
      <c r="G67" s="100">
        <v>1272</v>
      </c>
      <c r="H67" s="100">
        <f t="shared" si="19"/>
        <v>7.23</v>
      </c>
      <c r="I67" s="100">
        <f t="shared" si="20"/>
        <v>874.54</v>
      </c>
      <c r="J67" s="101">
        <f t="shared" si="21"/>
        <v>1085.22</v>
      </c>
    </row>
    <row r="68" spans="1:10" x14ac:dyDescent="0.25">
      <c r="A68" s="12" t="s">
        <v>10</v>
      </c>
      <c r="B68" s="32" t="s">
        <v>76</v>
      </c>
      <c r="C68" s="103">
        <v>1</v>
      </c>
      <c r="D68" s="104">
        <f t="shared" si="22"/>
        <v>142.5</v>
      </c>
      <c r="E68" s="99">
        <v>136</v>
      </c>
      <c r="F68" s="104">
        <v>6.5</v>
      </c>
      <c r="G68" s="100">
        <v>1072</v>
      </c>
      <c r="H68" s="100">
        <f t="shared" si="19"/>
        <v>7.88</v>
      </c>
      <c r="I68" s="100">
        <f t="shared" si="20"/>
        <v>102.44</v>
      </c>
      <c r="J68" s="101">
        <f t="shared" si="21"/>
        <v>127.12</v>
      </c>
    </row>
    <row r="69" spans="1:10" x14ac:dyDescent="0.25">
      <c r="A69" s="12" t="s">
        <v>10</v>
      </c>
      <c r="B69" s="33" t="s">
        <v>77</v>
      </c>
      <c r="C69" s="103">
        <v>1</v>
      </c>
      <c r="D69" s="104">
        <f t="shared" si="22"/>
        <v>328.22</v>
      </c>
      <c r="E69" s="99">
        <v>176</v>
      </c>
      <c r="F69" s="104">
        <v>152.22</v>
      </c>
      <c r="G69" s="100">
        <v>1272</v>
      </c>
      <c r="H69" s="100">
        <f t="shared" si="19"/>
        <v>7.23</v>
      </c>
      <c r="I69" s="100">
        <f t="shared" si="20"/>
        <v>2201.1</v>
      </c>
      <c r="J69" s="101">
        <f t="shared" si="21"/>
        <v>2731.34</v>
      </c>
    </row>
    <row r="70" spans="1:10" x14ac:dyDescent="0.25">
      <c r="A70" s="12" t="s">
        <v>10</v>
      </c>
      <c r="B70" s="33" t="s">
        <v>77</v>
      </c>
      <c r="C70" s="103">
        <v>1</v>
      </c>
      <c r="D70" s="104">
        <f t="shared" si="22"/>
        <v>308.23</v>
      </c>
      <c r="E70" s="99">
        <v>176</v>
      </c>
      <c r="F70" s="104">
        <v>132.22999999999999</v>
      </c>
      <c r="G70" s="100">
        <v>1272</v>
      </c>
      <c r="H70" s="100">
        <f t="shared" si="19"/>
        <v>7.23</v>
      </c>
      <c r="I70" s="100">
        <f t="shared" si="20"/>
        <v>1912.05</v>
      </c>
      <c r="J70" s="101">
        <f t="shared" si="21"/>
        <v>2372.66</v>
      </c>
    </row>
    <row r="71" spans="1:10" x14ac:dyDescent="0.25">
      <c r="A71" s="12" t="s">
        <v>10</v>
      </c>
      <c r="B71" s="32" t="s">
        <v>77</v>
      </c>
      <c r="C71" s="103">
        <v>1</v>
      </c>
      <c r="D71" s="104">
        <f t="shared" si="22"/>
        <v>254.57999999999998</v>
      </c>
      <c r="E71" s="99">
        <v>176</v>
      </c>
      <c r="F71" s="104">
        <v>78.58</v>
      </c>
      <c r="G71" s="100">
        <v>1272</v>
      </c>
      <c r="H71" s="100">
        <f t="shared" si="19"/>
        <v>7.23</v>
      </c>
      <c r="I71" s="100">
        <f t="shared" si="20"/>
        <v>1136.27</v>
      </c>
      <c r="J71" s="101">
        <f t="shared" si="21"/>
        <v>1410</v>
      </c>
    </row>
    <row r="72" spans="1:10" x14ac:dyDescent="0.25">
      <c r="A72" s="12" t="s">
        <v>10</v>
      </c>
      <c r="B72" s="32" t="s">
        <v>77</v>
      </c>
      <c r="C72" s="103">
        <v>1</v>
      </c>
      <c r="D72" s="104">
        <f t="shared" si="22"/>
        <v>193.67000000000002</v>
      </c>
      <c r="E72" s="99">
        <v>176</v>
      </c>
      <c r="F72" s="104">
        <v>17.670000000000002</v>
      </c>
      <c r="G72" s="100">
        <v>1272</v>
      </c>
      <c r="H72" s="100">
        <f t="shared" si="19"/>
        <v>7.23</v>
      </c>
      <c r="I72" s="100">
        <f t="shared" si="20"/>
        <v>255.51</v>
      </c>
      <c r="J72" s="101">
        <f t="shared" si="21"/>
        <v>317.06</v>
      </c>
    </row>
    <row r="73" spans="1:10" x14ac:dyDescent="0.25">
      <c r="A73" s="12" t="s">
        <v>10</v>
      </c>
      <c r="B73" s="32" t="s">
        <v>77</v>
      </c>
      <c r="C73" s="103">
        <v>1</v>
      </c>
      <c r="D73" s="104">
        <f t="shared" si="22"/>
        <v>220</v>
      </c>
      <c r="E73" s="99">
        <v>176</v>
      </c>
      <c r="F73" s="104">
        <v>44</v>
      </c>
      <c r="G73" s="100">
        <v>1507</v>
      </c>
      <c r="H73" s="100">
        <f t="shared" si="19"/>
        <v>8.56</v>
      </c>
      <c r="I73" s="100">
        <f t="shared" si="20"/>
        <v>753.28</v>
      </c>
      <c r="J73" s="101">
        <f t="shared" si="21"/>
        <v>934.75</v>
      </c>
    </row>
    <row r="74" spans="1:10" x14ac:dyDescent="0.25">
      <c r="A74" s="12" t="s">
        <v>10</v>
      </c>
      <c r="B74" s="32" t="s">
        <v>77</v>
      </c>
      <c r="C74" s="103">
        <v>1</v>
      </c>
      <c r="D74" s="104">
        <f t="shared" si="22"/>
        <v>187</v>
      </c>
      <c r="E74" s="99">
        <v>176</v>
      </c>
      <c r="F74" s="104">
        <v>11</v>
      </c>
      <c r="G74" s="100">
        <v>1272</v>
      </c>
      <c r="H74" s="100">
        <f t="shared" si="19"/>
        <v>7.23</v>
      </c>
      <c r="I74" s="100">
        <f t="shared" si="20"/>
        <v>159.06</v>
      </c>
      <c r="J74" s="101">
        <f t="shared" si="21"/>
        <v>197.38</v>
      </c>
    </row>
    <row r="75" spans="1:10" x14ac:dyDescent="0.25">
      <c r="A75" s="12" t="s">
        <v>10</v>
      </c>
      <c r="B75" s="32" t="s">
        <v>77</v>
      </c>
      <c r="C75" s="103">
        <v>1</v>
      </c>
      <c r="D75" s="104">
        <f t="shared" si="22"/>
        <v>319</v>
      </c>
      <c r="E75" s="99">
        <v>176</v>
      </c>
      <c r="F75" s="104">
        <v>143</v>
      </c>
      <c r="G75" s="100">
        <v>1272</v>
      </c>
      <c r="H75" s="100">
        <f t="shared" si="19"/>
        <v>7.23</v>
      </c>
      <c r="I75" s="100">
        <f t="shared" si="20"/>
        <v>2067.7800000000002</v>
      </c>
      <c r="J75" s="101">
        <f t="shared" si="21"/>
        <v>2565.91</v>
      </c>
    </row>
    <row r="76" spans="1:10" x14ac:dyDescent="0.25">
      <c r="A76" s="12" t="s">
        <v>10</v>
      </c>
      <c r="B76" s="32" t="s">
        <v>77</v>
      </c>
      <c r="C76" s="103">
        <v>1</v>
      </c>
      <c r="D76" s="104">
        <f t="shared" si="22"/>
        <v>295.58</v>
      </c>
      <c r="E76" s="99">
        <v>176</v>
      </c>
      <c r="F76" s="104">
        <v>119.58</v>
      </c>
      <c r="G76" s="100">
        <v>1392</v>
      </c>
      <c r="H76" s="100">
        <f t="shared" si="19"/>
        <v>7.91</v>
      </c>
      <c r="I76" s="100">
        <f t="shared" si="20"/>
        <v>1891.76</v>
      </c>
      <c r="J76" s="101">
        <f t="shared" si="21"/>
        <v>2347.48</v>
      </c>
    </row>
    <row r="77" spans="1:10" x14ac:dyDescent="0.25">
      <c r="A77" s="12" t="s">
        <v>10</v>
      </c>
      <c r="B77" s="32" t="s">
        <v>77</v>
      </c>
      <c r="C77" s="103">
        <v>1</v>
      </c>
      <c r="D77" s="104">
        <f t="shared" si="22"/>
        <v>270.75</v>
      </c>
      <c r="E77" s="99">
        <v>152</v>
      </c>
      <c r="F77" s="104">
        <v>118.75</v>
      </c>
      <c r="G77" s="100">
        <v>1099</v>
      </c>
      <c r="H77" s="100">
        <f t="shared" si="19"/>
        <v>7.23</v>
      </c>
      <c r="I77" s="100">
        <f t="shared" si="20"/>
        <v>1717.13</v>
      </c>
      <c r="J77" s="101">
        <f t="shared" si="21"/>
        <v>2130.79</v>
      </c>
    </row>
    <row r="78" spans="1:10" x14ac:dyDescent="0.25">
      <c r="A78" s="12" t="s">
        <v>10</v>
      </c>
      <c r="B78" s="32" t="s">
        <v>77</v>
      </c>
      <c r="C78" s="103">
        <v>1</v>
      </c>
      <c r="D78" s="104">
        <f t="shared" si="22"/>
        <v>319</v>
      </c>
      <c r="E78" s="99">
        <v>176</v>
      </c>
      <c r="F78" s="104">
        <v>143</v>
      </c>
      <c r="G78" s="100">
        <v>1272</v>
      </c>
      <c r="H78" s="100">
        <f t="shared" si="19"/>
        <v>7.23</v>
      </c>
      <c r="I78" s="100">
        <f t="shared" si="20"/>
        <v>2067.7800000000002</v>
      </c>
      <c r="J78" s="101">
        <f t="shared" si="21"/>
        <v>2565.91</v>
      </c>
    </row>
    <row r="79" spans="1:10" x14ac:dyDescent="0.25">
      <c r="A79" s="12" t="s">
        <v>10</v>
      </c>
      <c r="B79" s="32" t="s">
        <v>77</v>
      </c>
      <c r="C79" s="103">
        <v>1</v>
      </c>
      <c r="D79" s="104">
        <f t="shared" si="22"/>
        <v>219.5</v>
      </c>
      <c r="E79" s="99">
        <v>176</v>
      </c>
      <c r="F79" s="104">
        <v>43.5</v>
      </c>
      <c r="G79" s="100">
        <v>1272</v>
      </c>
      <c r="H79" s="100">
        <f t="shared" si="19"/>
        <v>7.23</v>
      </c>
      <c r="I79" s="100">
        <f t="shared" si="20"/>
        <v>629.01</v>
      </c>
      <c r="J79" s="101">
        <f t="shared" si="21"/>
        <v>780.54</v>
      </c>
    </row>
    <row r="80" spans="1:10" x14ac:dyDescent="0.25">
      <c r="A80" s="12" t="s">
        <v>10</v>
      </c>
      <c r="B80" s="32" t="s">
        <v>77</v>
      </c>
      <c r="C80" s="103">
        <v>1</v>
      </c>
      <c r="D80" s="104">
        <f t="shared" si="22"/>
        <v>197</v>
      </c>
      <c r="E80" s="99">
        <v>176</v>
      </c>
      <c r="F80" s="104">
        <v>21</v>
      </c>
      <c r="G80" s="100">
        <v>1322</v>
      </c>
      <c r="H80" s="100">
        <f t="shared" si="19"/>
        <v>7.51</v>
      </c>
      <c r="I80" s="100">
        <f t="shared" si="20"/>
        <v>315.42</v>
      </c>
      <c r="J80" s="101">
        <f t="shared" si="21"/>
        <v>391.4</v>
      </c>
    </row>
    <row r="81" spans="1:10" x14ac:dyDescent="0.25">
      <c r="A81" s="12" t="s">
        <v>10</v>
      </c>
      <c r="B81" s="32" t="s">
        <v>77</v>
      </c>
      <c r="C81" s="103">
        <v>1</v>
      </c>
      <c r="D81" s="104">
        <f t="shared" si="22"/>
        <v>295.08</v>
      </c>
      <c r="E81" s="99">
        <v>176</v>
      </c>
      <c r="F81" s="104">
        <v>119.08</v>
      </c>
      <c r="G81" s="100">
        <v>1272</v>
      </c>
      <c r="H81" s="100">
        <f t="shared" si="19"/>
        <v>7.23</v>
      </c>
      <c r="I81" s="100">
        <f t="shared" si="20"/>
        <v>1721.9</v>
      </c>
      <c r="J81" s="101">
        <f t="shared" si="21"/>
        <v>2136.71</v>
      </c>
    </row>
    <row r="82" spans="1:10" x14ac:dyDescent="0.25">
      <c r="A82" s="12" t="s">
        <v>10</v>
      </c>
      <c r="B82" s="32" t="s">
        <v>77</v>
      </c>
      <c r="C82" s="103">
        <v>1</v>
      </c>
      <c r="D82" s="104">
        <f t="shared" si="22"/>
        <v>301.34000000000003</v>
      </c>
      <c r="E82" s="99">
        <v>176</v>
      </c>
      <c r="F82" s="104">
        <v>125.34</v>
      </c>
      <c r="G82" s="100">
        <v>1272</v>
      </c>
      <c r="H82" s="100">
        <f t="shared" si="19"/>
        <v>7.23</v>
      </c>
      <c r="I82" s="100">
        <f t="shared" si="20"/>
        <v>1812.42</v>
      </c>
      <c r="J82" s="101">
        <f t="shared" si="21"/>
        <v>2249.0300000000002</v>
      </c>
    </row>
    <row r="83" spans="1:10" x14ac:dyDescent="0.25">
      <c r="A83" s="12" t="s">
        <v>10</v>
      </c>
      <c r="B83" s="32" t="s">
        <v>77</v>
      </c>
      <c r="C83" s="103">
        <v>1</v>
      </c>
      <c r="D83" s="104">
        <f t="shared" si="22"/>
        <v>266</v>
      </c>
      <c r="E83" s="99">
        <v>176</v>
      </c>
      <c r="F83" s="104">
        <v>90</v>
      </c>
      <c r="G83" s="100">
        <v>1140</v>
      </c>
      <c r="H83" s="100">
        <f t="shared" si="19"/>
        <v>6.48</v>
      </c>
      <c r="I83" s="100">
        <f t="shared" si="20"/>
        <v>1166.4000000000001</v>
      </c>
      <c r="J83" s="101">
        <f t="shared" si="21"/>
        <v>1447.39</v>
      </c>
    </row>
    <row r="84" spans="1:10" x14ac:dyDescent="0.25">
      <c r="A84" s="12" t="s">
        <v>10</v>
      </c>
      <c r="B84" s="32" t="s">
        <v>77</v>
      </c>
      <c r="C84" s="103">
        <v>1</v>
      </c>
      <c r="D84" s="104">
        <f t="shared" si="22"/>
        <v>254</v>
      </c>
      <c r="E84" s="99">
        <v>176</v>
      </c>
      <c r="F84" s="104">
        <v>78</v>
      </c>
      <c r="G84" s="100">
        <v>1140</v>
      </c>
      <c r="H84" s="100">
        <f t="shared" si="19"/>
        <v>6.48</v>
      </c>
      <c r="I84" s="100">
        <f t="shared" si="20"/>
        <v>1010.88</v>
      </c>
      <c r="J84" s="101">
        <f t="shared" si="21"/>
        <v>1254.4000000000001</v>
      </c>
    </row>
    <row r="85" spans="1:10" ht="51.75" customHeight="1" x14ac:dyDescent="0.25">
      <c r="A85" s="15" t="s">
        <v>10</v>
      </c>
      <c r="B85" s="16" t="s">
        <v>12</v>
      </c>
      <c r="C85" s="97">
        <f>SUM(C86:C107)</f>
        <v>22</v>
      </c>
      <c r="D85" s="97">
        <f t="shared" ref="D85:I85" si="23">SUM(D86:D107)</f>
        <v>4641.25</v>
      </c>
      <c r="E85" s="97">
        <f t="shared" si="23"/>
        <v>3624</v>
      </c>
      <c r="F85" s="97">
        <f t="shared" si="23"/>
        <v>1017.2500000000001</v>
      </c>
      <c r="G85" s="97"/>
      <c r="H85" s="97"/>
      <c r="I85" s="97">
        <f t="shared" si="23"/>
        <v>10896.240000000003</v>
      </c>
      <c r="J85" s="98">
        <f>SUM(J86:J107)</f>
        <v>13521.139999999998</v>
      </c>
    </row>
    <row r="86" spans="1:10" x14ac:dyDescent="0.25">
      <c r="A86" s="12" t="s">
        <v>10</v>
      </c>
      <c r="B86" s="32" t="s">
        <v>78</v>
      </c>
      <c r="C86" s="103">
        <v>1</v>
      </c>
      <c r="D86" s="104">
        <f>E86+F86</f>
        <v>203</v>
      </c>
      <c r="E86" s="99">
        <v>168</v>
      </c>
      <c r="F86" s="104">
        <v>35</v>
      </c>
      <c r="G86" s="100">
        <v>1289</v>
      </c>
      <c r="H86" s="100">
        <f t="shared" ref="H86:H107" si="24">ROUND(G86/E86,2)</f>
        <v>7.67</v>
      </c>
      <c r="I86" s="100">
        <f t="shared" ref="I86:I107" si="25">ROUND(F86*H86*2,2)</f>
        <v>536.9</v>
      </c>
      <c r="J86" s="101">
        <f t="shared" ref="J86:J107" si="26">ROUND(I86*1.2409,2)</f>
        <v>666.24</v>
      </c>
    </row>
    <row r="87" spans="1:10" x14ac:dyDescent="0.25">
      <c r="A87" s="12" t="s">
        <v>10</v>
      </c>
      <c r="B87" s="32" t="s">
        <v>79</v>
      </c>
      <c r="C87" s="103">
        <v>1</v>
      </c>
      <c r="D87" s="104">
        <f t="shared" ref="D87:D107" si="27">E87+F87</f>
        <v>210.42000000000002</v>
      </c>
      <c r="E87" s="99">
        <v>176</v>
      </c>
      <c r="F87" s="104">
        <v>34.42</v>
      </c>
      <c r="G87" s="100">
        <v>931</v>
      </c>
      <c r="H87" s="100">
        <f t="shared" si="24"/>
        <v>5.29</v>
      </c>
      <c r="I87" s="100">
        <f t="shared" si="25"/>
        <v>364.16</v>
      </c>
      <c r="J87" s="101">
        <f t="shared" si="26"/>
        <v>451.89</v>
      </c>
    </row>
    <row r="88" spans="1:10" x14ac:dyDescent="0.25">
      <c r="A88" s="12" t="s">
        <v>10</v>
      </c>
      <c r="B88" s="32" t="s">
        <v>79</v>
      </c>
      <c r="C88" s="103">
        <v>1</v>
      </c>
      <c r="D88" s="104">
        <f t="shared" si="27"/>
        <v>202</v>
      </c>
      <c r="E88" s="99">
        <v>176</v>
      </c>
      <c r="F88" s="104">
        <v>26</v>
      </c>
      <c r="G88" s="100">
        <v>931</v>
      </c>
      <c r="H88" s="100">
        <f t="shared" si="24"/>
        <v>5.29</v>
      </c>
      <c r="I88" s="100">
        <f t="shared" si="25"/>
        <v>275.08</v>
      </c>
      <c r="J88" s="101">
        <f t="shared" si="26"/>
        <v>341.35</v>
      </c>
    </row>
    <row r="89" spans="1:10" x14ac:dyDescent="0.25">
      <c r="A89" s="12" t="s">
        <v>10</v>
      </c>
      <c r="B89" s="32" t="s">
        <v>79</v>
      </c>
      <c r="C89" s="103">
        <v>1</v>
      </c>
      <c r="D89" s="104">
        <f t="shared" si="27"/>
        <v>222</v>
      </c>
      <c r="E89" s="99">
        <v>176</v>
      </c>
      <c r="F89" s="104">
        <v>46</v>
      </c>
      <c r="G89" s="100">
        <v>931</v>
      </c>
      <c r="H89" s="100">
        <f t="shared" si="24"/>
        <v>5.29</v>
      </c>
      <c r="I89" s="100">
        <f t="shared" si="25"/>
        <v>486.68</v>
      </c>
      <c r="J89" s="101">
        <f t="shared" si="26"/>
        <v>603.91999999999996</v>
      </c>
    </row>
    <row r="90" spans="1:10" x14ac:dyDescent="0.25">
      <c r="A90" s="12" t="s">
        <v>10</v>
      </c>
      <c r="B90" s="32" t="s">
        <v>79</v>
      </c>
      <c r="C90" s="103">
        <v>1</v>
      </c>
      <c r="D90" s="104">
        <f t="shared" si="27"/>
        <v>242</v>
      </c>
      <c r="E90" s="99">
        <v>176</v>
      </c>
      <c r="F90" s="104">
        <v>66</v>
      </c>
      <c r="G90" s="100">
        <v>931</v>
      </c>
      <c r="H90" s="100">
        <f t="shared" si="24"/>
        <v>5.29</v>
      </c>
      <c r="I90" s="100">
        <f t="shared" si="25"/>
        <v>698.28</v>
      </c>
      <c r="J90" s="101">
        <f t="shared" si="26"/>
        <v>866.5</v>
      </c>
    </row>
    <row r="91" spans="1:10" x14ac:dyDescent="0.25">
      <c r="A91" s="12" t="s">
        <v>10</v>
      </c>
      <c r="B91" s="32" t="s">
        <v>79</v>
      </c>
      <c r="C91" s="103">
        <v>1</v>
      </c>
      <c r="D91" s="104">
        <f t="shared" si="27"/>
        <v>164</v>
      </c>
      <c r="E91" s="99">
        <v>136</v>
      </c>
      <c r="F91" s="104">
        <v>28</v>
      </c>
      <c r="G91" s="100">
        <v>719</v>
      </c>
      <c r="H91" s="100">
        <f t="shared" si="24"/>
        <v>5.29</v>
      </c>
      <c r="I91" s="100">
        <f t="shared" si="25"/>
        <v>296.24</v>
      </c>
      <c r="J91" s="101">
        <f t="shared" si="26"/>
        <v>367.6</v>
      </c>
    </row>
    <row r="92" spans="1:10" x14ac:dyDescent="0.25">
      <c r="A92" s="12" t="s">
        <v>10</v>
      </c>
      <c r="B92" s="32" t="s">
        <v>79</v>
      </c>
      <c r="C92" s="103">
        <v>1</v>
      </c>
      <c r="D92" s="104">
        <f t="shared" si="27"/>
        <v>189</v>
      </c>
      <c r="E92" s="99">
        <v>176</v>
      </c>
      <c r="F92" s="104">
        <v>13</v>
      </c>
      <c r="G92" s="100">
        <v>931</v>
      </c>
      <c r="H92" s="100">
        <f t="shared" si="24"/>
        <v>5.29</v>
      </c>
      <c r="I92" s="100">
        <f t="shared" si="25"/>
        <v>137.54</v>
      </c>
      <c r="J92" s="101">
        <f t="shared" si="26"/>
        <v>170.67</v>
      </c>
    </row>
    <row r="93" spans="1:10" x14ac:dyDescent="0.25">
      <c r="A93" s="12" t="s">
        <v>10</v>
      </c>
      <c r="B93" s="32" t="s">
        <v>79</v>
      </c>
      <c r="C93" s="103">
        <v>1</v>
      </c>
      <c r="D93" s="104">
        <f t="shared" si="27"/>
        <v>200.5</v>
      </c>
      <c r="E93" s="99">
        <v>176</v>
      </c>
      <c r="F93" s="104">
        <v>24.5</v>
      </c>
      <c r="G93" s="100">
        <v>931</v>
      </c>
      <c r="H93" s="100">
        <f t="shared" si="24"/>
        <v>5.29</v>
      </c>
      <c r="I93" s="100">
        <f t="shared" si="25"/>
        <v>259.20999999999998</v>
      </c>
      <c r="J93" s="101">
        <f t="shared" si="26"/>
        <v>321.64999999999998</v>
      </c>
    </row>
    <row r="94" spans="1:10" x14ac:dyDescent="0.25">
      <c r="A94" s="12" t="s">
        <v>10</v>
      </c>
      <c r="B94" s="32" t="s">
        <v>79</v>
      </c>
      <c r="C94" s="103">
        <v>1</v>
      </c>
      <c r="D94" s="104">
        <f t="shared" si="27"/>
        <v>233.32999999999998</v>
      </c>
      <c r="E94" s="99">
        <v>136</v>
      </c>
      <c r="F94" s="104">
        <v>97.33</v>
      </c>
      <c r="G94" s="100">
        <v>719</v>
      </c>
      <c r="H94" s="100">
        <f t="shared" si="24"/>
        <v>5.29</v>
      </c>
      <c r="I94" s="100">
        <f t="shared" si="25"/>
        <v>1029.75</v>
      </c>
      <c r="J94" s="101">
        <f t="shared" si="26"/>
        <v>1277.82</v>
      </c>
    </row>
    <row r="95" spans="1:10" x14ac:dyDescent="0.25">
      <c r="A95" s="12" t="s">
        <v>10</v>
      </c>
      <c r="B95" s="32" t="s">
        <v>79</v>
      </c>
      <c r="C95" s="103">
        <v>1</v>
      </c>
      <c r="D95" s="104">
        <f t="shared" si="27"/>
        <v>232.5</v>
      </c>
      <c r="E95" s="99">
        <v>176</v>
      </c>
      <c r="F95" s="104">
        <v>56.5</v>
      </c>
      <c r="G95" s="100">
        <v>931</v>
      </c>
      <c r="H95" s="100">
        <f t="shared" si="24"/>
        <v>5.29</v>
      </c>
      <c r="I95" s="100">
        <f t="shared" si="25"/>
        <v>597.77</v>
      </c>
      <c r="J95" s="101">
        <f t="shared" si="26"/>
        <v>741.77</v>
      </c>
    </row>
    <row r="96" spans="1:10" x14ac:dyDescent="0.25">
      <c r="A96" s="12" t="s">
        <v>10</v>
      </c>
      <c r="B96" s="32" t="s">
        <v>79</v>
      </c>
      <c r="C96" s="103">
        <v>1</v>
      </c>
      <c r="D96" s="104">
        <f t="shared" si="27"/>
        <v>254</v>
      </c>
      <c r="E96" s="99">
        <v>176</v>
      </c>
      <c r="F96" s="104">
        <v>78</v>
      </c>
      <c r="G96" s="100">
        <v>931</v>
      </c>
      <c r="H96" s="100">
        <f t="shared" si="24"/>
        <v>5.29</v>
      </c>
      <c r="I96" s="100">
        <f t="shared" si="25"/>
        <v>825.24</v>
      </c>
      <c r="J96" s="101">
        <f t="shared" si="26"/>
        <v>1024.04</v>
      </c>
    </row>
    <row r="97" spans="1:10" x14ac:dyDescent="0.25">
      <c r="A97" s="12" t="s">
        <v>10</v>
      </c>
      <c r="B97" s="32" t="s">
        <v>79</v>
      </c>
      <c r="C97" s="103">
        <v>1</v>
      </c>
      <c r="D97" s="104">
        <f t="shared" si="27"/>
        <v>308.58</v>
      </c>
      <c r="E97" s="99">
        <v>175.99999999999997</v>
      </c>
      <c r="F97" s="104">
        <v>132.58000000000001</v>
      </c>
      <c r="G97" s="100">
        <v>931</v>
      </c>
      <c r="H97" s="100">
        <f t="shared" si="24"/>
        <v>5.29</v>
      </c>
      <c r="I97" s="100">
        <f t="shared" si="25"/>
        <v>1402.7</v>
      </c>
      <c r="J97" s="101">
        <f t="shared" si="26"/>
        <v>1740.61</v>
      </c>
    </row>
    <row r="98" spans="1:10" x14ac:dyDescent="0.25">
      <c r="A98" s="12" t="s">
        <v>10</v>
      </c>
      <c r="B98" s="32" t="s">
        <v>79</v>
      </c>
      <c r="C98" s="103">
        <v>1</v>
      </c>
      <c r="D98" s="104">
        <f t="shared" si="27"/>
        <v>258.08999999999997</v>
      </c>
      <c r="E98" s="99">
        <v>175.99999999999997</v>
      </c>
      <c r="F98" s="104">
        <v>82.09</v>
      </c>
      <c r="G98" s="100">
        <v>931</v>
      </c>
      <c r="H98" s="100">
        <f t="shared" si="24"/>
        <v>5.29</v>
      </c>
      <c r="I98" s="100">
        <f t="shared" si="25"/>
        <v>868.51</v>
      </c>
      <c r="J98" s="101">
        <f t="shared" si="26"/>
        <v>1077.73</v>
      </c>
    </row>
    <row r="99" spans="1:10" x14ac:dyDescent="0.25">
      <c r="A99" s="12" t="s">
        <v>10</v>
      </c>
      <c r="B99" s="32" t="s">
        <v>79</v>
      </c>
      <c r="C99" s="103">
        <v>1</v>
      </c>
      <c r="D99" s="104">
        <f t="shared" si="27"/>
        <v>282.83</v>
      </c>
      <c r="E99" s="99">
        <v>176</v>
      </c>
      <c r="F99" s="104">
        <v>106.83</v>
      </c>
      <c r="G99" s="100">
        <v>931</v>
      </c>
      <c r="H99" s="100">
        <f t="shared" si="24"/>
        <v>5.29</v>
      </c>
      <c r="I99" s="100">
        <f t="shared" si="25"/>
        <v>1130.26</v>
      </c>
      <c r="J99" s="101">
        <f t="shared" si="26"/>
        <v>1402.54</v>
      </c>
    </row>
    <row r="100" spans="1:10" x14ac:dyDescent="0.25">
      <c r="A100" s="12" t="s">
        <v>10</v>
      </c>
      <c r="B100" s="32" t="s">
        <v>79</v>
      </c>
      <c r="C100" s="103">
        <v>1</v>
      </c>
      <c r="D100" s="104">
        <f t="shared" si="27"/>
        <v>203.5</v>
      </c>
      <c r="E100" s="99">
        <v>176</v>
      </c>
      <c r="F100" s="104">
        <v>27.5</v>
      </c>
      <c r="G100" s="100">
        <v>931</v>
      </c>
      <c r="H100" s="100">
        <f t="shared" si="24"/>
        <v>5.29</v>
      </c>
      <c r="I100" s="100">
        <f t="shared" si="25"/>
        <v>290.95</v>
      </c>
      <c r="J100" s="101">
        <f t="shared" si="26"/>
        <v>361.04</v>
      </c>
    </row>
    <row r="101" spans="1:10" x14ac:dyDescent="0.25">
      <c r="A101" s="12" t="s">
        <v>10</v>
      </c>
      <c r="B101" s="32" t="s">
        <v>79</v>
      </c>
      <c r="C101" s="103">
        <v>1</v>
      </c>
      <c r="D101" s="104">
        <f t="shared" si="27"/>
        <v>198</v>
      </c>
      <c r="E101" s="99">
        <v>176</v>
      </c>
      <c r="F101" s="104">
        <v>22</v>
      </c>
      <c r="G101" s="100">
        <v>931</v>
      </c>
      <c r="H101" s="100">
        <f t="shared" si="24"/>
        <v>5.29</v>
      </c>
      <c r="I101" s="100">
        <f t="shared" si="25"/>
        <v>232.76</v>
      </c>
      <c r="J101" s="101">
        <f t="shared" si="26"/>
        <v>288.83</v>
      </c>
    </row>
    <row r="102" spans="1:10" x14ac:dyDescent="0.25">
      <c r="A102" s="12" t="s">
        <v>10</v>
      </c>
      <c r="B102" s="32" t="s">
        <v>79</v>
      </c>
      <c r="C102" s="103">
        <v>1</v>
      </c>
      <c r="D102" s="104">
        <f t="shared" si="27"/>
        <v>96</v>
      </c>
      <c r="E102" s="99">
        <v>80</v>
      </c>
      <c r="F102" s="104">
        <v>16</v>
      </c>
      <c r="G102" s="100">
        <v>423</v>
      </c>
      <c r="H102" s="100">
        <f t="shared" si="24"/>
        <v>5.29</v>
      </c>
      <c r="I102" s="100">
        <f t="shared" si="25"/>
        <v>169.28</v>
      </c>
      <c r="J102" s="101">
        <f t="shared" si="26"/>
        <v>210.06</v>
      </c>
    </row>
    <row r="103" spans="1:10" x14ac:dyDescent="0.25">
      <c r="A103" s="12" t="s">
        <v>10</v>
      </c>
      <c r="B103" s="32" t="s">
        <v>79</v>
      </c>
      <c r="C103" s="103">
        <v>1</v>
      </c>
      <c r="D103" s="104">
        <f t="shared" si="27"/>
        <v>231</v>
      </c>
      <c r="E103" s="99">
        <v>176</v>
      </c>
      <c r="F103" s="104">
        <v>55</v>
      </c>
      <c r="G103" s="100">
        <v>931</v>
      </c>
      <c r="H103" s="100">
        <f t="shared" si="24"/>
        <v>5.29</v>
      </c>
      <c r="I103" s="100">
        <f t="shared" si="25"/>
        <v>581.9</v>
      </c>
      <c r="J103" s="101">
        <f t="shared" si="26"/>
        <v>722.08</v>
      </c>
    </row>
    <row r="104" spans="1:10" x14ac:dyDescent="0.25">
      <c r="A104" s="12" t="s">
        <v>10</v>
      </c>
      <c r="B104" s="32" t="s">
        <v>79</v>
      </c>
      <c r="C104" s="103">
        <v>1</v>
      </c>
      <c r="D104" s="104">
        <f t="shared" si="27"/>
        <v>116.5</v>
      </c>
      <c r="E104" s="99">
        <v>112</v>
      </c>
      <c r="F104" s="104">
        <v>4.5</v>
      </c>
      <c r="G104" s="100">
        <v>592</v>
      </c>
      <c r="H104" s="100">
        <f t="shared" si="24"/>
        <v>5.29</v>
      </c>
      <c r="I104" s="100">
        <f t="shared" si="25"/>
        <v>47.61</v>
      </c>
      <c r="J104" s="101">
        <f t="shared" si="26"/>
        <v>59.08</v>
      </c>
    </row>
    <row r="105" spans="1:10" x14ac:dyDescent="0.25">
      <c r="A105" s="12" t="s">
        <v>10</v>
      </c>
      <c r="B105" s="32" t="s">
        <v>79</v>
      </c>
      <c r="C105" s="103">
        <v>1</v>
      </c>
      <c r="D105" s="104">
        <f t="shared" si="27"/>
        <v>204.5</v>
      </c>
      <c r="E105" s="99">
        <v>176</v>
      </c>
      <c r="F105" s="104">
        <v>28.5</v>
      </c>
      <c r="G105" s="100">
        <v>931</v>
      </c>
      <c r="H105" s="100">
        <f t="shared" si="24"/>
        <v>5.29</v>
      </c>
      <c r="I105" s="100">
        <f t="shared" si="25"/>
        <v>301.52999999999997</v>
      </c>
      <c r="J105" s="101">
        <f t="shared" si="26"/>
        <v>374.17</v>
      </c>
    </row>
    <row r="106" spans="1:10" x14ac:dyDescent="0.25">
      <c r="A106" s="12" t="s">
        <v>10</v>
      </c>
      <c r="B106" s="32" t="s">
        <v>79</v>
      </c>
      <c r="C106" s="103">
        <v>1</v>
      </c>
      <c r="D106" s="104">
        <f t="shared" si="27"/>
        <v>207</v>
      </c>
      <c r="E106" s="99">
        <v>176</v>
      </c>
      <c r="F106" s="104">
        <v>31</v>
      </c>
      <c r="G106" s="100">
        <v>837</v>
      </c>
      <c r="H106" s="100">
        <f t="shared" si="24"/>
        <v>4.76</v>
      </c>
      <c r="I106" s="100">
        <f t="shared" si="25"/>
        <v>295.12</v>
      </c>
      <c r="J106" s="101">
        <f t="shared" si="26"/>
        <v>366.21</v>
      </c>
    </row>
    <row r="107" spans="1:10" x14ac:dyDescent="0.25">
      <c r="A107" s="12" t="s">
        <v>10</v>
      </c>
      <c r="B107" s="32" t="s">
        <v>79</v>
      </c>
      <c r="C107" s="103">
        <v>1</v>
      </c>
      <c r="D107" s="104">
        <f t="shared" si="27"/>
        <v>182.5</v>
      </c>
      <c r="E107" s="99">
        <v>176</v>
      </c>
      <c r="F107" s="104">
        <v>6.5</v>
      </c>
      <c r="G107" s="100">
        <v>931</v>
      </c>
      <c r="H107" s="100">
        <f t="shared" si="24"/>
        <v>5.29</v>
      </c>
      <c r="I107" s="100">
        <f t="shared" si="25"/>
        <v>68.77</v>
      </c>
      <c r="J107" s="101">
        <f t="shared" si="26"/>
        <v>85.34</v>
      </c>
    </row>
    <row r="108" spans="1:10" ht="49.5" x14ac:dyDescent="0.25">
      <c r="A108" s="15" t="s">
        <v>10</v>
      </c>
      <c r="B108" s="16" t="s">
        <v>13</v>
      </c>
      <c r="C108" s="97">
        <f>SUM(C109:C109)</f>
        <v>0</v>
      </c>
      <c r="D108" s="97">
        <f t="shared" ref="D108:I108" si="28">SUM(D109:D109)</f>
        <v>0</v>
      </c>
      <c r="E108" s="97">
        <f t="shared" si="28"/>
        <v>0</v>
      </c>
      <c r="F108" s="97">
        <f t="shared" si="28"/>
        <v>0</v>
      </c>
      <c r="G108" s="97">
        <f>SUM(G109:G109)</f>
        <v>0</v>
      </c>
      <c r="H108" s="97"/>
      <c r="I108" s="97">
        <f t="shared" si="28"/>
        <v>0</v>
      </c>
      <c r="J108" s="97">
        <f t="shared" ref="J108" si="29">SUM(J109:J109)</f>
        <v>0</v>
      </c>
    </row>
    <row r="109" spans="1:10" x14ac:dyDescent="0.25">
      <c r="A109" s="12" t="s">
        <v>10</v>
      </c>
      <c r="B109" s="10"/>
      <c r="C109" s="99"/>
      <c r="D109" s="99">
        <f>E109+F109</f>
        <v>0</v>
      </c>
      <c r="E109" s="99"/>
      <c r="F109" s="99"/>
      <c r="G109" s="100"/>
      <c r="H109" s="100"/>
      <c r="I109" s="100"/>
      <c r="J109" s="101">
        <f>ROUND(I109*1.2409,2)</f>
        <v>0</v>
      </c>
    </row>
    <row r="110" spans="1:10" ht="37.5" customHeight="1" x14ac:dyDescent="0.25">
      <c r="A110" s="15" t="s">
        <v>10</v>
      </c>
      <c r="B110" s="16" t="s">
        <v>14</v>
      </c>
      <c r="C110" s="97">
        <f>SUM(C111:C116)</f>
        <v>6</v>
      </c>
      <c r="D110" s="97">
        <f>SUM(D111:D116)</f>
        <v>1275.5</v>
      </c>
      <c r="E110" s="97">
        <f>SUM(E111:E116)</f>
        <v>1016</v>
      </c>
      <c r="F110" s="97">
        <f>SUM(F111:F116)</f>
        <v>259.5</v>
      </c>
      <c r="G110" s="97"/>
      <c r="H110" s="98"/>
      <c r="I110" s="97">
        <f>SUM(I111:I116)</f>
        <v>1702.5499999999997</v>
      </c>
      <c r="J110" s="98">
        <f>SUM(J111:J116)</f>
        <v>2112.7000000000003</v>
      </c>
    </row>
    <row r="111" spans="1:10" x14ac:dyDescent="0.25">
      <c r="A111" s="12" t="s">
        <v>10</v>
      </c>
      <c r="B111" s="32" t="s">
        <v>80</v>
      </c>
      <c r="C111" s="103">
        <v>1</v>
      </c>
      <c r="D111" s="104">
        <f>E111+F111</f>
        <v>202.5</v>
      </c>
      <c r="E111" s="99">
        <v>176</v>
      </c>
      <c r="F111" s="104">
        <v>26.5</v>
      </c>
      <c r="G111" s="100">
        <v>578</v>
      </c>
      <c r="H111" s="100">
        <f t="shared" ref="H111:H116" si="30">ROUND(G111/E111,2)</f>
        <v>3.28</v>
      </c>
      <c r="I111" s="100">
        <f t="shared" ref="I111:I116" si="31">ROUND(F111*H111*2,2)</f>
        <v>173.84</v>
      </c>
      <c r="J111" s="101">
        <f t="shared" ref="J111:J116" si="32">ROUND(I111*1.2409,2)</f>
        <v>215.72</v>
      </c>
    </row>
    <row r="112" spans="1:10" x14ac:dyDescent="0.25">
      <c r="A112" s="12" t="s">
        <v>10</v>
      </c>
      <c r="B112" s="32" t="s">
        <v>80</v>
      </c>
      <c r="C112" s="103">
        <v>1</v>
      </c>
      <c r="D112" s="104">
        <f t="shared" ref="D112:D116" si="33">E112+F112</f>
        <v>240.5</v>
      </c>
      <c r="E112" s="99">
        <v>176</v>
      </c>
      <c r="F112" s="104">
        <v>64.5</v>
      </c>
      <c r="G112" s="100">
        <v>578</v>
      </c>
      <c r="H112" s="100">
        <f t="shared" si="30"/>
        <v>3.28</v>
      </c>
      <c r="I112" s="100">
        <f t="shared" si="31"/>
        <v>423.12</v>
      </c>
      <c r="J112" s="101">
        <f t="shared" si="32"/>
        <v>525.04999999999995</v>
      </c>
    </row>
    <row r="113" spans="1:10" x14ac:dyDescent="0.25">
      <c r="A113" s="12" t="s">
        <v>10</v>
      </c>
      <c r="B113" s="32" t="s">
        <v>80</v>
      </c>
      <c r="C113" s="103">
        <v>1</v>
      </c>
      <c r="D113" s="104">
        <f t="shared" si="33"/>
        <v>208</v>
      </c>
      <c r="E113" s="99">
        <v>176</v>
      </c>
      <c r="F113" s="104">
        <v>32</v>
      </c>
      <c r="G113" s="100">
        <v>578</v>
      </c>
      <c r="H113" s="100">
        <f t="shared" si="30"/>
        <v>3.28</v>
      </c>
      <c r="I113" s="100">
        <f t="shared" si="31"/>
        <v>209.92</v>
      </c>
      <c r="J113" s="101">
        <f t="shared" si="32"/>
        <v>260.49</v>
      </c>
    </row>
    <row r="114" spans="1:10" x14ac:dyDescent="0.25">
      <c r="A114" s="12" t="s">
        <v>10</v>
      </c>
      <c r="B114" s="32" t="s">
        <v>80</v>
      </c>
      <c r="C114" s="103">
        <v>1</v>
      </c>
      <c r="D114" s="104">
        <f t="shared" si="33"/>
        <v>147.5</v>
      </c>
      <c r="E114" s="99">
        <v>136</v>
      </c>
      <c r="F114" s="104">
        <v>11.5</v>
      </c>
      <c r="G114" s="100">
        <v>447</v>
      </c>
      <c r="H114" s="100">
        <f t="shared" si="30"/>
        <v>3.29</v>
      </c>
      <c r="I114" s="100">
        <f t="shared" si="31"/>
        <v>75.67</v>
      </c>
      <c r="J114" s="101">
        <f t="shared" si="32"/>
        <v>93.9</v>
      </c>
    </row>
    <row r="115" spans="1:10" x14ac:dyDescent="0.25">
      <c r="A115" s="12" t="s">
        <v>10</v>
      </c>
      <c r="B115" s="32" t="s">
        <v>80</v>
      </c>
      <c r="C115" s="103">
        <v>1</v>
      </c>
      <c r="D115" s="104">
        <f t="shared" si="33"/>
        <v>261.5</v>
      </c>
      <c r="E115" s="99">
        <v>176</v>
      </c>
      <c r="F115" s="104">
        <v>85.5</v>
      </c>
      <c r="G115" s="100">
        <v>578</v>
      </c>
      <c r="H115" s="100">
        <f t="shared" si="30"/>
        <v>3.28</v>
      </c>
      <c r="I115" s="100">
        <f t="shared" si="31"/>
        <v>560.88</v>
      </c>
      <c r="J115" s="101">
        <f t="shared" si="32"/>
        <v>696</v>
      </c>
    </row>
    <row r="116" spans="1:10" x14ac:dyDescent="0.25">
      <c r="A116" s="12" t="s">
        <v>10</v>
      </c>
      <c r="B116" s="32" t="s">
        <v>80</v>
      </c>
      <c r="C116" s="103">
        <v>1</v>
      </c>
      <c r="D116" s="104">
        <f t="shared" si="33"/>
        <v>215.5</v>
      </c>
      <c r="E116" s="99">
        <v>176</v>
      </c>
      <c r="F116" s="104">
        <v>39.5</v>
      </c>
      <c r="G116" s="100">
        <v>578</v>
      </c>
      <c r="H116" s="100">
        <f t="shared" si="30"/>
        <v>3.28</v>
      </c>
      <c r="I116" s="100">
        <f t="shared" si="31"/>
        <v>259.12</v>
      </c>
      <c r="J116" s="101">
        <f t="shared" si="32"/>
        <v>321.54000000000002</v>
      </c>
    </row>
    <row r="117" spans="1:10" ht="16.5" customHeight="1" x14ac:dyDescent="0.25">
      <c r="A117" s="3" t="s">
        <v>46</v>
      </c>
      <c r="B117" s="3" t="s">
        <v>0</v>
      </c>
      <c r="C117" s="95">
        <f t="shared" ref="C117:I117" si="34">C118+C120+C123+C125</f>
        <v>4</v>
      </c>
      <c r="D117" s="95">
        <f t="shared" si="34"/>
        <v>833</v>
      </c>
      <c r="E117" s="95">
        <f t="shared" si="34"/>
        <v>704</v>
      </c>
      <c r="F117" s="95">
        <f t="shared" si="34"/>
        <v>129</v>
      </c>
      <c r="G117" s="96"/>
      <c r="H117" s="96"/>
      <c r="I117" s="96">
        <f t="shared" si="34"/>
        <v>1534.26</v>
      </c>
      <c r="J117" s="96">
        <f>J118+J120+J123+J125</f>
        <v>1903.86</v>
      </c>
    </row>
    <row r="118" spans="1:10" ht="16.5" customHeight="1" x14ac:dyDescent="0.25">
      <c r="A118" s="15" t="s">
        <v>46</v>
      </c>
      <c r="B118" s="16" t="s">
        <v>11</v>
      </c>
      <c r="C118" s="97">
        <f t="shared" ref="C118:I118" si="35">SUM(C119:C119)</f>
        <v>1</v>
      </c>
      <c r="D118" s="97">
        <f t="shared" si="35"/>
        <v>233</v>
      </c>
      <c r="E118" s="97">
        <f t="shared" si="35"/>
        <v>176</v>
      </c>
      <c r="F118" s="97">
        <f t="shared" si="35"/>
        <v>57</v>
      </c>
      <c r="G118" s="98">
        <f>SUM(G119:G119)</f>
        <v>1230</v>
      </c>
      <c r="H118" s="98"/>
      <c r="I118" s="98">
        <f t="shared" si="35"/>
        <v>840.18000000000006</v>
      </c>
      <c r="J118" s="98">
        <f>SUM(J119:J119)</f>
        <v>1042.58</v>
      </c>
    </row>
    <row r="119" spans="1:10" ht="16.5" customHeight="1" x14ac:dyDescent="0.25">
      <c r="A119" s="12" t="s">
        <v>46</v>
      </c>
      <c r="B119" s="14" t="s">
        <v>235</v>
      </c>
      <c r="C119" s="99">
        <v>1</v>
      </c>
      <c r="D119" s="99">
        <f>E119+F119</f>
        <v>233</v>
      </c>
      <c r="E119" s="99">
        <v>176</v>
      </c>
      <c r="F119" s="99">
        <v>57</v>
      </c>
      <c r="G119" s="100">
        <v>1230</v>
      </c>
      <c r="H119" s="100">
        <v>7.37</v>
      </c>
      <c r="I119" s="100">
        <f>F119*H119*2</f>
        <v>840.18000000000006</v>
      </c>
      <c r="J119" s="101">
        <f>ROUND(I119*1.2409,2)</f>
        <v>1042.58</v>
      </c>
    </row>
    <row r="120" spans="1:10" ht="16.5" customHeight="1" x14ac:dyDescent="0.25">
      <c r="A120" s="15" t="s">
        <v>46</v>
      </c>
      <c r="B120" s="16" t="s">
        <v>12</v>
      </c>
      <c r="C120" s="97">
        <f>SUM(C121:C122)</f>
        <v>2</v>
      </c>
      <c r="D120" s="97">
        <f>SUM(D121:D122)</f>
        <v>400</v>
      </c>
      <c r="E120" s="97">
        <f>SUM(E121:E122)</f>
        <v>352</v>
      </c>
      <c r="F120" s="97">
        <f t="shared" ref="F120:J120" si="36">SUM(F121:F122)</f>
        <v>48</v>
      </c>
      <c r="G120" s="97"/>
      <c r="H120" s="97">
        <f>SUM(H121:H122)</f>
        <v>10.62</v>
      </c>
      <c r="I120" s="97">
        <f t="shared" si="36"/>
        <v>509.76</v>
      </c>
      <c r="J120" s="97">
        <f t="shared" si="36"/>
        <v>632.55999999999995</v>
      </c>
    </row>
    <row r="121" spans="1:10" ht="16.5" customHeight="1" x14ac:dyDescent="0.25">
      <c r="A121" s="12" t="s">
        <v>46</v>
      </c>
      <c r="B121" s="14" t="s">
        <v>236</v>
      </c>
      <c r="C121" s="99">
        <v>1</v>
      </c>
      <c r="D121" s="99">
        <f>E121+F121</f>
        <v>200</v>
      </c>
      <c r="E121" s="99">
        <v>176</v>
      </c>
      <c r="F121" s="99">
        <v>24</v>
      </c>
      <c r="G121" s="100">
        <v>885</v>
      </c>
      <c r="H121" s="100">
        <v>5.31</v>
      </c>
      <c r="I121" s="100">
        <f>F121*H121*2</f>
        <v>254.88</v>
      </c>
      <c r="J121" s="101">
        <f>ROUND(I121*1.2409,2)</f>
        <v>316.27999999999997</v>
      </c>
    </row>
    <row r="122" spans="1:10" ht="16.5" customHeight="1" x14ac:dyDescent="0.25">
      <c r="A122" s="12" t="s">
        <v>46</v>
      </c>
      <c r="B122" s="14" t="s">
        <v>236</v>
      </c>
      <c r="C122" s="99">
        <v>1</v>
      </c>
      <c r="D122" s="99">
        <f>E122+F122</f>
        <v>200</v>
      </c>
      <c r="E122" s="99">
        <v>176</v>
      </c>
      <c r="F122" s="99">
        <v>24</v>
      </c>
      <c r="G122" s="100">
        <v>885</v>
      </c>
      <c r="H122" s="100">
        <v>5.31</v>
      </c>
      <c r="I122" s="100">
        <f>F122*H122*2</f>
        <v>254.88</v>
      </c>
      <c r="J122" s="101">
        <f>ROUND(I122*1.2409,2)</f>
        <v>316.27999999999997</v>
      </c>
    </row>
    <row r="123" spans="1:10" ht="16.5" customHeight="1" x14ac:dyDescent="0.25">
      <c r="A123" s="15" t="s">
        <v>46</v>
      </c>
      <c r="B123" s="16" t="s">
        <v>13</v>
      </c>
      <c r="C123" s="97">
        <f t="shared" ref="C123:I123" si="37">SUM(C124:C124)</f>
        <v>1</v>
      </c>
      <c r="D123" s="97">
        <f t="shared" si="37"/>
        <v>200</v>
      </c>
      <c r="E123" s="97">
        <f t="shared" si="37"/>
        <v>176</v>
      </c>
      <c r="F123" s="97">
        <f t="shared" si="37"/>
        <v>24</v>
      </c>
      <c r="G123" s="97"/>
      <c r="H123" s="98"/>
      <c r="I123" s="97">
        <f t="shared" si="37"/>
        <v>184.32</v>
      </c>
      <c r="J123" s="97">
        <f>SUM(J124:J124)</f>
        <v>228.72</v>
      </c>
    </row>
    <row r="124" spans="1:10" ht="16.5" customHeight="1" x14ac:dyDescent="0.25">
      <c r="A124" s="12" t="s">
        <v>46</v>
      </c>
      <c r="B124" s="14" t="s">
        <v>237</v>
      </c>
      <c r="C124" s="99">
        <v>1</v>
      </c>
      <c r="D124" s="99">
        <f>E124+F124</f>
        <v>200</v>
      </c>
      <c r="E124" s="99">
        <v>176</v>
      </c>
      <c r="F124" s="99">
        <v>24</v>
      </c>
      <c r="G124" s="100">
        <v>640</v>
      </c>
      <c r="H124" s="100">
        <v>3.84</v>
      </c>
      <c r="I124" s="100">
        <f>F124*H124*2</f>
        <v>184.32</v>
      </c>
      <c r="J124" s="101">
        <f>ROUND(I124*1.2409,2)</f>
        <v>228.72</v>
      </c>
    </row>
    <row r="125" spans="1:10" ht="16.5" customHeight="1" x14ac:dyDescent="0.25">
      <c r="A125" s="15" t="s">
        <v>46</v>
      </c>
      <c r="B125" s="16" t="s">
        <v>14</v>
      </c>
      <c r="C125" s="97">
        <f>SUM(C126:C126)</f>
        <v>0</v>
      </c>
      <c r="D125" s="97">
        <f>SUM(D126:D126)</f>
        <v>0</v>
      </c>
      <c r="E125" s="97">
        <f>SUM(E126:E126)</f>
        <v>0</v>
      </c>
      <c r="F125" s="97">
        <f>SUM(F126:F126)</f>
        <v>0</v>
      </c>
      <c r="G125" s="97"/>
      <c r="H125" s="98"/>
      <c r="I125" s="97">
        <f>SUM(I126:I126)</f>
        <v>0</v>
      </c>
      <c r="J125" s="97">
        <f>SUM(J126:J126)</f>
        <v>0</v>
      </c>
    </row>
    <row r="126" spans="1:10" ht="16.5" customHeight="1" x14ac:dyDescent="0.25">
      <c r="A126" s="12" t="s">
        <v>46</v>
      </c>
      <c r="B126" s="14"/>
      <c r="C126" s="99"/>
      <c r="D126" s="99">
        <f>E126+F126</f>
        <v>0</v>
      </c>
      <c r="E126" s="99"/>
      <c r="F126" s="99"/>
      <c r="G126" s="100"/>
      <c r="H126" s="100">
        <v>0</v>
      </c>
      <c r="I126" s="100">
        <v>0</v>
      </c>
      <c r="J126" s="101">
        <f>ROUND(I126*1.2409,2)</f>
        <v>0</v>
      </c>
    </row>
    <row r="127" spans="1:10" s="1" customFormat="1" ht="57" customHeight="1" x14ac:dyDescent="0.25">
      <c r="A127" s="45" t="s">
        <v>205</v>
      </c>
      <c r="B127" s="3" t="s">
        <v>0</v>
      </c>
      <c r="C127" s="95">
        <f>C128+C159+C244+C273</f>
        <v>246</v>
      </c>
      <c r="D127" s="95">
        <f>D128+D159+D244+D273</f>
        <v>49416</v>
      </c>
      <c r="E127" s="95">
        <f>E128+E159+E244+E273</f>
        <v>43296</v>
      </c>
      <c r="F127" s="96">
        <f>F128+F159+F244+F273</f>
        <v>6120</v>
      </c>
      <c r="G127" s="96"/>
      <c r="H127" s="96"/>
      <c r="I127" s="96">
        <f>I128+I159+I244+I273</f>
        <v>66853.349090909105</v>
      </c>
      <c r="J127" s="96">
        <f>J128+J159+J244+J273</f>
        <v>82958.34</v>
      </c>
    </row>
    <row r="128" spans="1:10" ht="38.25" customHeight="1" x14ac:dyDescent="0.25">
      <c r="A128" s="27" t="s">
        <v>47</v>
      </c>
      <c r="B128" s="16" t="s">
        <v>11</v>
      </c>
      <c r="C128" s="97">
        <f>SUM(C129:C158)</f>
        <v>30</v>
      </c>
      <c r="D128" s="97">
        <f>SUM(D129:D158)</f>
        <v>6378</v>
      </c>
      <c r="E128" s="97">
        <f>SUM(E129:E158)</f>
        <v>5280</v>
      </c>
      <c r="F128" s="97">
        <f>SUM(F129:F158)</f>
        <v>1098</v>
      </c>
      <c r="G128" s="102"/>
      <c r="H128" s="98"/>
      <c r="I128" s="98">
        <f>SUM(I129:I158)</f>
        <v>17187.645000000004</v>
      </c>
      <c r="J128" s="98">
        <f>SUM(J129:J158)</f>
        <v>21328.150000000005</v>
      </c>
    </row>
    <row r="129" spans="1:10" s="120" customFormat="1" ht="18.75" customHeight="1" x14ac:dyDescent="0.25">
      <c r="A129" s="26" t="s">
        <v>47</v>
      </c>
      <c r="B129" s="121" t="s">
        <v>48</v>
      </c>
      <c r="C129" s="122">
        <v>1</v>
      </c>
      <c r="D129" s="106">
        <v>236</v>
      </c>
      <c r="E129" s="106">
        <v>176</v>
      </c>
      <c r="F129" s="106">
        <v>60</v>
      </c>
      <c r="G129" s="112">
        <v>1451.45</v>
      </c>
      <c r="H129" s="101">
        <v>8.2468750000000011</v>
      </c>
      <c r="I129" s="112">
        <v>989.62500000000011</v>
      </c>
      <c r="J129" s="101">
        <v>1228.03</v>
      </c>
    </row>
    <row r="130" spans="1:10" ht="33" x14ac:dyDescent="0.25">
      <c r="A130" s="26" t="s">
        <v>47</v>
      </c>
      <c r="B130" s="32" t="s">
        <v>93</v>
      </c>
      <c r="C130" s="103">
        <v>1</v>
      </c>
      <c r="D130" s="104">
        <f>E130+F130</f>
        <v>240</v>
      </c>
      <c r="E130" s="99">
        <v>176</v>
      </c>
      <c r="F130" s="104">
        <v>64</v>
      </c>
      <c r="G130" s="100"/>
      <c r="H130" s="105">
        <v>10.019</v>
      </c>
      <c r="I130" s="100">
        <f t="shared" ref="I130:I158" si="38">ROUND(F130*H130*2,2)</f>
        <v>1282.43</v>
      </c>
      <c r="J130" s="101">
        <f t="shared" ref="J130:J158" si="39">ROUND(I130*1.2409,2)</f>
        <v>1591.37</v>
      </c>
    </row>
    <row r="131" spans="1:10" ht="33" customHeight="1" x14ac:dyDescent="0.25">
      <c r="A131" s="26" t="s">
        <v>47</v>
      </c>
      <c r="B131" s="32" t="s">
        <v>93</v>
      </c>
      <c r="C131" s="103">
        <v>1</v>
      </c>
      <c r="D131" s="104">
        <f t="shared" ref="D131:D158" si="40">E131+F131</f>
        <v>184</v>
      </c>
      <c r="E131" s="99">
        <v>176</v>
      </c>
      <c r="F131" s="104">
        <v>8</v>
      </c>
      <c r="G131" s="100"/>
      <c r="H131" s="105">
        <v>10.019</v>
      </c>
      <c r="I131" s="100">
        <f t="shared" si="38"/>
        <v>160.30000000000001</v>
      </c>
      <c r="J131" s="101">
        <f t="shared" si="39"/>
        <v>198.92</v>
      </c>
    </row>
    <row r="132" spans="1:10" x14ac:dyDescent="0.25">
      <c r="A132" s="26" t="s">
        <v>47</v>
      </c>
      <c r="B132" s="32" t="s">
        <v>94</v>
      </c>
      <c r="C132" s="103">
        <v>1</v>
      </c>
      <c r="D132" s="104">
        <f t="shared" si="40"/>
        <v>200</v>
      </c>
      <c r="E132" s="99">
        <v>176</v>
      </c>
      <c r="F132" s="104">
        <v>24</v>
      </c>
      <c r="G132" s="100"/>
      <c r="H132" s="105">
        <v>9.2629999999999999</v>
      </c>
      <c r="I132" s="100">
        <f t="shared" si="38"/>
        <v>444.62</v>
      </c>
      <c r="J132" s="101">
        <f t="shared" si="39"/>
        <v>551.73</v>
      </c>
    </row>
    <row r="133" spans="1:10" x14ac:dyDescent="0.25">
      <c r="A133" s="26" t="s">
        <v>47</v>
      </c>
      <c r="B133" s="32" t="s">
        <v>94</v>
      </c>
      <c r="C133" s="103">
        <v>1</v>
      </c>
      <c r="D133" s="104">
        <f t="shared" si="40"/>
        <v>196</v>
      </c>
      <c r="E133" s="99">
        <v>176</v>
      </c>
      <c r="F133" s="104">
        <v>20</v>
      </c>
      <c r="G133" s="100"/>
      <c r="H133" s="105">
        <v>9.1739999999999995</v>
      </c>
      <c r="I133" s="100">
        <f t="shared" si="38"/>
        <v>366.96</v>
      </c>
      <c r="J133" s="101">
        <f t="shared" si="39"/>
        <v>455.36</v>
      </c>
    </row>
    <row r="134" spans="1:10" x14ac:dyDescent="0.25">
      <c r="A134" s="26" t="s">
        <v>47</v>
      </c>
      <c r="B134" s="33" t="s">
        <v>95</v>
      </c>
      <c r="C134" s="103">
        <v>1</v>
      </c>
      <c r="D134" s="104">
        <f t="shared" si="40"/>
        <v>279</v>
      </c>
      <c r="E134" s="99">
        <v>176</v>
      </c>
      <c r="F134" s="104">
        <v>103</v>
      </c>
      <c r="G134" s="100"/>
      <c r="H134" s="105">
        <v>8.9420000000000002</v>
      </c>
      <c r="I134" s="100">
        <f t="shared" si="38"/>
        <v>1842.05</v>
      </c>
      <c r="J134" s="101">
        <f t="shared" si="39"/>
        <v>2285.8000000000002</v>
      </c>
    </row>
    <row r="135" spans="1:10" x14ac:dyDescent="0.25">
      <c r="A135" s="26" t="s">
        <v>47</v>
      </c>
      <c r="B135" s="33" t="s">
        <v>94</v>
      </c>
      <c r="C135" s="103">
        <v>1</v>
      </c>
      <c r="D135" s="104">
        <f t="shared" si="40"/>
        <v>190</v>
      </c>
      <c r="E135" s="99">
        <v>176</v>
      </c>
      <c r="F135" s="104">
        <v>14</v>
      </c>
      <c r="G135" s="100"/>
      <c r="H135" s="105">
        <v>9.0839999999999996</v>
      </c>
      <c r="I135" s="100">
        <f t="shared" si="38"/>
        <v>254.35</v>
      </c>
      <c r="J135" s="101">
        <f t="shared" si="39"/>
        <v>315.62</v>
      </c>
    </row>
    <row r="136" spans="1:10" x14ac:dyDescent="0.25">
      <c r="A136" s="26" t="s">
        <v>47</v>
      </c>
      <c r="B136" s="33" t="s">
        <v>94</v>
      </c>
      <c r="C136" s="103">
        <v>1</v>
      </c>
      <c r="D136" s="104">
        <f t="shared" si="40"/>
        <v>200</v>
      </c>
      <c r="E136" s="99">
        <v>176</v>
      </c>
      <c r="F136" s="104">
        <v>24</v>
      </c>
      <c r="G136" s="100"/>
      <c r="H136" s="105">
        <v>9.1739999999999995</v>
      </c>
      <c r="I136" s="100">
        <f t="shared" si="38"/>
        <v>440.35</v>
      </c>
      <c r="J136" s="101">
        <f t="shared" si="39"/>
        <v>546.42999999999995</v>
      </c>
    </row>
    <row r="137" spans="1:10" x14ac:dyDescent="0.25">
      <c r="A137" s="26" t="s">
        <v>47</v>
      </c>
      <c r="B137" s="33" t="s">
        <v>96</v>
      </c>
      <c r="C137" s="103">
        <v>1</v>
      </c>
      <c r="D137" s="104">
        <f t="shared" si="40"/>
        <v>178</v>
      </c>
      <c r="E137" s="99">
        <v>176</v>
      </c>
      <c r="F137" s="104">
        <v>2</v>
      </c>
      <c r="G137" s="100"/>
      <c r="H137" s="105">
        <v>7.86</v>
      </c>
      <c r="I137" s="100">
        <f t="shared" si="38"/>
        <v>31.44</v>
      </c>
      <c r="J137" s="101">
        <f t="shared" si="39"/>
        <v>39.01</v>
      </c>
    </row>
    <row r="138" spans="1:10" x14ac:dyDescent="0.25">
      <c r="A138" s="26" t="s">
        <v>47</v>
      </c>
      <c r="B138" s="33" t="s">
        <v>94</v>
      </c>
      <c r="C138" s="103">
        <v>1</v>
      </c>
      <c r="D138" s="104">
        <f t="shared" si="40"/>
        <v>200</v>
      </c>
      <c r="E138" s="99">
        <v>176</v>
      </c>
      <c r="F138" s="104">
        <v>24</v>
      </c>
      <c r="G138" s="100"/>
      <c r="H138" s="105">
        <v>8.9499999999999993</v>
      </c>
      <c r="I138" s="100">
        <f t="shared" si="38"/>
        <v>429.6</v>
      </c>
      <c r="J138" s="101">
        <f t="shared" si="39"/>
        <v>533.09</v>
      </c>
    </row>
    <row r="139" spans="1:10" x14ac:dyDescent="0.25">
      <c r="A139" s="26" t="s">
        <v>47</v>
      </c>
      <c r="B139" s="33" t="s">
        <v>95</v>
      </c>
      <c r="C139" s="103">
        <v>1</v>
      </c>
      <c r="D139" s="104">
        <f t="shared" si="40"/>
        <v>240</v>
      </c>
      <c r="E139" s="99">
        <v>176</v>
      </c>
      <c r="F139" s="104">
        <v>64</v>
      </c>
      <c r="G139" s="100"/>
      <c r="H139" s="105">
        <v>8.64</v>
      </c>
      <c r="I139" s="100">
        <f t="shared" si="38"/>
        <v>1105.92</v>
      </c>
      <c r="J139" s="101">
        <f t="shared" si="39"/>
        <v>1372.34</v>
      </c>
    </row>
    <row r="140" spans="1:10" x14ac:dyDescent="0.25">
      <c r="A140" s="26" t="s">
        <v>47</v>
      </c>
      <c r="B140" s="33" t="s">
        <v>97</v>
      </c>
      <c r="C140" s="103">
        <v>1</v>
      </c>
      <c r="D140" s="104">
        <f t="shared" si="40"/>
        <v>227</v>
      </c>
      <c r="E140" s="99">
        <v>176</v>
      </c>
      <c r="F140" s="104">
        <v>51</v>
      </c>
      <c r="G140" s="100"/>
      <c r="H140" s="105">
        <v>6.83</v>
      </c>
      <c r="I140" s="100">
        <f t="shared" si="38"/>
        <v>696.66</v>
      </c>
      <c r="J140" s="101">
        <f t="shared" si="39"/>
        <v>864.49</v>
      </c>
    </row>
    <row r="141" spans="1:10" x14ac:dyDescent="0.25">
      <c r="A141" s="26" t="s">
        <v>47</v>
      </c>
      <c r="B141" s="33" t="s">
        <v>94</v>
      </c>
      <c r="C141" s="103">
        <v>1</v>
      </c>
      <c r="D141" s="104">
        <f t="shared" si="40"/>
        <v>211</v>
      </c>
      <c r="E141" s="99">
        <v>176</v>
      </c>
      <c r="F141" s="104">
        <v>35</v>
      </c>
      <c r="G141" s="100"/>
      <c r="H141" s="105">
        <v>8.9499999999999993</v>
      </c>
      <c r="I141" s="100">
        <f t="shared" si="38"/>
        <v>626.5</v>
      </c>
      <c r="J141" s="101">
        <f t="shared" si="39"/>
        <v>777.42</v>
      </c>
    </row>
    <row r="142" spans="1:10" x14ac:dyDescent="0.25">
      <c r="A142" s="26" t="s">
        <v>47</v>
      </c>
      <c r="B142" s="33" t="s">
        <v>97</v>
      </c>
      <c r="C142" s="103">
        <v>1</v>
      </c>
      <c r="D142" s="104">
        <f t="shared" si="40"/>
        <v>187</v>
      </c>
      <c r="E142" s="99">
        <v>176</v>
      </c>
      <c r="F142" s="104">
        <v>11</v>
      </c>
      <c r="G142" s="100"/>
      <c r="H142" s="105">
        <v>7.52</v>
      </c>
      <c r="I142" s="100">
        <f t="shared" si="38"/>
        <v>165.44</v>
      </c>
      <c r="J142" s="101">
        <f t="shared" si="39"/>
        <v>205.29</v>
      </c>
    </row>
    <row r="143" spans="1:10" x14ac:dyDescent="0.25">
      <c r="A143" s="26" t="s">
        <v>47</v>
      </c>
      <c r="B143" s="33" t="s">
        <v>97</v>
      </c>
      <c r="C143" s="103">
        <v>1</v>
      </c>
      <c r="D143" s="104">
        <f t="shared" si="40"/>
        <v>187</v>
      </c>
      <c r="E143" s="99">
        <v>176</v>
      </c>
      <c r="F143" s="104">
        <v>11</v>
      </c>
      <c r="G143" s="100"/>
      <c r="H143" s="105">
        <v>7.52</v>
      </c>
      <c r="I143" s="100">
        <f t="shared" si="38"/>
        <v>165.44</v>
      </c>
      <c r="J143" s="101">
        <f t="shared" si="39"/>
        <v>205.29</v>
      </c>
    </row>
    <row r="144" spans="1:10" x14ac:dyDescent="0.25">
      <c r="A144" s="26" t="s">
        <v>47</v>
      </c>
      <c r="B144" s="33" t="s">
        <v>97</v>
      </c>
      <c r="C144" s="103">
        <v>1</v>
      </c>
      <c r="D144" s="104">
        <f t="shared" si="40"/>
        <v>239</v>
      </c>
      <c r="E144" s="99">
        <v>176</v>
      </c>
      <c r="F144" s="104">
        <v>63</v>
      </c>
      <c r="G144" s="100"/>
      <c r="H144" s="105">
        <v>7.52</v>
      </c>
      <c r="I144" s="100">
        <f t="shared" si="38"/>
        <v>947.52</v>
      </c>
      <c r="J144" s="101">
        <f t="shared" si="39"/>
        <v>1175.78</v>
      </c>
    </row>
    <row r="145" spans="1:10" x14ac:dyDescent="0.25">
      <c r="A145" s="26" t="s">
        <v>47</v>
      </c>
      <c r="B145" s="32" t="s">
        <v>97</v>
      </c>
      <c r="C145" s="103">
        <v>1</v>
      </c>
      <c r="D145" s="104">
        <f t="shared" si="40"/>
        <v>217</v>
      </c>
      <c r="E145" s="99">
        <v>176</v>
      </c>
      <c r="F145" s="104">
        <v>41</v>
      </c>
      <c r="G145" s="100"/>
      <c r="H145" s="105">
        <v>7.52</v>
      </c>
      <c r="I145" s="100">
        <f t="shared" si="38"/>
        <v>616.64</v>
      </c>
      <c r="J145" s="101">
        <f t="shared" si="39"/>
        <v>765.19</v>
      </c>
    </row>
    <row r="146" spans="1:10" x14ac:dyDescent="0.25">
      <c r="A146" s="26" t="s">
        <v>47</v>
      </c>
      <c r="B146" s="32" t="s">
        <v>97</v>
      </c>
      <c r="C146" s="103">
        <v>1</v>
      </c>
      <c r="D146" s="104">
        <f t="shared" si="40"/>
        <v>219</v>
      </c>
      <c r="E146" s="99">
        <v>176</v>
      </c>
      <c r="F146" s="104">
        <v>43</v>
      </c>
      <c r="G146" s="100"/>
      <c r="H146" s="105">
        <v>6.83</v>
      </c>
      <c r="I146" s="100">
        <f t="shared" si="38"/>
        <v>587.38</v>
      </c>
      <c r="J146" s="101">
        <f t="shared" si="39"/>
        <v>728.88</v>
      </c>
    </row>
    <row r="147" spans="1:10" x14ac:dyDescent="0.25">
      <c r="A147" s="26" t="s">
        <v>47</v>
      </c>
      <c r="B147" s="32" t="s">
        <v>97</v>
      </c>
      <c r="C147" s="103">
        <v>1</v>
      </c>
      <c r="D147" s="104">
        <f t="shared" si="40"/>
        <v>211</v>
      </c>
      <c r="E147" s="99">
        <v>176</v>
      </c>
      <c r="F147" s="104">
        <v>35</v>
      </c>
      <c r="G147" s="100"/>
      <c r="H147" s="105">
        <v>7.52</v>
      </c>
      <c r="I147" s="100">
        <f t="shared" si="38"/>
        <v>526.4</v>
      </c>
      <c r="J147" s="101">
        <f t="shared" si="39"/>
        <v>653.21</v>
      </c>
    </row>
    <row r="148" spans="1:10" x14ac:dyDescent="0.25">
      <c r="A148" s="26" t="s">
        <v>47</v>
      </c>
      <c r="B148" s="32" t="s">
        <v>97</v>
      </c>
      <c r="C148" s="103">
        <v>1</v>
      </c>
      <c r="D148" s="104">
        <f t="shared" si="40"/>
        <v>187</v>
      </c>
      <c r="E148" s="99">
        <v>176</v>
      </c>
      <c r="F148" s="104">
        <v>11</v>
      </c>
      <c r="G148" s="100"/>
      <c r="H148" s="105">
        <v>7.52</v>
      </c>
      <c r="I148" s="100">
        <f t="shared" si="38"/>
        <v>165.44</v>
      </c>
      <c r="J148" s="101">
        <f t="shared" si="39"/>
        <v>205.29</v>
      </c>
    </row>
    <row r="149" spans="1:10" x14ac:dyDescent="0.25">
      <c r="A149" s="26" t="s">
        <v>47</v>
      </c>
      <c r="B149" s="32" t="s">
        <v>97</v>
      </c>
      <c r="C149" s="103">
        <v>1</v>
      </c>
      <c r="D149" s="104">
        <f t="shared" si="40"/>
        <v>187</v>
      </c>
      <c r="E149" s="99">
        <v>176</v>
      </c>
      <c r="F149" s="104">
        <v>11</v>
      </c>
      <c r="G149" s="100"/>
      <c r="H149" s="105">
        <v>7.52</v>
      </c>
      <c r="I149" s="100">
        <f t="shared" si="38"/>
        <v>165.44</v>
      </c>
      <c r="J149" s="101">
        <f t="shared" si="39"/>
        <v>205.29</v>
      </c>
    </row>
    <row r="150" spans="1:10" x14ac:dyDescent="0.25">
      <c r="A150" s="26" t="s">
        <v>47</v>
      </c>
      <c r="B150" s="32" t="s">
        <v>97</v>
      </c>
      <c r="C150" s="103">
        <v>1</v>
      </c>
      <c r="D150" s="104">
        <f t="shared" si="40"/>
        <v>243</v>
      </c>
      <c r="E150" s="99">
        <v>176</v>
      </c>
      <c r="F150" s="104">
        <v>67</v>
      </c>
      <c r="G150" s="100"/>
      <c r="H150" s="105">
        <v>6.83</v>
      </c>
      <c r="I150" s="100">
        <f t="shared" si="38"/>
        <v>915.22</v>
      </c>
      <c r="J150" s="101">
        <f t="shared" si="39"/>
        <v>1135.7</v>
      </c>
    </row>
    <row r="151" spans="1:10" x14ac:dyDescent="0.25">
      <c r="A151" s="26" t="s">
        <v>47</v>
      </c>
      <c r="B151" s="32" t="s">
        <v>97</v>
      </c>
      <c r="C151" s="103">
        <v>1</v>
      </c>
      <c r="D151" s="104">
        <f t="shared" si="40"/>
        <v>199</v>
      </c>
      <c r="E151" s="99">
        <v>176</v>
      </c>
      <c r="F151" s="104">
        <v>23</v>
      </c>
      <c r="G151" s="100"/>
      <c r="H151" s="105">
        <v>6.83</v>
      </c>
      <c r="I151" s="100">
        <f t="shared" si="38"/>
        <v>314.18</v>
      </c>
      <c r="J151" s="101">
        <f t="shared" si="39"/>
        <v>389.87</v>
      </c>
    </row>
    <row r="152" spans="1:10" x14ac:dyDescent="0.25">
      <c r="A152" s="26" t="s">
        <v>47</v>
      </c>
      <c r="B152" s="32" t="s">
        <v>97</v>
      </c>
      <c r="C152" s="103">
        <v>1</v>
      </c>
      <c r="D152" s="104">
        <f t="shared" si="40"/>
        <v>248</v>
      </c>
      <c r="E152" s="99">
        <v>176</v>
      </c>
      <c r="F152" s="104">
        <v>72</v>
      </c>
      <c r="G152" s="100"/>
      <c r="H152" s="105">
        <v>6.83</v>
      </c>
      <c r="I152" s="100">
        <f t="shared" si="38"/>
        <v>983.52</v>
      </c>
      <c r="J152" s="101">
        <f t="shared" si="39"/>
        <v>1220.45</v>
      </c>
    </row>
    <row r="153" spans="1:10" x14ac:dyDescent="0.25">
      <c r="A153" s="26" t="s">
        <v>47</v>
      </c>
      <c r="B153" s="32" t="s">
        <v>97</v>
      </c>
      <c r="C153" s="103">
        <v>1</v>
      </c>
      <c r="D153" s="104">
        <f t="shared" si="40"/>
        <v>211</v>
      </c>
      <c r="E153" s="99">
        <v>176</v>
      </c>
      <c r="F153" s="104">
        <v>35</v>
      </c>
      <c r="G153" s="100"/>
      <c r="H153" s="105">
        <v>6.83</v>
      </c>
      <c r="I153" s="100">
        <f t="shared" si="38"/>
        <v>478.1</v>
      </c>
      <c r="J153" s="101">
        <f t="shared" si="39"/>
        <v>593.27</v>
      </c>
    </row>
    <row r="154" spans="1:10" x14ac:dyDescent="0.25">
      <c r="A154" s="26" t="s">
        <v>47</v>
      </c>
      <c r="B154" s="32" t="s">
        <v>97</v>
      </c>
      <c r="C154" s="103">
        <v>1</v>
      </c>
      <c r="D154" s="104">
        <f t="shared" si="40"/>
        <v>187</v>
      </c>
      <c r="E154" s="99">
        <v>176</v>
      </c>
      <c r="F154" s="104">
        <v>11</v>
      </c>
      <c r="G154" s="100"/>
      <c r="H154" s="105">
        <v>6.83</v>
      </c>
      <c r="I154" s="100">
        <f t="shared" si="38"/>
        <v>150.26</v>
      </c>
      <c r="J154" s="101">
        <f t="shared" si="39"/>
        <v>186.46</v>
      </c>
    </row>
    <row r="155" spans="1:10" x14ac:dyDescent="0.25">
      <c r="A155" s="26" t="s">
        <v>47</v>
      </c>
      <c r="B155" s="32" t="s">
        <v>97</v>
      </c>
      <c r="C155" s="103">
        <v>1</v>
      </c>
      <c r="D155" s="104">
        <f t="shared" si="40"/>
        <v>235</v>
      </c>
      <c r="E155" s="99">
        <v>176</v>
      </c>
      <c r="F155" s="104">
        <v>59</v>
      </c>
      <c r="G155" s="100"/>
      <c r="H155" s="105">
        <v>6.83</v>
      </c>
      <c r="I155" s="100">
        <f t="shared" si="38"/>
        <v>805.94</v>
      </c>
      <c r="J155" s="101">
        <f t="shared" si="39"/>
        <v>1000.09</v>
      </c>
    </row>
    <row r="156" spans="1:10" x14ac:dyDescent="0.25">
      <c r="A156" s="26" t="s">
        <v>47</v>
      </c>
      <c r="B156" s="32" t="s">
        <v>97</v>
      </c>
      <c r="C156" s="103">
        <v>1</v>
      </c>
      <c r="D156" s="104">
        <f t="shared" si="40"/>
        <v>199</v>
      </c>
      <c r="E156" s="99">
        <v>176</v>
      </c>
      <c r="F156" s="104">
        <v>23</v>
      </c>
      <c r="G156" s="100"/>
      <c r="H156" s="105">
        <v>6.83</v>
      </c>
      <c r="I156" s="100">
        <f t="shared" si="38"/>
        <v>314.18</v>
      </c>
      <c r="J156" s="101">
        <f t="shared" si="39"/>
        <v>389.87</v>
      </c>
    </row>
    <row r="157" spans="1:10" x14ac:dyDescent="0.25">
      <c r="A157" s="26" t="s">
        <v>47</v>
      </c>
      <c r="B157" s="32" t="s">
        <v>97</v>
      </c>
      <c r="C157" s="103">
        <v>1</v>
      </c>
      <c r="D157" s="104">
        <f t="shared" si="40"/>
        <v>220</v>
      </c>
      <c r="E157" s="99">
        <v>176</v>
      </c>
      <c r="F157" s="104">
        <v>44</v>
      </c>
      <c r="G157" s="100"/>
      <c r="H157" s="105">
        <v>6.83</v>
      </c>
      <c r="I157" s="100">
        <f t="shared" si="38"/>
        <v>601.04</v>
      </c>
      <c r="J157" s="101">
        <f t="shared" si="39"/>
        <v>745.83</v>
      </c>
    </row>
    <row r="158" spans="1:10" x14ac:dyDescent="0.25">
      <c r="A158" s="26" t="s">
        <v>47</v>
      </c>
      <c r="B158" s="32" t="s">
        <v>97</v>
      </c>
      <c r="C158" s="103">
        <v>1</v>
      </c>
      <c r="D158" s="104">
        <f t="shared" si="40"/>
        <v>221</v>
      </c>
      <c r="E158" s="99">
        <v>176</v>
      </c>
      <c r="F158" s="104">
        <v>45</v>
      </c>
      <c r="G158" s="100"/>
      <c r="H158" s="105">
        <v>6.83</v>
      </c>
      <c r="I158" s="100">
        <f t="shared" si="38"/>
        <v>614.70000000000005</v>
      </c>
      <c r="J158" s="101">
        <f t="shared" si="39"/>
        <v>762.78</v>
      </c>
    </row>
    <row r="159" spans="1:10" ht="51.75" customHeight="1" x14ac:dyDescent="0.25">
      <c r="A159" s="27" t="s">
        <v>47</v>
      </c>
      <c r="B159" s="16" t="s">
        <v>12</v>
      </c>
      <c r="C159" s="123">
        <f>SUM(C160:C243)</f>
        <v>84</v>
      </c>
      <c r="D159" s="124">
        <f t="shared" ref="D159:F159" si="41">SUM(D160:D243)</f>
        <v>17089</v>
      </c>
      <c r="E159" s="124">
        <f t="shared" si="41"/>
        <v>14784</v>
      </c>
      <c r="F159" s="124">
        <f t="shared" si="41"/>
        <v>2305</v>
      </c>
      <c r="G159" s="97"/>
      <c r="H159" s="97"/>
      <c r="I159" s="98">
        <f>SUM(I160:I243)</f>
        <v>27662.154090909091</v>
      </c>
      <c r="J159" s="98">
        <f>SUM(J160:J243)</f>
        <v>34326.000000000007</v>
      </c>
    </row>
    <row r="160" spans="1:10" s="120" customFormat="1" ht="15.75" customHeight="1" x14ac:dyDescent="0.25">
      <c r="A160" s="26" t="s">
        <v>47</v>
      </c>
      <c r="B160" s="14" t="s">
        <v>49</v>
      </c>
      <c r="C160" s="103">
        <v>1</v>
      </c>
      <c r="D160" s="99">
        <f>E160+F160</f>
        <v>194</v>
      </c>
      <c r="E160" s="99">
        <v>176</v>
      </c>
      <c r="F160" s="99">
        <v>18</v>
      </c>
      <c r="G160" s="100">
        <v>2277</v>
      </c>
      <c r="H160" s="100">
        <f t="shared" ref="H160:H165" si="42">G160/E160</f>
        <v>12.9375</v>
      </c>
      <c r="I160" s="100">
        <f t="shared" ref="I160:I165" si="43">F160*H160*2</f>
        <v>465.75</v>
      </c>
      <c r="J160" s="101">
        <f t="shared" ref="J160:J191" si="44">ROUND(I160*1.2409,2)</f>
        <v>577.95000000000005</v>
      </c>
    </row>
    <row r="161" spans="1:10" s="120" customFormat="1" ht="15.75" customHeight="1" x14ac:dyDescent="0.25">
      <c r="A161" s="26" t="s">
        <v>47</v>
      </c>
      <c r="B161" s="14" t="s">
        <v>50</v>
      </c>
      <c r="C161" s="103">
        <v>1</v>
      </c>
      <c r="D161" s="99">
        <f t="shared" ref="D161:D165" si="45">E161+F161</f>
        <v>201</v>
      </c>
      <c r="E161" s="99">
        <v>176</v>
      </c>
      <c r="F161" s="99">
        <v>25</v>
      </c>
      <c r="G161" s="100">
        <v>2277</v>
      </c>
      <c r="H161" s="100">
        <f t="shared" si="42"/>
        <v>12.9375</v>
      </c>
      <c r="I161" s="100">
        <f t="shared" si="43"/>
        <v>646.875</v>
      </c>
      <c r="J161" s="101">
        <f t="shared" si="44"/>
        <v>802.71</v>
      </c>
    </row>
    <row r="162" spans="1:10" s="120" customFormat="1" ht="15.75" customHeight="1" x14ac:dyDescent="0.25">
      <c r="A162" s="26" t="s">
        <v>47</v>
      </c>
      <c r="B162" s="14" t="s">
        <v>51</v>
      </c>
      <c r="C162" s="103">
        <v>1</v>
      </c>
      <c r="D162" s="99">
        <f t="shared" si="45"/>
        <v>188</v>
      </c>
      <c r="E162" s="99">
        <v>176</v>
      </c>
      <c r="F162" s="99">
        <v>12</v>
      </c>
      <c r="G162" s="100">
        <v>2277</v>
      </c>
      <c r="H162" s="100">
        <f t="shared" si="42"/>
        <v>12.9375</v>
      </c>
      <c r="I162" s="100">
        <f t="shared" si="43"/>
        <v>310.5</v>
      </c>
      <c r="J162" s="101">
        <f t="shared" si="44"/>
        <v>385.3</v>
      </c>
    </row>
    <row r="163" spans="1:10" s="120" customFormat="1" ht="15.75" customHeight="1" x14ac:dyDescent="0.25">
      <c r="A163" s="26" t="s">
        <v>47</v>
      </c>
      <c r="B163" s="14" t="s">
        <v>52</v>
      </c>
      <c r="C163" s="103">
        <v>1</v>
      </c>
      <c r="D163" s="99">
        <f t="shared" si="45"/>
        <v>236</v>
      </c>
      <c r="E163" s="99">
        <v>176</v>
      </c>
      <c r="F163" s="99">
        <v>60</v>
      </c>
      <c r="G163" s="100">
        <v>1375</v>
      </c>
      <c r="H163" s="100">
        <f t="shared" si="42"/>
        <v>7.8125</v>
      </c>
      <c r="I163" s="100">
        <f t="shared" si="43"/>
        <v>937.5</v>
      </c>
      <c r="J163" s="101">
        <f t="shared" si="44"/>
        <v>1163.3399999999999</v>
      </c>
    </row>
    <row r="164" spans="1:10" s="120" customFormat="1" ht="15.75" customHeight="1" x14ac:dyDescent="0.25">
      <c r="A164" s="26" t="s">
        <v>47</v>
      </c>
      <c r="B164" s="14" t="s">
        <v>53</v>
      </c>
      <c r="C164" s="103">
        <v>1</v>
      </c>
      <c r="D164" s="99">
        <f t="shared" si="45"/>
        <v>236</v>
      </c>
      <c r="E164" s="99">
        <v>176</v>
      </c>
      <c r="F164" s="99">
        <v>60</v>
      </c>
      <c r="G164" s="100">
        <v>1248</v>
      </c>
      <c r="H164" s="100">
        <f t="shared" si="42"/>
        <v>7.0909090909090908</v>
      </c>
      <c r="I164" s="100">
        <f t="shared" si="43"/>
        <v>850.90909090909088</v>
      </c>
      <c r="J164" s="101">
        <f t="shared" si="44"/>
        <v>1055.8900000000001</v>
      </c>
    </row>
    <row r="165" spans="1:10" s="120" customFormat="1" ht="15.75" customHeight="1" x14ac:dyDescent="0.25">
      <c r="A165" s="26" t="s">
        <v>47</v>
      </c>
      <c r="B165" s="14" t="s">
        <v>54</v>
      </c>
      <c r="C165" s="103">
        <v>1</v>
      </c>
      <c r="D165" s="99">
        <f t="shared" si="45"/>
        <v>186</v>
      </c>
      <c r="E165" s="99">
        <v>176</v>
      </c>
      <c r="F165" s="99">
        <v>10</v>
      </c>
      <c r="G165" s="100">
        <v>1821.6</v>
      </c>
      <c r="H165" s="100">
        <f t="shared" si="42"/>
        <v>10.35</v>
      </c>
      <c r="I165" s="100">
        <f t="shared" si="43"/>
        <v>207</v>
      </c>
      <c r="J165" s="101">
        <f t="shared" si="44"/>
        <v>256.87</v>
      </c>
    </row>
    <row r="166" spans="1:10" x14ac:dyDescent="0.25">
      <c r="A166" s="26" t="s">
        <v>47</v>
      </c>
      <c r="B166" s="32" t="s">
        <v>98</v>
      </c>
      <c r="C166" s="103">
        <v>1</v>
      </c>
      <c r="D166" s="104">
        <f>E166+F166</f>
        <v>204</v>
      </c>
      <c r="E166" s="99">
        <v>176</v>
      </c>
      <c r="F166" s="104">
        <v>28</v>
      </c>
      <c r="G166" s="100"/>
      <c r="H166" s="105">
        <v>5.9409999999999998</v>
      </c>
      <c r="I166" s="100">
        <f t="shared" ref="I166:I197" si="46">ROUND(F166*H166*2,2)</f>
        <v>332.7</v>
      </c>
      <c r="J166" s="101">
        <f t="shared" si="44"/>
        <v>412.85</v>
      </c>
    </row>
    <row r="167" spans="1:10" x14ac:dyDescent="0.25">
      <c r="A167" s="26" t="s">
        <v>47</v>
      </c>
      <c r="B167" s="32" t="s">
        <v>99</v>
      </c>
      <c r="C167" s="103">
        <v>1</v>
      </c>
      <c r="D167" s="104">
        <f t="shared" ref="D167:D230" si="47">E167+F167</f>
        <v>216</v>
      </c>
      <c r="E167" s="99">
        <v>176</v>
      </c>
      <c r="F167" s="104">
        <v>40</v>
      </c>
      <c r="G167" s="100"/>
      <c r="H167" s="105">
        <v>5.7750000000000004</v>
      </c>
      <c r="I167" s="100">
        <f t="shared" si="46"/>
        <v>462</v>
      </c>
      <c r="J167" s="101">
        <f t="shared" si="44"/>
        <v>573.29999999999995</v>
      </c>
    </row>
    <row r="168" spans="1:10" x14ac:dyDescent="0.25">
      <c r="A168" s="26" t="s">
        <v>47</v>
      </c>
      <c r="B168" s="32" t="s">
        <v>100</v>
      </c>
      <c r="C168" s="103">
        <v>1</v>
      </c>
      <c r="D168" s="104">
        <f t="shared" si="47"/>
        <v>208</v>
      </c>
      <c r="E168" s="99">
        <v>176</v>
      </c>
      <c r="F168" s="104">
        <v>32</v>
      </c>
      <c r="G168" s="100"/>
      <c r="H168" s="105">
        <v>5.7750000000000004</v>
      </c>
      <c r="I168" s="100">
        <f t="shared" si="46"/>
        <v>369.6</v>
      </c>
      <c r="J168" s="101">
        <f t="shared" si="44"/>
        <v>458.64</v>
      </c>
    </row>
    <row r="169" spans="1:10" x14ac:dyDescent="0.25">
      <c r="A169" s="26" t="s">
        <v>47</v>
      </c>
      <c r="B169" s="32" t="s">
        <v>79</v>
      </c>
      <c r="C169" s="103">
        <v>1</v>
      </c>
      <c r="D169" s="104">
        <f t="shared" si="47"/>
        <v>184</v>
      </c>
      <c r="E169" s="99">
        <v>176</v>
      </c>
      <c r="F169" s="104">
        <v>8</v>
      </c>
      <c r="G169" s="100"/>
      <c r="H169" s="105">
        <v>6.7169999999999996</v>
      </c>
      <c r="I169" s="100">
        <f t="shared" si="46"/>
        <v>107.47</v>
      </c>
      <c r="J169" s="101">
        <f t="shared" si="44"/>
        <v>133.36000000000001</v>
      </c>
    </row>
    <row r="170" spans="1:10" x14ac:dyDescent="0.25">
      <c r="A170" s="26" t="s">
        <v>47</v>
      </c>
      <c r="B170" s="32" t="s">
        <v>79</v>
      </c>
      <c r="C170" s="103">
        <v>1</v>
      </c>
      <c r="D170" s="104">
        <f t="shared" si="47"/>
        <v>184</v>
      </c>
      <c r="E170" s="99">
        <v>176</v>
      </c>
      <c r="F170" s="104">
        <v>8</v>
      </c>
      <c r="G170" s="100"/>
      <c r="H170" s="105">
        <v>6.7169999999999996</v>
      </c>
      <c r="I170" s="100">
        <f t="shared" si="46"/>
        <v>107.47</v>
      </c>
      <c r="J170" s="101">
        <f t="shared" si="44"/>
        <v>133.36000000000001</v>
      </c>
    </row>
    <row r="171" spans="1:10" x14ac:dyDescent="0.25">
      <c r="A171" s="26" t="s">
        <v>47</v>
      </c>
      <c r="B171" s="32" t="s">
        <v>100</v>
      </c>
      <c r="C171" s="103">
        <v>1</v>
      </c>
      <c r="D171" s="104">
        <f t="shared" si="47"/>
        <v>220</v>
      </c>
      <c r="E171" s="99">
        <v>176</v>
      </c>
      <c r="F171" s="104">
        <v>44</v>
      </c>
      <c r="G171" s="100"/>
      <c r="H171" s="105">
        <v>5.7750000000000004</v>
      </c>
      <c r="I171" s="100">
        <f t="shared" si="46"/>
        <v>508.2</v>
      </c>
      <c r="J171" s="101">
        <f t="shared" si="44"/>
        <v>630.63</v>
      </c>
    </row>
    <row r="172" spans="1:10" x14ac:dyDescent="0.25">
      <c r="A172" s="26" t="s">
        <v>47</v>
      </c>
      <c r="B172" s="32" t="s">
        <v>99</v>
      </c>
      <c r="C172" s="103">
        <v>1</v>
      </c>
      <c r="D172" s="104">
        <f t="shared" si="47"/>
        <v>232</v>
      </c>
      <c r="E172" s="99">
        <v>176</v>
      </c>
      <c r="F172" s="104">
        <v>56</v>
      </c>
      <c r="G172" s="100"/>
      <c r="H172" s="105">
        <v>5.7750000000000004</v>
      </c>
      <c r="I172" s="100">
        <f t="shared" si="46"/>
        <v>646.79999999999995</v>
      </c>
      <c r="J172" s="101">
        <f t="shared" si="44"/>
        <v>802.61</v>
      </c>
    </row>
    <row r="173" spans="1:10" x14ac:dyDescent="0.25">
      <c r="A173" s="26" t="s">
        <v>47</v>
      </c>
      <c r="B173" s="32" t="s">
        <v>79</v>
      </c>
      <c r="C173" s="103">
        <v>1</v>
      </c>
      <c r="D173" s="104">
        <f t="shared" si="47"/>
        <v>192</v>
      </c>
      <c r="E173" s="99">
        <v>176</v>
      </c>
      <c r="F173" s="104">
        <v>16</v>
      </c>
      <c r="G173" s="100"/>
      <c r="H173" s="105">
        <v>6.7169999999999996</v>
      </c>
      <c r="I173" s="100">
        <f t="shared" si="46"/>
        <v>214.94</v>
      </c>
      <c r="J173" s="101">
        <f t="shared" si="44"/>
        <v>266.72000000000003</v>
      </c>
    </row>
    <row r="174" spans="1:10" x14ac:dyDescent="0.25">
      <c r="A174" s="26" t="s">
        <v>47</v>
      </c>
      <c r="B174" s="32" t="s">
        <v>79</v>
      </c>
      <c r="C174" s="103">
        <v>1</v>
      </c>
      <c r="D174" s="104">
        <f t="shared" si="47"/>
        <v>187</v>
      </c>
      <c r="E174" s="99">
        <v>176</v>
      </c>
      <c r="F174" s="104">
        <v>11</v>
      </c>
      <c r="G174" s="100"/>
      <c r="H174" s="105">
        <v>6.7169999999999996</v>
      </c>
      <c r="I174" s="100">
        <f t="shared" si="46"/>
        <v>147.77000000000001</v>
      </c>
      <c r="J174" s="101">
        <f t="shared" si="44"/>
        <v>183.37</v>
      </c>
    </row>
    <row r="175" spans="1:10" x14ac:dyDescent="0.25">
      <c r="A175" s="26" t="s">
        <v>47</v>
      </c>
      <c r="B175" s="32" t="s">
        <v>99</v>
      </c>
      <c r="C175" s="103">
        <v>1</v>
      </c>
      <c r="D175" s="104">
        <f t="shared" si="47"/>
        <v>192</v>
      </c>
      <c r="E175" s="99">
        <v>176</v>
      </c>
      <c r="F175" s="104">
        <v>16</v>
      </c>
      <c r="G175" s="100"/>
      <c r="H175" s="105">
        <v>5.7750000000000004</v>
      </c>
      <c r="I175" s="100">
        <f t="shared" si="46"/>
        <v>184.8</v>
      </c>
      <c r="J175" s="101">
        <f t="shared" si="44"/>
        <v>229.32</v>
      </c>
    </row>
    <row r="176" spans="1:10" x14ac:dyDescent="0.25">
      <c r="A176" s="26" t="s">
        <v>47</v>
      </c>
      <c r="B176" s="32" t="s">
        <v>101</v>
      </c>
      <c r="C176" s="103">
        <v>1</v>
      </c>
      <c r="D176" s="104">
        <f t="shared" si="47"/>
        <v>200</v>
      </c>
      <c r="E176" s="99">
        <v>176</v>
      </c>
      <c r="F176" s="104">
        <v>24</v>
      </c>
      <c r="G176" s="100"/>
      <c r="H176" s="105">
        <v>6.3760000000000003</v>
      </c>
      <c r="I176" s="100">
        <f t="shared" si="46"/>
        <v>306.05</v>
      </c>
      <c r="J176" s="101">
        <f t="shared" si="44"/>
        <v>379.78</v>
      </c>
    </row>
    <row r="177" spans="1:10" x14ac:dyDescent="0.25">
      <c r="A177" s="26" t="s">
        <v>47</v>
      </c>
      <c r="B177" s="32" t="s">
        <v>100</v>
      </c>
      <c r="C177" s="103">
        <v>1</v>
      </c>
      <c r="D177" s="104">
        <f t="shared" si="47"/>
        <v>226</v>
      </c>
      <c r="E177" s="99">
        <v>176</v>
      </c>
      <c r="F177" s="104">
        <v>50</v>
      </c>
      <c r="G177" s="100"/>
      <c r="H177" s="105">
        <v>5.7750000000000004</v>
      </c>
      <c r="I177" s="100">
        <f t="shared" si="46"/>
        <v>577.5</v>
      </c>
      <c r="J177" s="101">
        <f t="shared" si="44"/>
        <v>716.62</v>
      </c>
    </row>
    <row r="178" spans="1:10" ht="33" x14ac:dyDescent="0.25">
      <c r="A178" s="26" t="s">
        <v>47</v>
      </c>
      <c r="B178" s="32" t="s">
        <v>102</v>
      </c>
      <c r="C178" s="103">
        <v>1</v>
      </c>
      <c r="D178" s="104">
        <f t="shared" si="47"/>
        <v>183</v>
      </c>
      <c r="E178" s="99">
        <v>176</v>
      </c>
      <c r="F178" s="104">
        <v>7</v>
      </c>
      <c r="G178" s="100"/>
      <c r="H178" s="105">
        <v>5.9409999999999998</v>
      </c>
      <c r="I178" s="100">
        <f t="shared" si="46"/>
        <v>83.17</v>
      </c>
      <c r="J178" s="101">
        <f t="shared" si="44"/>
        <v>103.21</v>
      </c>
    </row>
    <row r="179" spans="1:10" x14ac:dyDescent="0.25">
      <c r="A179" s="26" t="s">
        <v>47</v>
      </c>
      <c r="B179" s="32" t="s">
        <v>100</v>
      </c>
      <c r="C179" s="103">
        <v>1</v>
      </c>
      <c r="D179" s="104">
        <f t="shared" si="47"/>
        <v>177</v>
      </c>
      <c r="E179" s="99">
        <v>176</v>
      </c>
      <c r="F179" s="104">
        <v>1</v>
      </c>
      <c r="G179" s="100"/>
      <c r="H179" s="105">
        <v>5.7750000000000004</v>
      </c>
      <c r="I179" s="100">
        <f t="shared" si="46"/>
        <v>11.55</v>
      </c>
      <c r="J179" s="101">
        <f t="shared" si="44"/>
        <v>14.33</v>
      </c>
    </row>
    <row r="180" spans="1:10" ht="33" x14ac:dyDescent="0.25">
      <c r="A180" s="26" t="s">
        <v>47</v>
      </c>
      <c r="B180" s="32" t="s">
        <v>102</v>
      </c>
      <c r="C180" s="103">
        <v>1</v>
      </c>
      <c r="D180" s="104">
        <f t="shared" si="47"/>
        <v>229</v>
      </c>
      <c r="E180" s="99">
        <v>176</v>
      </c>
      <c r="F180" s="104">
        <v>53</v>
      </c>
      <c r="G180" s="100"/>
      <c r="H180" s="105">
        <v>5.9409999999999998</v>
      </c>
      <c r="I180" s="100">
        <f t="shared" si="46"/>
        <v>629.75</v>
      </c>
      <c r="J180" s="101">
        <f t="shared" si="44"/>
        <v>781.46</v>
      </c>
    </row>
    <row r="181" spans="1:10" x14ac:dyDescent="0.25">
      <c r="A181" s="26" t="s">
        <v>47</v>
      </c>
      <c r="B181" s="32" t="s">
        <v>79</v>
      </c>
      <c r="C181" s="103">
        <v>1</v>
      </c>
      <c r="D181" s="104">
        <f t="shared" si="47"/>
        <v>200</v>
      </c>
      <c r="E181" s="99">
        <v>176</v>
      </c>
      <c r="F181" s="104">
        <v>24</v>
      </c>
      <c r="G181" s="100"/>
      <c r="H181" s="105">
        <v>6.6520000000000001</v>
      </c>
      <c r="I181" s="100">
        <f t="shared" si="46"/>
        <v>319.3</v>
      </c>
      <c r="J181" s="101">
        <f t="shared" si="44"/>
        <v>396.22</v>
      </c>
    </row>
    <row r="182" spans="1:10" ht="33" x14ac:dyDescent="0.25">
      <c r="A182" s="26" t="s">
        <v>47</v>
      </c>
      <c r="B182" s="32" t="s">
        <v>102</v>
      </c>
      <c r="C182" s="103">
        <v>1</v>
      </c>
      <c r="D182" s="104">
        <f t="shared" si="47"/>
        <v>216</v>
      </c>
      <c r="E182" s="99">
        <v>176</v>
      </c>
      <c r="F182" s="104">
        <v>40</v>
      </c>
      <c r="G182" s="100"/>
      <c r="H182" s="105">
        <v>5.8840000000000003</v>
      </c>
      <c r="I182" s="100">
        <f t="shared" si="46"/>
        <v>470.72</v>
      </c>
      <c r="J182" s="101">
        <f t="shared" si="44"/>
        <v>584.12</v>
      </c>
    </row>
    <row r="183" spans="1:10" ht="33" x14ac:dyDescent="0.25">
      <c r="A183" s="26" t="s">
        <v>47</v>
      </c>
      <c r="B183" s="32" t="s">
        <v>102</v>
      </c>
      <c r="C183" s="103">
        <v>1</v>
      </c>
      <c r="D183" s="104">
        <f t="shared" si="47"/>
        <v>203</v>
      </c>
      <c r="E183" s="99">
        <v>176</v>
      </c>
      <c r="F183" s="104">
        <v>27</v>
      </c>
      <c r="G183" s="100"/>
      <c r="H183" s="105">
        <v>5.9409999999999998</v>
      </c>
      <c r="I183" s="100">
        <f t="shared" si="46"/>
        <v>320.81</v>
      </c>
      <c r="J183" s="101">
        <f t="shared" si="44"/>
        <v>398.09</v>
      </c>
    </row>
    <row r="184" spans="1:10" x14ac:dyDescent="0.25">
      <c r="A184" s="26" t="s">
        <v>47</v>
      </c>
      <c r="B184" s="32" t="s">
        <v>101</v>
      </c>
      <c r="C184" s="103">
        <v>1</v>
      </c>
      <c r="D184" s="104">
        <f t="shared" si="47"/>
        <v>184</v>
      </c>
      <c r="E184" s="99">
        <v>176</v>
      </c>
      <c r="F184" s="104">
        <v>8</v>
      </c>
      <c r="G184" s="100"/>
      <c r="H184" s="105">
        <v>6.3760000000000003</v>
      </c>
      <c r="I184" s="100">
        <f t="shared" si="46"/>
        <v>102.02</v>
      </c>
      <c r="J184" s="101">
        <f t="shared" si="44"/>
        <v>126.6</v>
      </c>
    </row>
    <row r="185" spans="1:10" x14ac:dyDescent="0.25">
      <c r="A185" s="26" t="s">
        <v>47</v>
      </c>
      <c r="B185" s="32" t="s">
        <v>20</v>
      </c>
      <c r="C185" s="103">
        <v>1</v>
      </c>
      <c r="D185" s="104">
        <f t="shared" si="47"/>
        <v>186</v>
      </c>
      <c r="E185" s="99">
        <v>176</v>
      </c>
      <c r="F185" s="104">
        <v>10</v>
      </c>
      <c r="G185" s="100"/>
      <c r="H185" s="105">
        <v>5.0449999999999999</v>
      </c>
      <c r="I185" s="100">
        <f t="shared" si="46"/>
        <v>100.9</v>
      </c>
      <c r="J185" s="101">
        <f t="shared" si="44"/>
        <v>125.21</v>
      </c>
    </row>
    <row r="186" spans="1:10" ht="33" x14ac:dyDescent="0.25">
      <c r="A186" s="26" t="s">
        <v>47</v>
      </c>
      <c r="B186" s="32" t="s">
        <v>102</v>
      </c>
      <c r="C186" s="103">
        <v>1</v>
      </c>
      <c r="D186" s="104">
        <f t="shared" si="47"/>
        <v>224</v>
      </c>
      <c r="E186" s="99">
        <v>176</v>
      </c>
      <c r="F186" s="104">
        <v>48</v>
      </c>
      <c r="G186" s="100"/>
      <c r="H186" s="105">
        <v>5.9409999999999998</v>
      </c>
      <c r="I186" s="100">
        <f t="shared" si="46"/>
        <v>570.34</v>
      </c>
      <c r="J186" s="101">
        <f t="shared" si="44"/>
        <v>707.73</v>
      </c>
    </row>
    <row r="187" spans="1:10" ht="33" x14ac:dyDescent="0.25">
      <c r="A187" s="26" t="s">
        <v>47</v>
      </c>
      <c r="B187" s="32" t="s">
        <v>102</v>
      </c>
      <c r="C187" s="103">
        <v>1</v>
      </c>
      <c r="D187" s="104">
        <f t="shared" si="47"/>
        <v>199</v>
      </c>
      <c r="E187" s="99">
        <v>176</v>
      </c>
      <c r="F187" s="104">
        <v>23</v>
      </c>
      <c r="G187" s="100"/>
      <c r="H187" s="105">
        <v>5.9409999999999998</v>
      </c>
      <c r="I187" s="100">
        <f t="shared" si="46"/>
        <v>273.29000000000002</v>
      </c>
      <c r="J187" s="101">
        <f t="shared" si="44"/>
        <v>339.13</v>
      </c>
    </row>
    <row r="188" spans="1:10" ht="33" x14ac:dyDescent="0.25">
      <c r="A188" s="26" t="s">
        <v>47</v>
      </c>
      <c r="B188" s="32" t="s">
        <v>102</v>
      </c>
      <c r="C188" s="103">
        <v>1</v>
      </c>
      <c r="D188" s="104">
        <f t="shared" si="47"/>
        <v>204</v>
      </c>
      <c r="E188" s="99">
        <v>176</v>
      </c>
      <c r="F188" s="104">
        <v>28</v>
      </c>
      <c r="G188" s="100"/>
      <c r="H188" s="105">
        <v>5.9409999999999998</v>
      </c>
      <c r="I188" s="100">
        <f t="shared" si="46"/>
        <v>332.7</v>
      </c>
      <c r="J188" s="101">
        <f t="shared" si="44"/>
        <v>412.85</v>
      </c>
    </row>
    <row r="189" spans="1:10" ht="33" x14ac:dyDescent="0.25">
      <c r="A189" s="26" t="s">
        <v>47</v>
      </c>
      <c r="B189" s="32" t="s">
        <v>102</v>
      </c>
      <c r="C189" s="103">
        <v>1</v>
      </c>
      <c r="D189" s="104">
        <f t="shared" si="47"/>
        <v>224</v>
      </c>
      <c r="E189" s="99">
        <v>176</v>
      </c>
      <c r="F189" s="104">
        <v>48</v>
      </c>
      <c r="G189" s="100"/>
      <c r="H189" s="105">
        <v>5.8259999999999996</v>
      </c>
      <c r="I189" s="100">
        <f t="shared" si="46"/>
        <v>559.29999999999995</v>
      </c>
      <c r="J189" s="101">
        <f t="shared" si="44"/>
        <v>694.04</v>
      </c>
    </row>
    <row r="190" spans="1:10" ht="33" x14ac:dyDescent="0.25">
      <c r="A190" s="26" t="s">
        <v>47</v>
      </c>
      <c r="B190" s="32" t="s">
        <v>102</v>
      </c>
      <c r="C190" s="103">
        <v>1</v>
      </c>
      <c r="D190" s="104">
        <f t="shared" si="47"/>
        <v>192</v>
      </c>
      <c r="E190" s="99">
        <v>176</v>
      </c>
      <c r="F190" s="104">
        <v>16</v>
      </c>
      <c r="G190" s="100"/>
      <c r="H190" s="105">
        <v>5.8259999999999996</v>
      </c>
      <c r="I190" s="100">
        <f t="shared" si="46"/>
        <v>186.43</v>
      </c>
      <c r="J190" s="101">
        <f t="shared" si="44"/>
        <v>231.34</v>
      </c>
    </row>
    <row r="191" spans="1:10" ht="33" x14ac:dyDescent="0.25">
      <c r="A191" s="26" t="s">
        <v>47</v>
      </c>
      <c r="B191" s="32" t="s">
        <v>102</v>
      </c>
      <c r="C191" s="103">
        <v>1</v>
      </c>
      <c r="D191" s="104">
        <f t="shared" si="47"/>
        <v>216</v>
      </c>
      <c r="E191" s="99">
        <v>176</v>
      </c>
      <c r="F191" s="104">
        <v>40</v>
      </c>
      <c r="G191" s="100"/>
      <c r="H191" s="105">
        <v>5.9409999999999998</v>
      </c>
      <c r="I191" s="100">
        <f t="shared" si="46"/>
        <v>475.28</v>
      </c>
      <c r="J191" s="101">
        <f t="shared" si="44"/>
        <v>589.77</v>
      </c>
    </row>
    <row r="192" spans="1:10" x14ac:dyDescent="0.25">
      <c r="A192" s="26" t="s">
        <v>47</v>
      </c>
      <c r="B192" s="32" t="s">
        <v>100</v>
      </c>
      <c r="C192" s="103">
        <v>1</v>
      </c>
      <c r="D192" s="104">
        <f t="shared" si="47"/>
        <v>207</v>
      </c>
      <c r="E192" s="99">
        <v>176</v>
      </c>
      <c r="F192" s="104">
        <v>31</v>
      </c>
      <c r="G192" s="100"/>
      <c r="H192" s="105">
        <v>5.7750000000000004</v>
      </c>
      <c r="I192" s="100">
        <f t="shared" si="46"/>
        <v>358.05</v>
      </c>
      <c r="J192" s="101">
        <f t="shared" ref="J192:J223" si="48">ROUND(I192*1.2409,2)</f>
        <v>444.3</v>
      </c>
    </row>
    <row r="193" spans="1:10" x14ac:dyDescent="0.25">
      <c r="A193" s="26" t="s">
        <v>47</v>
      </c>
      <c r="B193" s="32" t="s">
        <v>100</v>
      </c>
      <c r="C193" s="103">
        <v>1</v>
      </c>
      <c r="D193" s="104">
        <f t="shared" si="47"/>
        <v>208</v>
      </c>
      <c r="E193" s="99">
        <v>176</v>
      </c>
      <c r="F193" s="104">
        <v>32</v>
      </c>
      <c r="G193" s="100"/>
      <c r="H193" s="105">
        <v>5.7750000000000004</v>
      </c>
      <c r="I193" s="100">
        <f t="shared" si="46"/>
        <v>369.6</v>
      </c>
      <c r="J193" s="101">
        <f t="shared" si="48"/>
        <v>458.64</v>
      </c>
    </row>
    <row r="194" spans="1:10" ht="33" x14ac:dyDescent="0.25">
      <c r="A194" s="26" t="s">
        <v>47</v>
      </c>
      <c r="B194" s="32" t="s">
        <v>102</v>
      </c>
      <c r="C194" s="103">
        <v>1</v>
      </c>
      <c r="D194" s="104">
        <f t="shared" si="47"/>
        <v>216</v>
      </c>
      <c r="E194" s="99">
        <v>176</v>
      </c>
      <c r="F194" s="104">
        <v>40</v>
      </c>
      <c r="G194" s="100"/>
      <c r="H194" s="105">
        <v>5.9409999999999998</v>
      </c>
      <c r="I194" s="100">
        <f t="shared" si="46"/>
        <v>475.28</v>
      </c>
      <c r="J194" s="101">
        <f t="shared" si="48"/>
        <v>589.77</v>
      </c>
    </row>
    <row r="195" spans="1:10" ht="33" x14ac:dyDescent="0.25">
      <c r="A195" s="26" t="s">
        <v>47</v>
      </c>
      <c r="B195" s="32" t="s">
        <v>102</v>
      </c>
      <c r="C195" s="103">
        <v>1</v>
      </c>
      <c r="D195" s="104">
        <f t="shared" si="47"/>
        <v>216</v>
      </c>
      <c r="E195" s="99">
        <v>176</v>
      </c>
      <c r="F195" s="104">
        <v>40</v>
      </c>
      <c r="G195" s="100"/>
      <c r="H195" s="105">
        <v>5.9409999999999998</v>
      </c>
      <c r="I195" s="100">
        <f t="shared" si="46"/>
        <v>475.28</v>
      </c>
      <c r="J195" s="101">
        <f t="shared" si="48"/>
        <v>589.77</v>
      </c>
    </row>
    <row r="196" spans="1:10" x14ac:dyDescent="0.25">
      <c r="A196" s="26" t="s">
        <v>47</v>
      </c>
      <c r="B196" s="32" t="s">
        <v>20</v>
      </c>
      <c r="C196" s="103">
        <v>1</v>
      </c>
      <c r="D196" s="104">
        <f t="shared" si="47"/>
        <v>208</v>
      </c>
      <c r="E196" s="99">
        <v>176</v>
      </c>
      <c r="F196" s="104">
        <v>32</v>
      </c>
      <c r="G196" s="100"/>
      <c r="H196" s="105">
        <v>4.8689999999999998</v>
      </c>
      <c r="I196" s="100">
        <f t="shared" si="46"/>
        <v>311.62</v>
      </c>
      <c r="J196" s="101">
        <f t="shared" si="48"/>
        <v>386.69</v>
      </c>
    </row>
    <row r="197" spans="1:10" x14ac:dyDescent="0.25">
      <c r="A197" s="26" t="s">
        <v>47</v>
      </c>
      <c r="B197" s="32" t="s">
        <v>100</v>
      </c>
      <c r="C197" s="103">
        <v>1</v>
      </c>
      <c r="D197" s="104">
        <f t="shared" si="47"/>
        <v>177</v>
      </c>
      <c r="E197" s="99">
        <v>176</v>
      </c>
      <c r="F197" s="104">
        <v>1</v>
      </c>
      <c r="G197" s="100"/>
      <c r="H197" s="105">
        <v>5.6639999999999997</v>
      </c>
      <c r="I197" s="100">
        <f t="shared" si="46"/>
        <v>11.33</v>
      </c>
      <c r="J197" s="101">
        <f t="shared" si="48"/>
        <v>14.06</v>
      </c>
    </row>
    <row r="198" spans="1:10" ht="33" x14ac:dyDescent="0.25">
      <c r="A198" s="26" t="s">
        <v>47</v>
      </c>
      <c r="B198" s="32" t="s">
        <v>102</v>
      </c>
      <c r="C198" s="103">
        <v>1</v>
      </c>
      <c r="D198" s="104">
        <f t="shared" si="47"/>
        <v>231</v>
      </c>
      <c r="E198" s="99">
        <v>176</v>
      </c>
      <c r="F198" s="104">
        <v>55</v>
      </c>
      <c r="G198" s="100"/>
      <c r="H198" s="105">
        <v>5.8259999999999996</v>
      </c>
      <c r="I198" s="100">
        <f t="shared" ref="I198:I229" si="49">ROUND(F198*H198*2,2)</f>
        <v>640.86</v>
      </c>
      <c r="J198" s="101">
        <f t="shared" si="48"/>
        <v>795.24</v>
      </c>
    </row>
    <row r="199" spans="1:10" ht="33" x14ac:dyDescent="0.25">
      <c r="A199" s="26" t="s">
        <v>47</v>
      </c>
      <c r="B199" s="32" t="s">
        <v>102</v>
      </c>
      <c r="C199" s="103">
        <v>1</v>
      </c>
      <c r="D199" s="104">
        <f t="shared" si="47"/>
        <v>200</v>
      </c>
      <c r="E199" s="99">
        <v>176</v>
      </c>
      <c r="F199" s="104">
        <v>24</v>
      </c>
      <c r="G199" s="100"/>
      <c r="H199" s="105">
        <v>5.8259999999999996</v>
      </c>
      <c r="I199" s="100">
        <f t="shared" si="49"/>
        <v>279.64999999999998</v>
      </c>
      <c r="J199" s="101">
        <f t="shared" si="48"/>
        <v>347.02</v>
      </c>
    </row>
    <row r="200" spans="1:10" ht="33" x14ac:dyDescent="0.25">
      <c r="A200" s="26" t="s">
        <v>47</v>
      </c>
      <c r="B200" s="32" t="s">
        <v>102</v>
      </c>
      <c r="C200" s="103">
        <v>1</v>
      </c>
      <c r="D200" s="104">
        <f t="shared" si="47"/>
        <v>192</v>
      </c>
      <c r="E200" s="99">
        <v>176</v>
      </c>
      <c r="F200" s="104">
        <v>16</v>
      </c>
      <c r="G200" s="100"/>
      <c r="H200" s="105">
        <v>5.9409999999999998</v>
      </c>
      <c r="I200" s="100">
        <f t="shared" si="49"/>
        <v>190.11</v>
      </c>
      <c r="J200" s="101">
        <f t="shared" si="48"/>
        <v>235.91</v>
      </c>
    </row>
    <row r="201" spans="1:10" x14ac:dyDescent="0.25">
      <c r="A201" s="26" t="s">
        <v>47</v>
      </c>
      <c r="B201" s="32" t="s">
        <v>103</v>
      </c>
      <c r="C201" s="103">
        <v>1</v>
      </c>
      <c r="D201" s="104">
        <f t="shared" si="47"/>
        <v>192</v>
      </c>
      <c r="E201" s="99">
        <v>176</v>
      </c>
      <c r="F201" s="104">
        <v>16</v>
      </c>
      <c r="G201" s="100"/>
      <c r="H201" s="105">
        <v>5.1440000000000001</v>
      </c>
      <c r="I201" s="100">
        <f t="shared" si="49"/>
        <v>164.61</v>
      </c>
      <c r="J201" s="101">
        <f t="shared" si="48"/>
        <v>204.26</v>
      </c>
    </row>
    <row r="202" spans="1:10" x14ac:dyDescent="0.25">
      <c r="A202" s="26" t="s">
        <v>47</v>
      </c>
      <c r="B202" s="32" t="s">
        <v>103</v>
      </c>
      <c r="C202" s="103">
        <v>1</v>
      </c>
      <c r="D202" s="104">
        <f t="shared" si="47"/>
        <v>180</v>
      </c>
      <c r="E202" s="99">
        <v>176</v>
      </c>
      <c r="F202" s="104">
        <v>4</v>
      </c>
      <c r="G202" s="100"/>
      <c r="H202" s="105">
        <v>5.1440000000000001</v>
      </c>
      <c r="I202" s="100">
        <f t="shared" si="49"/>
        <v>41.15</v>
      </c>
      <c r="J202" s="101">
        <f t="shared" si="48"/>
        <v>51.06</v>
      </c>
    </row>
    <row r="203" spans="1:10" x14ac:dyDescent="0.25">
      <c r="A203" s="26" t="s">
        <v>47</v>
      </c>
      <c r="B203" s="32" t="s">
        <v>20</v>
      </c>
      <c r="C203" s="103">
        <v>1</v>
      </c>
      <c r="D203" s="104">
        <f t="shared" si="47"/>
        <v>211</v>
      </c>
      <c r="E203" s="99">
        <v>176</v>
      </c>
      <c r="F203" s="104">
        <v>35</v>
      </c>
      <c r="G203" s="100"/>
      <c r="H203" s="105">
        <v>4.8209999999999997</v>
      </c>
      <c r="I203" s="100">
        <f t="shared" si="49"/>
        <v>337.47</v>
      </c>
      <c r="J203" s="101">
        <f t="shared" si="48"/>
        <v>418.77</v>
      </c>
    </row>
    <row r="204" spans="1:10" x14ac:dyDescent="0.25">
      <c r="A204" s="26" t="s">
        <v>47</v>
      </c>
      <c r="B204" s="32" t="s">
        <v>100</v>
      </c>
      <c r="C204" s="103">
        <v>1</v>
      </c>
      <c r="D204" s="104">
        <f t="shared" si="47"/>
        <v>202</v>
      </c>
      <c r="E204" s="99">
        <v>176</v>
      </c>
      <c r="F204" s="104">
        <v>26</v>
      </c>
      <c r="G204" s="100"/>
      <c r="H204" s="105">
        <v>5.6639999999999997</v>
      </c>
      <c r="I204" s="100">
        <f t="shared" si="49"/>
        <v>294.52999999999997</v>
      </c>
      <c r="J204" s="101">
        <f t="shared" si="48"/>
        <v>365.48</v>
      </c>
    </row>
    <row r="205" spans="1:10" x14ac:dyDescent="0.25">
      <c r="A205" s="26" t="s">
        <v>47</v>
      </c>
      <c r="B205" s="32" t="s">
        <v>104</v>
      </c>
      <c r="C205" s="103">
        <v>1</v>
      </c>
      <c r="D205" s="104">
        <f t="shared" si="47"/>
        <v>184</v>
      </c>
      <c r="E205" s="99">
        <v>176</v>
      </c>
      <c r="F205" s="104">
        <v>8</v>
      </c>
      <c r="G205" s="100"/>
      <c r="H205" s="105">
        <v>5.74</v>
      </c>
      <c r="I205" s="100">
        <f t="shared" si="49"/>
        <v>91.84</v>
      </c>
      <c r="J205" s="101">
        <f t="shared" si="48"/>
        <v>113.96</v>
      </c>
    </row>
    <row r="206" spans="1:10" x14ac:dyDescent="0.25">
      <c r="A206" s="26" t="s">
        <v>47</v>
      </c>
      <c r="B206" s="32" t="s">
        <v>99</v>
      </c>
      <c r="C206" s="103">
        <v>1</v>
      </c>
      <c r="D206" s="104">
        <f t="shared" si="47"/>
        <v>192</v>
      </c>
      <c r="E206" s="99">
        <v>176</v>
      </c>
      <c r="F206" s="104">
        <v>16</v>
      </c>
      <c r="G206" s="100"/>
      <c r="H206" s="105">
        <v>5.6639999999999997</v>
      </c>
      <c r="I206" s="100">
        <f t="shared" si="49"/>
        <v>181.25</v>
      </c>
      <c r="J206" s="101">
        <f t="shared" si="48"/>
        <v>224.91</v>
      </c>
    </row>
    <row r="207" spans="1:10" x14ac:dyDescent="0.25">
      <c r="A207" s="26" t="s">
        <v>47</v>
      </c>
      <c r="B207" s="32" t="s">
        <v>99</v>
      </c>
      <c r="C207" s="103">
        <v>1</v>
      </c>
      <c r="D207" s="104">
        <f t="shared" si="47"/>
        <v>208</v>
      </c>
      <c r="E207" s="99">
        <v>176</v>
      </c>
      <c r="F207" s="104">
        <v>32</v>
      </c>
      <c r="G207" s="100"/>
      <c r="H207" s="105">
        <v>5.7750000000000004</v>
      </c>
      <c r="I207" s="100">
        <f t="shared" si="49"/>
        <v>369.6</v>
      </c>
      <c r="J207" s="101">
        <f t="shared" si="48"/>
        <v>458.64</v>
      </c>
    </row>
    <row r="208" spans="1:10" ht="33" x14ac:dyDescent="0.25">
      <c r="A208" s="26" t="s">
        <v>47</v>
      </c>
      <c r="B208" s="32" t="s">
        <v>102</v>
      </c>
      <c r="C208" s="103">
        <v>1</v>
      </c>
      <c r="D208" s="104">
        <f t="shared" si="47"/>
        <v>204</v>
      </c>
      <c r="E208" s="99">
        <v>176</v>
      </c>
      <c r="F208" s="104">
        <v>28</v>
      </c>
      <c r="G208" s="100"/>
      <c r="H208" s="105">
        <v>5.9409999999999998</v>
      </c>
      <c r="I208" s="100">
        <f t="shared" si="49"/>
        <v>332.7</v>
      </c>
      <c r="J208" s="101">
        <f t="shared" si="48"/>
        <v>412.85</v>
      </c>
    </row>
    <row r="209" spans="1:10" ht="33" x14ac:dyDescent="0.25">
      <c r="A209" s="26" t="s">
        <v>47</v>
      </c>
      <c r="B209" s="32" t="s">
        <v>102</v>
      </c>
      <c r="C209" s="103">
        <v>1</v>
      </c>
      <c r="D209" s="104">
        <f t="shared" si="47"/>
        <v>212</v>
      </c>
      <c r="E209" s="99">
        <v>176</v>
      </c>
      <c r="F209" s="104">
        <v>36</v>
      </c>
      <c r="G209" s="100"/>
      <c r="H209" s="105">
        <v>5.74</v>
      </c>
      <c r="I209" s="100">
        <f t="shared" si="49"/>
        <v>413.28</v>
      </c>
      <c r="J209" s="101">
        <f t="shared" si="48"/>
        <v>512.84</v>
      </c>
    </row>
    <row r="210" spans="1:10" x14ac:dyDescent="0.25">
      <c r="A210" s="26" t="s">
        <v>47</v>
      </c>
      <c r="B210" s="32" t="s">
        <v>100</v>
      </c>
      <c r="C210" s="103">
        <v>1</v>
      </c>
      <c r="D210" s="104">
        <f t="shared" si="47"/>
        <v>200</v>
      </c>
      <c r="E210" s="99">
        <v>176</v>
      </c>
      <c r="F210" s="104">
        <v>24</v>
      </c>
      <c r="G210" s="100"/>
      <c r="H210" s="105">
        <v>5.7750000000000004</v>
      </c>
      <c r="I210" s="100">
        <f t="shared" si="49"/>
        <v>277.2</v>
      </c>
      <c r="J210" s="101">
        <f t="shared" si="48"/>
        <v>343.98</v>
      </c>
    </row>
    <row r="211" spans="1:10" ht="33" x14ac:dyDescent="0.25">
      <c r="A211" s="26" t="s">
        <v>47</v>
      </c>
      <c r="B211" s="32" t="s">
        <v>102</v>
      </c>
      <c r="C211" s="103">
        <v>1</v>
      </c>
      <c r="D211" s="104">
        <f t="shared" si="47"/>
        <v>177</v>
      </c>
      <c r="E211" s="99">
        <v>176</v>
      </c>
      <c r="F211" s="104">
        <v>1</v>
      </c>
      <c r="G211" s="100"/>
      <c r="H211" s="105">
        <v>5.8840000000000003</v>
      </c>
      <c r="I211" s="100">
        <f t="shared" si="49"/>
        <v>11.77</v>
      </c>
      <c r="J211" s="101">
        <f t="shared" si="48"/>
        <v>14.61</v>
      </c>
    </row>
    <row r="212" spans="1:10" x14ac:dyDescent="0.25">
      <c r="A212" s="26" t="s">
        <v>47</v>
      </c>
      <c r="B212" s="32" t="s">
        <v>101</v>
      </c>
      <c r="C212" s="103">
        <v>1</v>
      </c>
      <c r="D212" s="104">
        <f t="shared" si="47"/>
        <v>181</v>
      </c>
      <c r="E212" s="99">
        <v>176</v>
      </c>
      <c r="F212" s="104">
        <v>5</v>
      </c>
      <c r="G212" s="100"/>
      <c r="H212" s="105">
        <v>6.3760000000000003</v>
      </c>
      <c r="I212" s="100">
        <f t="shared" si="49"/>
        <v>63.76</v>
      </c>
      <c r="J212" s="101">
        <f t="shared" si="48"/>
        <v>79.12</v>
      </c>
    </row>
    <row r="213" spans="1:10" x14ac:dyDescent="0.25">
      <c r="A213" s="26" t="s">
        <v>47</v>
      </c>
      <c r="B213" s="32" t="s">
        <v>99</v>
      </c>
      <c r="C213" s="103">
        <v>1</v>
      </c>
      <c r="D213" s="104">
        <f t="shared" si="47"/>
        <v>216</v>
      </c>
      <c r="E213" s="99">
        <v>176</v>
      </c>
      <c r="F213" s="104">
        <v>40</v>
      </c>
      <c r="G213" s="100"/>
      <c r="H213" s="105">
        <v>5.58</v>
      </c>
      <c r="I213" s="100">
        <f t="shared" si="49"/>
        <v>446.4</v>
      </c>
      <c r="J213" s="101">
        <f t="shared" si="48"/>
        <v>553.94000000000005</v>
      </c>
    </row>
    <row r="214" spans="1:10" x14ac:dyDescent="0.25">
      <c r="A214" s="26" t="s">
        <v>47</v>
      </c>
      <c r="B214" s="32" t="s">
        <v>20</v>
      </c>
      <c r="C214" s="103">
        <v>1</v>
      </c>
      <c r="D214" s="104">
        <f t="shared" si="47"/>
        <v>192</v>
      </c>
      <c r="E214" s="99">
        <v>176</v>
      </c>
      <c r="F214" s="104">
        <v>16</v>
      </c>
      <c r="G214" s="100"/>
      <c r="H214" s="105">
        <v>4.75</v>
      </c>
      <c r="I214" s="100">
        <f t="shared" si="49"/>
        <v>152</v>
      </c>
      <c r="J214" s="101">
        <f t="shared" si="48"/>
        <v>188.62</v>
      </c>
    </row>
    <row r="215" spans="1:10" ht="33" x14ac:dyDescent="0.25">
      <c r="A215" s="26" t="s">
        <v>47</v>
      </c>
      <c r="B215" s="32" t="s">
        <v>102</v>
      </c>
      <c r="C215" s="103">
        <v>1</v>
      </c>
      <c r="D215" s="104">
        <f t="shared" si="47"/>
        <v>216</v>
      </c>
      <c r="E215" s="99">
        <v>176</v>
      </c>
      <c r="F215" s="104">
        <v>40</v>
      </c>
      <c r="G215" s="100"/>
      <c r="H215" s="105">
        <v>5.9409999999999998</v>
      </c>
      <c r="I215" s="100">
        <f t="shared" si="49"/>
        <v>475.28</v>
      </c>
      <c r="J215" s="101">
        <f t="shared" si="48"/>
        <v>589.77</v>
      </c>
    </row>
    <row r="216" spans="1:10" x14ac:dyDescent="0.25">
      <c r="A216" s="26" t="s">
        <v>47</v>
      </c>
      <c r="B216" s="32" t="s">
        <v>79</v>
      </c>
      <c r="C216" s="103">
        <v>1</v>
      </c>
      <c r="D216" s="104">
        <f t="shared" si="47"/>
        <v>184</v>
      </c>
      <c r="E216" s="99">
        <v>176</v>
      </c>
      <c r="F216" s="104">
        <v>8</v>
      </c>
      <c r="G216" s="100"/>
      <c r="H216" s="105">
        <v>6.49</v>
      </c>
      <c r="I216" s="100">
        <f t="shared" si="49"/>
        <v>103.84</v>
      </c>
      <c r="J216" s="101">
        <f t="shared" si="48"/>
        <v>128.86000000000001</v>
      </c>
    </row>
    <row r="217" spans="1:10" x14ac:dyDescent="0.25">
      <c r="A217" s="26" t="s">
        <v>47</v>
      </c>
      <c r="B217" s="32" t="s">
        <v>105</v>
      </c>
      <c r="C217" s="103">
        <v>1</v>
      </c>
      <c r="D217" s="104">
        <f t="shared" si="47"/>
        <v>224</v>
      </c>
      <c r="E217" s="99">
        <v>176</v>
      </c>
      <c r="F217" s="104">
        <v>48</v>
      </c>
      <c r="G217" s="100"/>
      <c r="H217" s="105">
        <v>5.9409999999999998</v>
      </c>
      <c r="I217" s="100">
        <f t="shared" si="49"/>
        <v>570.34</v>
      </c>
      <c r="J217" s="101">
        <f t="shared" si="48"/>
        <v>707.73</v>
      </c>
    </row>
    <row r="218" spans="1:10" x14ac:dyDescent="0.25">
      <c r="A218" s="26" t="s">
        <v>47</v>
      </c>
      <c r="B218" s="32" t="s">
        <v>99</v>
      </c>
      <c r="C218" s="103">
        <v>1</v>
      </c>
      <c r="D218" s="104">
        <f t="shared" si="47"/>
        <v>209</v>
      </c>
      <c r="E218" s="99">
        <v>176</v>
      </c>
      <c r="F218" s="104">
        <v>33</v>
      </c>
      <c r="G218" s="100"/>
      <c r="H218" s="105">
        <v>5.58</v>
      </c>
      <c r="I218" s="100">
        <f t="shared" si="49"/>
        <v>368.28</v>
      </c>
      <c r="J218" s="101">
        <f t="shared" si="48"/>
        <v>457</v>
      </c>
    </row>
    <row r="219" spans="1:10" x14ac:dyDescent="0.25">
      <c r="A219" s="26" t="s">
        <v>47</v>
      </c>
      <c r="B219" s="32" t="s">
        <v>20</v>
      </c>
      <c r="C219" s="103">
        <v>1</v>
      </c>
      <c r="D219" s="104">
        <f t="shared" si="47"/>
        <v>215</v>
      </c>
      <c r="E219" s="99">
        <v>176</v>
      </c>
      <c r="F219" s="104">
        <v>39</v>
      </c>
      <c r="G219" s="100"/>
      <c r="H219" s="105">
        <v>5.1440000000000001</v>
      </c>
      <c r="I219" s="100">
        <f t="shared" si="49"/>
        <v>401.23</v>
      </c>
      <c r="J219" s="101">
        <f t="shared" si="48"/>
        <v>497.89</v>
      </c>
    </row>
    <row r="220" spans="1:10" ht="33" x14ac:dyDescent="0.25">
      <c r="A220" s="26" t="s">
        <v>47</v>
      </c>
      <c r="B220" s="32" t="s">
        <v>102</v>
      </c>
      <c r="C220" s="103">
        <v>1</v>
      </c>
      <c r="D220" s="104">
        <f t="shared" si="47"/>
        <v>208</v>
      </c>
      <c r="E220" s="99">
        <v>176</v>
      </c>
      <c r="F220" s="104">
        <v>32</v>
      </c>
      <c r="G220" s="100"/>
      <c r="H220" s="105">
        <v>5.74</v>
      </c>
      <c r="I220" s="100">
        <f t="shared" si="49"/>
        <v>367.36</v>
      </c>
      <c r="J220" s="101">
        <f t="shared" si="48"/>
        <v>455.86</v>
      </c>
    </row>
    <row r="221" spans="1:10" x14ac:dyDescent="0.25">
      <c r="A221" s="26" t="s">
        <v>47</v>
      </c>
      <c r="B221" s="32" t="s">
        <v>20</v>
      </c>
      <c r="C221" s="103">
        <v>1</v>
      </c>
      <c r="D221" s="104">
        <f t="shared" si="47"/>
        <v>202</v>
      </c>
      <c r="E221" s="99">
        <v>176</v>
      </c>
      <c r="F221" s="104">
        <v>26</v>
      </c>
      <c r="G221" s="100"/>
      <c r="H221" s="105">
        <v>4.97</v>
      </c>
      <c r="I221" s="100">
        <f t="shared" si="49"/>
        <v>258.44</v>
      </c>
      <c r="J221" s="101">
        <f t="shared" si="48"/>
        <v>320.7</v>
      </c>
    </row>
    <row r="222" spans="1:10" ht="33" x14ac:dyDescent="0.25">
      <c r="A222" s="26" t="s">
        <v>47</v>
      </c>
      <c r="B222" s="32" t="s">
        <v>102</v>
      </c>
      <c r="C222" s="103">
        <v>1</v>
      </c>
      <c r="D222" s="104">
        <f t="shared" si="47"/>
        <v>228</v>
      </c>
      <c r="E222" s="99">
        <v>176</v>
      </c>
      <c r="F222" s="104">
        <v>52</v>
      </c>
      <c r="G222" s="100"/>
      <c r="H222" s="105">
        <v>5.9409999999999998</v>
      </c>
      <c r="I222" s="100">
        <f t="shared" si="49"/>
        <v>617.86</v>
      </c>
      <c r="J222" s="101">
        <f t="shared" si="48"/>
        <v>766.7</v>
      </c>
    </row>
    <row r="223" spans="1:10" x14ac:dyDescent="0.25">
      <c r="A223" s="26" t="s">
        <v>47</v>
      </c>
      <c r="B223" s="32" t="s">
        <v>103</v>
      </c>
      <c r="C223" s="103">
        <v>1</v>
      </c>
      <c r="D223" s="104">
        <f t="shared" si="47"/>
        <v>192</v>
      </c>
      <c r="E223" s="99">
        <v>176</v>
      </c>
      <c r="F223" s="104">
        <v>16</v>
      </c>
      <c r="G223" s="100"/>
      <c r="H223" s="105">
        <v>4.97</v>
      </c>
      <c r="I223" s="100">
        <f t="shared" si="49"/>
        <v>159.04</v>
      </c>
      <c r="J223" s="101">
        <f t="shared" si="48"/>
        <v>197.35</v>
      </c>
    </row>
    <row r="224" spans="1:10" x14ac:dyDescent="0.25">
      <c r="A224" s="26" t="s">
        <v>47</v>
      </c>
      <c r="B224" s="32" t="s">
        <v>20</v>
      </c>
      <c r="C224" s="103">
        <v>1</v>
      </c>
      <c r="D224" s="104">
        <f t="shared" si="47"/>
        <v>204</v>
      </c>
      <c r="E224" s="99">
        <v>176</v>
      </c>
      <c r="F224" s="104">
        <v>28</v>
      </c>
      <c r="G224" s="100"/>
      <c r="H224" s="105">
        <v>4.97</v>
      </c>
      <c r="I224" s="100">
        <f t="shared" si="49"/>
        <v>278.32</v>
      </c>
      <c r="J224" s="101">
        <f t="shared" ref="J224:J243" si="50">ROUND(I224*1.2409,2)</f>
        <v>345.37</v>
      </c>
    </row>
    <row r="225" spans="1:10" x14ac:dyDescent="0.25">
      <c r="A225" s="26" t="s">
        <v>47</v>
      </c>
      <c r="B225" s="32" t="s">
        <v>104</v>
      </c>
      <c r="C225" s="103">
        <v>1</v>
      </c>
      <c r="D225" s="104">
        <f t="shared" si="47"/>
        <v>199</v>
      </c>
      <c r="E225" s="99">
        <v>176</v>
      </c>
      <c r="F225" s="104">
        <v>23</v>
      </c>
      <c r="G225" s="100"/>
      <c r="H225" s="105">
        <v>5.9409999999999998</v>
      </c>
      <c r="I225" s="100">
        <f t="shared" si="49"/>
        <v>273.29000000000002</v>
      </c>
      <c r="J225" s="101">
        <f t="shared" si="50"/>
        <v>339.13</v>
      </c>
    </row>
    <row r="226" spans="1:10" ht="33" x14ac:dyDescent="0.25">
      <c r="A226" s="26" t="s">
        <v>47</v>
      </c>
      <c r="B226" s="32" t="s">
        <v>102</v>
      </c>
      <c r="C226" s="103">
        <v>1</v>
      </c>
      <c r="D226" s="104">
        <f t="shared" si="47"/>
        <v>226</v>
      </c>
      <c r="E226" s="99">
        <v>176</v>
      </c>
      <c r="F226" s="104">
        <v>50</v>
      </c>
      <c r="G226" s="100"/>
      <c r="H226" s="105">
        <v>5.74</v>
      </c>
      <c r="I226" s="100">
        <f t="shared" si="49"/>
        <v>574</v>
      </c>
      <c r="J226" s="101">
        <f t="shared" si="50"/>
        <v>712.28</v>
      </c>
    </row>
    <row r="227" spans="1:10" x14ac:dyDescent="0.25">
      <c r="A227" s="26" t="s">
        <v>47</v>
      </c>
      <c r="B227" s="32" t="s">
        <v>100</v>
      </c>
      <c r="C227" s="103">
        <v>1</v>
      </c>
      <c r="D227" s="104">
        <f t="shared" si="47"/>
        <v>208</v>
      </c>
      <c r="E227" s="99">
        <v>176</v>
      </c>
      <c r="F227" s="104">
        <v>32</v>
      </c>
      <c r="G227" s="100"/>
      <c r="H227" s="105">
        <v>5.58</v>
      </c>
      <c r="I227" s="100">
        <f t="shared" si="49"/>
        <v>357.12</v>
      </c>
      <c r="J227" s="101">
        <f t="shared" si="50"/>
        <v>443.15</v>
      </c>
    </row>
    <row r="228" spans="1:10" x14ac:dyDescent="0.25">
      <c r="A228" s="26" t="s">
        <v>47</v>
      </c>
      <c r="B228" s="32" t="s">
        <v>79</v>
      </c>
      <c r="C228" s="103">
        <v>1</v>
      </c>
      <c r="D228" s="104">
        <f t="shared" si="47"/>
        <v>202</v>
      </c>
      <c r="E228" s="99">
        <v>176</v>
      </c>
      <c r="F228" s="104">
        <v>26</v>
      </c>
      <c r="G228" s="100"/>
      <c r="H228" s="105">
        <v>6.49</v>
      </c>
      <c r="I228" s="100">
        <f t="shared" si="49"/>
        <v>337.48</v>
      </c>
      <c r="J228" s="101">
        <f t="shared" si="50"/>
        <v>418.78</v>
      </c>
    </row>
    <row r="229" spans="1:10" x14ac:dyDescent="0.25">
      <c r="A229" s="26" t="s">
        <v>47</v>
      </c>
      <c r="B229" s="32" t="s">
        <v>100</v>
      </c>
      <c r="C229" s="103">
        <v>1</v>
      </c>
      <c r="D229" s="104">
        <f t="shared" si="47"/>
        <v>226</v>
      </c>
      <c r="E229" s="99">
        <v>176</v>
      </c>
      <c r="F229" s="104">
        <v>50</v>
      </c>
      <c r="G229" s="100"/>
      <c r="H229" s="105">
        <v>5.74</v>
      </c>
      <c r="I229" s="100">
        <f t="shared" si="49"/>
        <v>574</v>
      </c>
      <c r="J229" s="101">
        <f t="shared" si="50"/>
        <v>712.28</v>
      </c>
    </row>
    <row r="230" spans="1:10" ht="33" x14ac:dyDescent="0.25">
      <c r="A230" s="26" t="s">
        <v>47</v>
      </c>
      <c r="B230" s="32" t="s">
        <v>102</v>
      </c>
      <c r="C230" s="103">
        <v>1</v>
      </c>
      <c r="D230" s="104">
        <f t="shared" si="47"/>
        <v>243</v>
      </c>
      <c r="E230" s="99">
        <v>176</v>
      </c>
      <c r="F230" s="104">
        <v>67</v>
      </c>
      <c r="G230" s="100"/>
      <c r="H230" s="105">
        <v>5.74</v>
      </c>
      <c r="I230" s="100">
        <f t="shared" ref="I230:I243" si="51">ROUND(F230*H230*2,2)</f>
        <v>769.16</v>
      </c>
      <c r="J230" s="101">
        <f t="shared" si="50"/>
        <v>954.45</v>
      </c>
    </row>
    <row r="231" spans="1:10" ht="33" x14ac:dyDescent="0.25">
      <c r="A231" s="26" t="s">
        <v>47</v>
      </c>
      <c r="B231" s="32" t="s">
        <v>102</v>
      </c>
      <c r="C231" s="103">
        <v>1</v>
      </c>
      <c r="D231" s="104">
        <f t="shared" ref="D231:D243" si="52">E231+F231</f>
        <v>216</v>
      </c>
      <c r="E231" s="99">
        <v>176</v>
      </c>
      <c r="F231" s="104">
        <v>40</v>
      </c>
      <c r="G231" s="100"/>
      <c r="H231" s="105">
        <v>5.74</v>
      </c>
      <c r="I231" s="100">
        <f t="shared" si="51"/>
        <v>459.2</v>
      </c>
      <c r="J231" s="101">
        <f t="shared" si="50"/>
        <v>569.82000000000005</v>
      </c>
    </row>
    <row r="232" spans="1:10" x14ac:dyDescent="0.25">
      <c r="A232" s="26" t="s">
        <v>47</v>
      </c>
      <c r="B232" s="32" t="s">
        <v>20</v>
      </c>
      <c r="C232" s="103">
        <v>1</v>
      </c>
      <c r="D232" s="104">
        <f t="shared" si="52"/>
        <v>200</v>
      </c>
      <c r="E232" s="99">
        <v>176</v>
      </c>
      <c r="F232" s="104">
        <v>24</v>
      </c>
      <c r="G232" s="100"/>
      <c r="H232" s="105">
        <v>4.97</v>
      </c>
      <c r="I232" s="100">
        <f t="shared" si="51"/>
        <v>238.56</v>
      </c>
      <c r="J232" s="101">
        <f t="shared" si="50"/>
        <v>296.02999999999997</v>
      </c>
    </row>
    <row r="233" spans="1:10" x14ac:dyDescent="0.25">
      <c r="A233" s="26" t="s">
        <v>47</v>
      </c>
      <c r="B233" s="32" t="s">
        <v>104</v>
      </c>
      <c r="C233" s="103">
        <v>1</v>
      </c>
      <c r="D233" s="104">
        <f t="shared" si="52"/>
        <v>204</v>
      </c>
      <c r="E233" s="99">
        <v>176</v>
      </c>
      <c r="F233" s="104">
        <v>28</v>
      </c>
      <c r="G233" s="100"/>
      <c r="H233" s="105">
        <v>5.74</v>
      </c>
      <c r="I233" s="100">
        <f t="shared" si="51"/>
        <v>321.44</v>
      </c>
      <c r="J233" s="101">
        <f t="shared" si="50"/>
        <v>398.87</v>
      </c>
    </row>
    <row r="234" spans="1:10" x14ac:dyDescent="0.25">
      <c r="A234" s="26" t="s">
        <v>47</v>
      </c>
      <c r="B234" s="32" t="s">
        <v>104</v>
      </c>
      <c r="C234" s="103">
        <v>1</v>
      </c>
      <c r="D234" s="104">
        <f t="shared" si="52"/>
        <v>198</v>
      </c>
      <c r="E234" s="99">
        <v>176</v>
      </c>
      <c r="F234" s="104">
        <v>22</v>
      </c>
      <c r="G234" s="100"/>
      <c r="H234" s="105">
        <v>5.74</v>
      </c>
      <c r="I234" s="100">
        <f t="shared" si="51"/>
        <v>252.56</v>
      </c>
      <c r="J234" s="101">
        <f t="shared" si="50"/>
        <v>313.39999999999998</v>
      </c>
    </row>
    <row r="235" spans="1:10" x14ac:dyDescent="0.25">
      <c r="A235" s="26" t="s">
        <v>47</v>
      </c>
      <c r="B235" s="32" t="s">
        <v>20</v>
      </c>
      <c r="C235" s="103">
        <v>1</v>
      </c>
      <c r="D235" s="104">
        <f t="shared" si="52"/>
        <v>216</v>
      </c>
      <c r="E235" s="99">
        <v>176</v>
      </c>
      <c r="F235" s="104">
        <v>40</v>
      </c>
      <c r="G235" s="100"/>
      <c r="H235" s="105">
        <v>4.97</v>
      </c>
      <c r="I235" s="100">
        <f t="shared" si="51"/>
        <v>397.6</v>
      </c>
      <c r="J235" s="101">
        <f t="shared" si="50"/>
        <v>493.38</v>
      </c>
    </row>
    <row r="236" spans="1:10" x14ac:dyDescent="0.25">
      <c r="A236" s="26" t="s">
        <v>47</v>
      </c>
      <c r="B236" s="32" t="s">
        <v>20</v>
      </c>
      <c r="C236" s="103">
        <v>1</v>
      </c>
      <c r="D236" s="104">
        <f t="shared" si="52"/>
        <v>208</v>
      </c>
      <c r="E236" s="99">
        <v>176</v>
      </c>
      <c r="F236" s="104">
        <v>32</v>
      </c>
      <c r="G236" s="100"/>
      <c r="H236" s="105">
        <v>4.75</v>
      </c>
      <c r="I236" s="100">
        <f t="shared" si="51"/>
        <v>304</v>
      </c>
      <c r="J236" s="101">
        <f t="shared" si="50"/>
        <v>377.23</v>
      </c>
    </row>
    <row r="237" spans="1:10" x14ac:dyDescent="0.25">
      <c r="A237" s="26" t="s">
        <v>47</v>
      </c>
      <c r="B237" s="32" t="s">
        <v>20</v>
      </c>
      <c r="C237" s="103">
        <v>1</v>
      </c>
      <c r="D237" s="104">
        <f t="shared" si="52"/>
        <v>184</v>
      </c>
      <c r="E237" s="99">
        <v>176</v>
      </c>
      <c r="F237" s="104">
        <v>8</v>
      </c>
      <c r="G237" s="100"/>
      <c r="H237" s="105">
        <v>4.97</v>
      </c>
      <c r="I237" s="100">
        <f t="shared" si="51"/>
        <v>79.52</v>
      </c>
      <c r="J237" s="101">
        <f t="shared" si="50"/>
        <v>98.68</v>
      </c>
    </row>
    <row r="238" spans="1:10" x14ac:dyDescent="0.25">
      <c r="A238" s="26" t="s">
        <v>47</v>
      </c>
      <c r="B238" s="32" t="s">
        <v>100</v>
      </c>
      <c r="C238" s="103">
        <v>1</v>
      </c>
      <c r="D238" s="104">
        <f t="shared" si="52"/>
        <v>192</v>
      </c>
      <c r="E238" s="99">
        <v>176</v>
      </c>
      <c r="F238" s="104">
        <v>16</v>
      </c>
      <c r="G238" s="100"/>
      <c r="H238" s="105">
        <v>5.6639999999999997</v>
      </c>
      <c r="I238" s="100">
        <f t="shared" si="51"/>
        <v>181.25</v>
      </c>
      <c r="J238" s="101">
        <f t="shared" si="50"/>
        <v>224.91</v>
      </c>
    </row>
    <row r="239" spans="1:10" x14ac:dyDescent="0.25">
      <c r="A239" s="26" t="s">
        <v>47</v>
      </c>
      <c r="B239" s="32" t="s">
        <v>20</v>
      </c>
      <c r="C239" s="103">
        <v>1</v>
      </c>
      <c r="D239" s="104">
        <f t="shared" si="52"/>
        <v>199</v>
      </c>
      <c r="E239" s="99">
        <v>176</v>
      </c>
      <c r="F239" s="104">
        <v>23</v>
      </c>
      <c r="G239" s="100"/>
      <c r="H239" s="105">
        <v>4.97</v>
      </c>
      <c r="I239" s="100">
        <f t="shared" si="51"/>
        <v>228.62</v>
      </c>
      <c r="J239" s="101">
        <f t="shared" si="50"/>
        <v>283.69</v>
      </c>
    </row>
    <row r="240" spans="1:10" x14ac:dyDescent="0.25">
      <c r="A240" s="26" t="s">
        <v>47</v>
      </c>
      <c r="B240" s="32" t="s">
        <v>104</v>
      </c>
      <c r="C240" s="103">
        <v>1</v>
      </c>
      <c r="D240" s="104">
        <f t="shared" si="52"/>
        <v>192</v>
      </c>
      <c r="E240" s="99">
        <v>176</v>
      </c>
      <c r="F240" s="104">
        <v>16</v>
      </c>
      <c r="G240" s="100"/>
      <c r="H240" s="105">
        <v>5.9409999999999998</v>
      </c>
      <c r="I240" s="100">
        <f t="shared" si="51"/>
        <v>190.11</v>
      </c>
      <c r="J240" s="101">
        <f t="shared" si="50"/>
        <v>235.91</v>
      </c>
    </row>
    <row r="241" spans="1:10" x14ac:dyDescent="0.25">
      <c r="A241" s="26" t="s">
        <v>47</v>
      </c>
      <c r="B241" s="32" t="s">
        <v>106</v>
      </c>
      <c r="C241" s="103">
        <v>1</v>
      </c>
      <c r="D241" s="104">
        <f t="shared" si="52"/>
        <v>182</v>
      </c>
      <c r="E241" s="99">
        <v>176</v>
      </c>
      <c r="F241" s="104">
        <v>6</v>
      </c>
      <c r="G241" s="100"/>
      <c r="H241" s="105">
        <v>4.97</v>
      </c>
      <c r="I241" s="100">
        <f t="shared" si="51"/>
        <v>59.64</v>
      </c>
      <c r="J241" s="101">
        <f t="shared" si="50"/>
        <v>74.010000000000005</v>
      </c>
    </row>
    <row r="242" spans="1:10" x14ac:dyDescent="0.25">
      <c r="A242" s="26" t="s">
        <v>47</v>
      </c>
      <c r="B242" s="32" t="s">
        <v>98</v>
      </c>
      <c r="C242" s="103">
        <v>1</v>
      </c>
      <c r="D242" s="104">
        <f t="shared" si="52"/>
        <v>203</v>
      </c>
      <c r="E242" s="99">
        <v>176</v>
      </c>
      <c r="F242" s="104">
        <v>27</v>
      </c>
      <c r="G242" s="100"/>
      <c r="H242" s="105">
        <v>5.74</v>
      </c>
      <c r="I242" s="100">
        <f t="shared" si="51"/>
        <v>309.95999999999998</v>
      </c>
      <c r="J242" s="101">
        <f t="shared" si="50"/>
        <v>384.63</v>
      </c>
    </row>
    <row r="243" spans="1:10" x14ac:dyDescent="0.25">
      <c r="A243" s="26" t="s">
        <v>47</v>
      </c>
      <c r="B243" s="32" t="s">
        <v>100</v>
      </c>
      <c r="C243" s="103">
        <v>1</v>
      </c>
      <c r="D243" s="104">
        <f t="shared" si="52"/>
        <v>180</v>
      </c>
      <c r="E243" s="99">
        <v>176</v>
      </c>
      <c r="F243" s="104">
        <v>4</v>
      </c>
      <c r="G243" s="100"/>
      <c r="H243" s="105">
        <v>5.74</v>
      </c>
      <c r="I243" s="100">
        <f t="shared" si="51"/>
        <v>45.92</v>
      </c>
      <c r="J243" s="101">
        <f t="shared" si="50"/>
        <v>56.98</v>
      </c>
    </row>
    <row r="244" spans="1:10" ht="49.5" x14ac:dyDescent="0.25">
      <c r="A244" s="27" t="s">
        <v>47</v>
      </c>
      <c r="B244" s="16" t="s">
        <v>13</v>
      </c>
      <c r="C244" s="97">
        <f t="shared" ref="C244:I244" si="53">SUM(C245:C272)</f>
        <v>28</v>
      </c>
      <c r="D244" s="97">
        <f t="shared" si="53"/>
        <v>5649</v>
      </c>
      <c r="E244" s="97">
        <f t="shared" si="53"/>
        <v>4928</v>
      </c>
      <c r="F244" s="97">
        <f t="shared" si="53"/>
        <v>721</v>
      </c>
      <c r="G244" s="97"/>
      <c r="H244" s="97"/>
      <c r="I244" s="97">
        <f t="shared" si="53"/>
        <v>5422.29</v>
      </c>
      <c r="J244" s="98">
        <f>SUM(J245:J272)</f>
        <v>6728.5399999999991</v>
      </c>
    </row>
    <row r="245" spans="1:10" x14ac:dyDescent="0.25">
      <c r="A245" s="26" t="s">
        <v>47</v>
      </c>
      <c r="B245" s="32" t="s">
        <v>59</v>
      </c>
      <c r="C245" s="99">
        <v>1</v>
      </c>
      <c r="D245" s="99">
        <f>E245+F245</f>
        <v>224</v>
      </c>
      <c r="E245" s="99">
        <v>176</v>
      </c>
      <c r="F245" s="99">
        <v>48</v>
      </c>
      <c r="G245" s="100"/>
      <c r="H245" s="105">
        <v>3.75</v>
      </c>
      <c r="I245" s="100">
        <f t="shared" ref="I245:I272" si="54">ROUND(F245*H245*2,2)</f>
        <v>360</v>
      </c>
      <c r="J245" s="101">
        <f t="shared" ref="J245:J272" si="55">ROUND(I245*1.2409,2)</f>
        <v>446.72</v>
      </c>
    </row>
    <row r="246" spans="1:10" x14ac:dyDescent="0.25">
      <c r="A246" s="26" t="s">
        <v>47</v>
      </c>
      <c r="B246" s="32" t="s">
        <v>59</v>
      </c>
      <c r="C246" s="99">
        <v>1</v>
      </c>
      <c r="D246" s="99">
        <f t="shared" ref="D246:D272" si="56">E246+F246</f>
        <v>200</v>
      </c>
      <c r="E246" s="99">
        <v>176</v>
      </c>
      <c r="F246" s="99">
        <v>24</v>
      </c>
      <c r="G246" s="100"/>
      <c r="H246" s="105">
        <v>3.806</v>
      </c>
      <c r="I246" s="100">
        <f t="shared" si="54"/>
        <v>182.69</v>
      </c>
      <c r="J246" s="101">
        <f t="shared" si="55"/>
        <v>226.7</v>
      </c>
    </row>
    <row r="247" spans="1:10" x14ac:dyDescent="0.25">
      <c r="A247" s="26" t="s">
        <v>47</v>
      </c>
      <c r="B247" s="32" t="s">
        <v>59</v>
      </c>
      <c r="C247" s="99">
        <v>1</v>
      </c>
      <c r="D247" s="99">
        <f t="shared" si="56"/>
        <v>212</v>
      </c>
      <c r="E247" s="99">
        <v>176</v>
      </c>
      <c r="F247" s="99">
        <v>36</v>
      </c>
      <c r="G247" s="100"/>
      <c r="H247" s="105">
        <v>3.75</v>
      </c>
      <c r="I247" s="100">
        <f t="shared" si="54"/>
        <v>270</v>
      </c>
      <c r="J247" s="101">
        <f t="shared" si="55"/>
        <v>335.04</v>
      </c>
    </row>
    <row r="248" spans="1:10" x14ac:dyDescent="0.25">
      <c r="A248" s="26" t="s">
        <v>47</v>
      </c>
      <c r="B248" s="32" t="s">
        <v>59</v>
      </c>
      <c r="C248" s="99">
        <v>1</v>
      </c>
      <c r="D248" s="99">
        <f t="shared" si="56"/>
        <v>191</v>
      </c>
      <c r="E248" s="99">
        <v>176</v>
      </c>
      <c r="F248" s="99">
        <v>15</v>
      </c>
      <c r="G248" s="100"/>
      <c r="H248" s="105">
        <v>3.8439999999999999</v>
      </c>
      <c r="I248" s="100">
        <f t="shared" si="54"/>
        <v>115.32</v>
      </c>
      <c r="J248" s="101">
        <f t="shared" si="55"/>
        <v>143.1</v>
      </c>
    </row>
    <row r="249" spans="1:10" x14ac:dyDescent="0.25">
      <c r="A249" s="26" t="s">
        <v>47</v>
      </c>
      <c r="B249" s="32" t="s">
        <v>59</v>
      </c>
      <c r="C249" s="99">
        <v>1</v>
      </c>
      <c r="D249" s="99">
        <f t="shared" si="56"/>
        <v>216</v>
      </c>
      <c r="E249" s="99">
        <v>176</v>
      </c>
      <c r="F249" s="99">
        <v>40</v>
      </c>
      <c r="G249" s="100"/>
      <c r="H249" s="105">
        <v>3.75</v>
      </c>
      <c r="I249" s="100">
        <f t="shared" si="54"/>
        <v>300</v>
      </c>
      <c r="J249" s="101">
        <f t="shared" si="55"/>
        <v>372.27</v>
      </c>
    </row>
    <row r="250" spans="1:10" x14ac:dyDescent="0.25">
      <c r="A250" s="26" t="s">
        <v>47</v>
      </c>
      <c r="B250" s="32" t="s">
        <v>59</v>
      </c>
      <c r="C250" s="99">
        <v>1</v>
      </c>
      <c r="D250" s="99">
        <f t="shared" si="56"/>
        <v>216</v>
      </c>
      <c r="E250" s="99">
        <v>176</v>
      </c>
      <c r="F250" s="99">
        <v>40</v>
      </c>
      <c r="G250" s="100"/>
      <c r="H250" s="105">
        <v>3.806</v>
      </c>
      <c r="I250" s="100">
        <f t="shared" si="54"/>
        <v>304.48</v>
      </c>
      <c r="J250" s="101">
        <f t="shared" si="55"/>
        <v>377.83</v>
      </c>
    </row>
    <row r="251" spans="1:10" x14ac:dyDescent="0.25">
      <c r="A251" s="26" t="s">
        <v>47</v>
      </c>
      <c r="B251" s="32" t="s">
        <v>59</v>
      </c>
      <c r="C251" s="99">
        <v>1</v>
      </c>
      <c r="D251" s="99">
        <f t="shared" si="56"/>
        <v>192</v>
      </c>
      <c r="E251" s="99">
        <v>176</v>
      </c>
      <c r="F251" s="99">
        <v>16</v>
      </c>
      <c r="G251" s="100"/>
      <c r="H251" s="105">
        <v>3.806</v>
      </c>
      <c r="I251" s="100">
        <f t="shared" si="54"/>
        <v>121.79</v>
      </c>
      <c r="J251" s="101">
        <f t="shared" si="55"/>
        <v>151.13</v>
      </c>
    </row>
    <row r="252" spans="1:10" x14ac:dyDescent="0.25">
      <c r="A252" s="26" t="s">
        <v>47</v>
      </c>
      <c r="B252" s="32" t="s">
        <v>59</v>
      </c>
      <c r="C252" s="99">
        <v>1</v>
      </c>
      <c r="D252" s="99">
        <f t="shared" si="56"/>
        <v>210</v>
      </c>
      <c r="E252" s="99">
        <v>176</v>
      </c>
      <c r="F252" s="99">
        <v>34</v>
      </c>
      <c r="G252" s="100"/>
      <c r="H252" s="105">
        <v>3.75</v>
      </c>
      <c r="I252" s="100">
        <f t="shared" si="54"/>
        <v>255</v>
      </c>
      <c r="J252" s="101">
        <f t="shared" si="55"/>
        <v>316.43</v>
      </c>
    </row>
    <row r="253" spans="1:10" x14ac:dyDescent="0.25">
      <c r="A253" s="26" t="s">
        <v>47</v>
      </c>
      <c r="B253" s="32" t="s">
        <v>59</v>
      </c>
      <c r="C253" s="99">
        <v>1</v>
      </c>
      <c r="D253" s="99">
        <f t="shared" si="56"/>
        <v>184</v>
      </c>
      <c r="E253" s="99">
        <v>176</v>
      </c>
      <c r="F253" s="99">
        <v>8</v>
      </c>
      <c r="G253" s="100"/>
      <c r="H253" s="105">
        <v>3.75</v>
      </c>
      <c r="I253" s="100">
        <f t="shared" si="54"/>
        <v>60</v>
      </c>
      <c r="J253" s="101">
        <f t="shared" si="55"/>
        <v>74.45</v>
      </c>
    </row>
    <row r="254" spans="1:10" x14ac:dyDescent="0.25">
      <c r="A254" s="26" t="s">
        <v>47</v>
      </c>
      <c r="B254" s="32" t="s">
        <v>59</v>
      </c>
      <c r="C254" s="99">
        <v>1</v>
      </c>
      <c r="D254" s="99">
        <f t="shared" si="56"/>
        <v>191</v>
      </c>
      <c r="E254" s="99">
        <v>176</v>
      </c>
      <c r="F254" s="99">
        <v>15</v>
      </c>
      <c r="G254" s="100"/>
      <c r="H254" s="105">
        <v>3.75</v>
      </c>
      <c r="I254" s="100">
        <f t="shared" si="54"/>
        <v>112.5</v>
      </c>
      <c r="J254" s="101">
        <f t="shared" si="55"/>
        <v>139.6</v>
      </c>
    </row>
    <row r="255" spans="1:10" x14ac:dyDescent="0.25">
      <c r="A255" s="26" t="s">
        <v>47</v>
      </c>
      <c r="B255" s="32" t="s">
        <v>59</v>
      </c>
      <c r="C255" s="99">
        <v>1</v>
      </c>
      <c r="D255" s="99">
        <f t="shared" si="56"/>
        <v>205</v>
      </c>
      <c r="E255" s="99">
        <v>176</v>
      </c>
      <c r="F255" s="99">
        <v>29</v>
      </c>
      <c r="G255" s="100"/>
      <c r="H255" s="105">
        <v>3.75</v>
      </c>
      <c r="I255" s="100">
        <f t="shared" si="54"/>
        <v>217.5</v>
      </c>
      <c r="J255" s="101">
        <f t="shared" si="55"/>
        <v>269.89999999999998</v>
      </c>
    </row>
    <row r="256" spans="1:10" x14ac:dyDescent="0.25">
      <c r="A256" s="26" t="s">
        <v>47</v>
      </c>
      <c r="B256" s="32" t="s">
        <v>59</v>
      </c>
      <c r="C256" s="99">
        <v>1</v>
      </c>
      <c r="D256" s="99">
        <f t="shared" si="56"/>
        <v>200</v>
      </c>
      <c r="E256" s="99">
        <v>176</v>
      </c>
      <c r="F256" s="99">
        <v>24</v>
      </c>
      <c r="G256" s="100"/>
      <c r="H256" s="105">
        <v>3.75</v>
      </c>
      <c r="I256" s="100">
        <f t="shared" si="54"/>
        <v>180</v>
      </c>
      <c r="J256" s="101">
        <f t="shared" si="55"/>
        <v>223.36</v>
      </c>
    </row>
    <row r="257" spans="1:10" x14ac:dyDescent="0.25">
      <c r="A257" s="26" t="s">
        <v>47</v>
      </c>
      <c r="B257" s="32" t="s">
        <v>59</v>
      </c>
      <c r="C257" s="99">
        <v>1</v>
      </c>
      <c r="D257" s="99">
        <f t="shared" si="56"/>
        <v>192</v>
      </c>
      <c r="E257" s="99">
        <v>176</v>
      </c>
      <c r="F257" s="99">
        <v>16</v>
      </c>
      <c r="G257" s="100"/>
      <c r="H257" s="105">
        <v>3.8439999999999999</v>
      </c>
      <c r="I257" s="100">
        <f t="shared" si="54"/>
        <v>123.01</v>
      </c>
      <c r="J257" s="101">
        <f t="shared" si="55"/>
        <v>152.63999999999999</v>
      </c>
    </row>
    <row r="258" spans="1:10" x14ac:dyDescent="0.25">
      <c r="A258" s="26" t="s">
        <v>47</v>
      </c>
      <c r="B258" s="32" t="s">
        <v>59</v>
      </c>
      <c r="C258" s="99">
        <v>1</v>
      </c>
      <c r="D258" s="99">
        <f t="shared" si="56"/>
        <v>202</v>
      </c>
      <c r="E258" s="99">
        <v>176</v>
      </c>
      <c r="F258" s="99">
        <v>26</v>
      </c>
      <c r="G258" s="100"/>
      <c r="H258" s="105">
        <v>3.75</v>
      </c>
      <c r="I258" s="100">
        <f t="shared" si="54"/>
        <v>195</v>
      </c>
      <c r="J258" s="101">
        <f t="shared" si="55"/>
        <v>241.98</v>
      </c>
    </row>
    <row r="259" spans="1:10" x14ac:dyDescent="0.25">
      <c r="A259" s="26" t="s">
        <v>47</v>
      </c>
      <c r="B259" s="32" t="s">
        <v>59</v>
      </c>
      <c r="C259" s="99">
        <v>1</v>
      </c>
      <c r="D259" s="99">
        <f t="shared" si="56"/>
        <v>180</v>
      </c>
      <c r="E259" s="99">
        <v>176</v>
      </c>
      <c r="F259" s="99">
        <v>4</v>
      </c>
      <c r="G259" s="100"/>
      <c r="H259" s="105">
        <v>3.75</v>
      </c>
      <c r="I259" s="100">
        <f t="shared" si="54"/>
        <v>30</v>
      </c>
      <c r="J259" s="101">
        <f t="shared" si="55"/>
        <v>37.229999999999997</v>
      </c>
    </row>
    <row r="260" spans="1:10" x14ac:dyDescent="0.25">
      <c r="A260" s="26" t="s">
        <v>47</v>
      </c>
      <c r="B260" s="32" t="s">
        <v>59</v>
      </c>
      <c r="C260" s="99">
        <v>1</v>
      </c>
      <c r="D260" s="99">
        <f t="shared" si="56"/>
        <v>215</v>
      </c>
      <c r="E260" s="99">
        <v>176</v>
      </c>
      <c r="F260" s="99">
        <v>39</v>
      </c>
      <c r="G260" s="100"/>
      <c r="H260" s="105">
        <v>3.75</v>
      </c>
      <c r="I260" s="100">
        <f t="shared" si="54"/>
        <v>292.5</v>
      </c>
      <c r="J260" s="101">
        <f t="shared" si="55"/>
        <v>362.96</v>
      </c>
    </row>
    <row r="261" spans="1:10" x14ac:dyDescent="0.25">
      <c r="A261" s="26" t="s">
        <v>47</v>
      </c>
      <c r="B261" s="32" t="s">
        <v>59</v>
      </c>
      <c r="C261" s="99">
        <v>1</v>
      </c>
      <c r="D261" s="99">
        <f t="shared" si="56"/>
        <v>228</v>
      </c>
      <c r="E261" s="99">
        <v>176</v>
      </c>
      <c r="F261" s="99">
        <v>52</v>
      </c>
      <c r="G261" s="100"/>
      <c r="H261" s="105">
        <v>3.75</v>
      </c>
      <c r="I261" s="100">
        <f t="shared" si="54"/>
        <v>390</v>
      </c>
      <c r="J261" s="101">
        <f t="shared" si="55"/>
        <v>483.95</v>
      </c>
    </row>
    <row r="262" spans="1:10" x14ac:dyDescent="0.25">
      <c r="A262" s="26" t="s">
        <v>47</v>
      </c>
      <c r="B262" s="32" t="s">
        <v>59</v>
      </c>
      <c r="C262" s="99">
        <v>1</v>
      </c>
      <c r="D262" s="99">
        <f t="shared" si="56"/>
        <v>199</v>
      </c>
      <c r="E262" s="99">
        <v>176</v>
      </c>
      <c r="F262" s="99">
        <v>23</v>
      </c>
      <c r="G262" s="100"/>
      <c r="H262" s="105">
        <v>3.75</v>
      </c>
      <c r="I262" s="100">
        <f t="shared" si="54"/>
        <v>172.5</v>
      </c>
      <c r="J262" s="101">
        <f t="shared" si="55"/>
        <v>214.06</v>
      </c>
    </row>
    <row r="263" spans="1:10" x14ac:dyDescent="0.25">
      <c r="A263" s="26" t="s">
        <v>47</v>
      </c>
      <c r="B263" s="32" t="s">
        <v>59</v>
      </c>
      <c r="C263" s="99">
        <v>1</v>
      </c>
      <c r="D263" s="99">
        <f t="shared" si="56"/>
        <v>192</v>
      </c>
      <c r="E263" s="99">
        <v>176</v>
      </c>
      <c r="F263" s="99">
        <v>16</v>
      </c>
      <c r="G263" s="100"/>
      <c r="H263" s="105">
        <v>3.75</v>
      </c>
      <c r="I263" s="100">
        <f t="shared" si="54"/>
        <v>120</v>
      </c>
      <c r="J263" s="101">
        <f t="shared" si="55"/>
        <v>148.91</v>
      </c>
    </row>
    <row r="264" spans="1:10" x14ac:dyDescent="0.25">
      <c r="A264" s="26" t="s">
        <v>47</v>
      </c>
      <c r="B264" s="32" t="s">
        <v>59</v>
      </c>
      <c r="C264" s="99">
        <v>1</v>
      </c>
      <c r="D264" s="99">
        <f t="shared" si="56"/>
        <v>199</v>
      </c>
      <c r="E264" s="99">
        <v>176</v>
      </c>
      <c r="F264" s="99">
        <v>23</v>
      </c>
      <c r="G264" s="100"/>
      <c r="H264" s="105">
        <v>3.75</v>
      </c>
      <c r="I264" s="100">
        <f t="shared" si="54"/>
        <v>172.5</v>
      </c>
      <c r="J264" s="101">
        <f t="shared" si="55"/>
        <v>214.06</v>
      </c>
    </row>
    <row r="265" spans="1:10" x14ac:dyDescent="0.25">
      <c r="A265" s="26" t="s">
        <v>47</v>
      </c>
      <c r="B265" s="32" t="s">
        <v>59</v>
      </c>
      <c r="C265" s="99">
        <v>1</v>
      </c>
      <c r="D265" s="99">
        <f t="shared" si="56"/>
        <v>239</v>
      </c>
      <c r="E265" s="99">
        <v>176</v>
      </c>
      <c r="F265" s="99">
        <v>63</v>
      </c>
      <c r="G265" s="100"/>
      <c r="H265" s="105">
        <v>3.75</v>
      </c>
      <c r="I265" s="100">
        <f t="shared" si="54"/>
        <v>472.5</v>
      </c>
      <c r="J265" s="101">
        <f t="shared" si="55"/>
        <v>586.33000000000004</v>
      </c>
    </row>
    <row r="266" spans="1:10" x14ac:dyDescent="0.25">
      <c r="A266" s="26" t="s">
        <v>47</v>
      </c>
      <c r="B266" s="32" t="s">
        <v>59</v>
      </c>
      <c r="C266" s="99">
        <v>1</v>
      </c>
      <c r="D266" s="99">
        <f t="shared" si="56"/>
        <v>186</v>
      </c>
      <c r="E266" s="99">
        <v>176</v>
      </c>
      <c r="F266" s="99">
        <v>10</v>
      </c>
      <c r="G266" s="100"/>
      <c r="H266" s="105">
        <v>3.75</v>
      </c>
      <c r="I266" s="100">
        <f t="shared" si="54"/>
        <v>75</v>
      </c>
      <c r="J266" s="101">
        <f t="shared" si="55"/>
        <v>93.07</v>
      </c>
    </row>
    <row r="267" spans="1:10" x14ac:dyDescent="0.25">
      <c r="A267" s="26" t="s">
        <v>47</v>
      </c>
      <c r="B267" s="32" t="s">
        <v>59</v>
      </c>
      <c r="C267" s="99">
        <v>1</v>
      </c>
      <c r="D267" s="99">
        <f t="shared" si="56"/>
        <v>186</v>
      </c>
      <c r="E267" s="99">
        <v>176</v>
      </c>
      <c r="F267" s="99">
        <v>10</v>
      </c>
      <c r="G267" s="100"/>
      <c r="H267" s="105">
        <v>3.75</v>
      </c>
      <c r="I267" s="100">
        <f t="shared" si="54"/>
        <v>75</v>
      </c>
      <c r="J267" s="101">
        <f t="shared" si="55"/>
        <v>93.07</v>
      </c>
    </row>
    <row r="268" spans="1:10" x14ac:dyDescent="0.25">
      <c r="A268" s="26" t="s">
        <v>47</v>
      </c>
      <c r="B268" s="32" t="s">
        <v>59</v>
      </c>
      <c r="C268" s="99">
        <v>1</v>
      </c>
      <c r="D268" s="99">
        <f t="shared" si="56"/>
        <v>192</v>
      </c>
      <c r="E268" s="99">
        <v>176</v>
      </c>
      <c r="F268" s="99">
        <v>16</v>
      </c>
      <c r="G268" s="100"/>
      <c r="H268" s="105">
        <v>3.75</v>
      </c>
      <c r="I268" s="100">
        <f t="shared" si="54"/>
        <v>120</v>
      </c>
      <c r="J268" s="101">
        <f t="shared" si="55"/>
        <v>148.91</v>
      </c>
    </row>
    <row r="269" spans="1:10" x14ac:dyDescent="0.25">
      <c r="A269" s="26" t="s">
        <v>47</v>
      </c>
      <c r="B269" s="32" t="s">
        <v>59</v>
      </c>
      <c r="C269" s="99">
        <v>1</v>
      </c>
      <c r="D269" s="99">
        <f t="shared" si="56"/>
        <v>192</v>
      </c>
      <c r="E269" s="99">
        <v>176</v>
      </c>
      <c r="F269" s="99">
        <v>16</v>
      </c>
      <c r="G269" s="100"/>
      <c r="H269" s="105">
        <v>3.75</v>
      </c>
      <c r="I269" s="100">
        <f t="shared" si="54"/>
        <v>120</v>
      </c>
      <c r="J269" s="101">
        <f t="shared" si="55"/>
        <v>148.91</v>
      </c>
    </row>
    <row r="270" spans="1:10" x14ac:dyDescent="0.25">
      <c r="A270" s="26" t="s">
        <v>47</v>
      </c>
      <c r="B270" s="32" t="s">
        <v>59</v>
      </c>
      <c r="C270" s="99">
        <v>1</v>
      </c>
      <c r="D270" s="99">
        <f t="shared" si="56"/>
        <v>222</v>
      </c>
      <c r="E270" s="99">
        <v>176</v>
      </c>
      <c r="F270" s="99">
        <v>46</v>
      </c>
      <c r="G270" s="100"/>
      <c r="H270" s="105">
        <v>3.75</v>
      </c>
      <c r="I270" s="100">
        <f t="shared" si="54"/>
        <v>345</v>
      </c>
      <c r="J270" s="101">
        <f t="shared" si="55"/>
        <v>428.11</v>
      </c>
    </row>
    <row r="271" spans="1:10" x14ac:dyDescent="0.25">
      <c r="A271" s="26" t="s">
        <v>47</v>
      </c>
      <c r="B271" s="32" t="s">
        <v>59</v>
      </c>
      <c r="C271" s="99">
        <v>1</v>
      </c>
      <c r="D271" s="99">
        <f t="shared" si="56"/>
        <v>192</v>
      </c>
      <c r="E271" s="99">
        <v>176</v>
      </c>
      <c r="F271" s="99">
        <v>16</v>
      </c>
      <c r="G271" s="100"/>
      <c r="H271" s="105">
        <v>3.75</v>
      </c>
      <c r="I271" s="100">
        <f t="shared" si="54"/>
        <v>120</v>
      </c>
      <c r="J271" s="101">
        <f t="shared" si="55"/>
        <v>148.91</v>
      </c>
    </row>
    <row r="272" spans="1:10" x14ac:dyDescent="0.25">
      <c r="A272" s="26" t="s">
        <v>47</v>
      </c>
      <c r="B272" s="32" t="s">
        <v>59</v>
      </c>
      <c r="C272" s="99">
        <v>1</v>
      </c>
      <c r="D272" s="99">
        <f t="shared" si="56"/>
        <v>192</v>
      </c>
      <c r="E272" s="99">
        <v>176</v>
      </c>
      <c r="F272" s="99">
        <v>16</v>
      </c>
      <c r="G272" s="100"/>
      <c r="H272" s="105">
        <v>3.75</v>
      </c>
      <c r="I272" s="100">
        <f t="shared" si="54"/>
        <v>120</v>
      </c>
      <c r="J272" s="101">
        <f t="shared" si="55"/>
        <v>148.91</v>
      </c>
    </row>
    <row r="273" spans="1:10" ht="37.5" customHeight="1" x14ac:dyDescent="0.25">
      <c r="A273" s="27" t="s">
        <v>47</v>
      </c>
      <c r="B273" s="16" t="s">
        <v>14</v>
      </c>
      <c r="C273" s="97">
        <f>SUM(C274:C377)</f>
        <v>104</v>
      </c>
      <c r="D273" s="97">
        <f>SUM(D274:D377)</f>
        <v>20300</v>
      </c>
      <c r="E273" s="97">
        <f>SUM(E274:E377)</f>
        <v>18304</v>
      </c>
      <c r="F273" s="97">
        <f>SUM(F274:F377)</f>
        <v>1996</v>
      </c>
      <c r="G273" s="97"/>
      <c r="H273" s="98"/>
      <c r="I273" s="97">
        <f>SUM(I274:I377)</f>
        <v>16581.260000000009</v>
      </c>
      <c r="J273" s="98">
        <f>SUM(J274:J377)</f>
        <v>20575.649999999994</v>
      </c>
    </row>
    <row r="274" spans="1:10" x14ac:dyDescent="0.25">
      <c r="A274" s="26" t="s">
        <v>47</v>
      </c>
      <c r="B274" s="32" t="s">
        <v>107</v>
      </c>
      <c r="C274" s="103">
        <v>1</v>
      </c>
      <c r="D274" s="104">
        <f>E274+F274</f>
        <v>191</v>
      </c>
      <c r="E274" s="99">
        <v>176</v>
      </c>
      <c r="F274" s="104">
        <v>15</v>
      </c>
      <c r="G274" s="100"/>
      <c r="H274" s="105">
        <v>4.2699999999999996</v>
      </c>
      <c r="I274" s="100">
        <f t="shared" ref="I274:I305" si="57">ROUND(F274*H274*2,2)</f>
        <v>128.1</v>
      </c>
      <c r="J274" s="101">
        <f t="shared" ref="J274:J305" si="58">ROUND(I274*1.2409,2)</f>
        <v>158.96</v>
      </c>
    </row>
    <row r="275" spans="1:10" x14ac:dyDescent="0.25">
      <c r="A275" s="26" t="s">
        <v>47</v>
      </c>
      <c r="B275" s="32" t="s">
        <v>107</v>
      </c>
      <c r="C275" s="103">
        <v>1</v>
      </c>
      <c r="D275" s="104">
        <f t="shared" ref="D275:D338" si="59">E275+F275</f>
        <v>200</v>
      </c>
      <c r="E275" s="99">
        <v>176</v>
      </c>
      <c r="F275" s="104">
        <v>24</v>
      </c>
      <c r="G275" s="100"/>
      <c r="H275" s="105">
        <v>4.2699999999999996</v>
      </c>
      <c r="I275" s="100">
        <f t="shared" si="57"/>
        <v>204.96</v>
      </c>
      <c r="J275" s="101">
        <f t="shared" si="58"/>
        <v>254.33</v>
      </c>
    </row>
    <row r="276" spans="1:10" x14ac:dyDescent="0.25">
      <c r="A276" s="26" t="s">
        <v>47</v>
      </c>
      <c r="B276" s="32" t="s">
        <v>108</v>
      </c>
      <c r="C276" s="103">
        <v>1</v>
      </c>
      <c r="D276" s="104">
        <f t="shared" si="59"/>
        <v>241</v>
      </c>
      <c r="E276" s="99">
        <v>176</v>
      </c>
      <c r="F276" s="104">
        <v>65</v>
      </c>
      <c r="G276" s="100"/>
      <c r="H276" s="105">
        <v>4.2</v>
      </c>
      <c r="I276" s="100">
        <f t="shared" si="57"/>
        <v>546</v>
      </c>
      <c r="J276" s="101">
        <f t="shared" si="58"/>
        <v>677.53</v>
      </c>
    </row>
    <row r="277" spans="1:10" x14ac:dyDescent="0.25">
      <c r="A277" s="26" t="s">
        <v>47</v>
      </c>
      <c r="B277" s="32" t="s">
        <v>108</v>
      </c>
      <c r="C277" s="103">
        <v>1</v>
      </c>
      <c r="D277" s="104">
        <f t="shared" si="59"/>
        <v>185</v>
      </c>
      <c r="E277" s="99">
        <v>176</v>
      </c>
      <c r="F277" s="104">
        <v>9</v>
      </c>
      <c r="G277" s="100"/>
      <c r="H277" s="105">
        <v>4.0999999999999996</v>
      </c>
      <c r="I277" s="100">
        <f t="shared" si="57"/>
        <v>73.8</v>
      </c>
      <c r="J277" s="101">
        <f t="shared" si="58"/>
        <v>91.58</v>
      </c>
    </row>
    <row r="278" spans="1:10" x14ac:dyDescent="0.25">
      <c r="A278" s="26" t="s">
        <v>47</v>
      </c>
      <c r="B278" s="32" t="s">
        <v>108</v>
      </c>
      <c r="C278" s="103">
        <v>1</v>
      </c>
      <c r="D278" s="104">
        <f t="shared" si="59"/>
        <v>183</v>
      </c>
      <c r="E278" s="99">
        <v>176</v>
      </c>
      <c r="F278" s="104">
        <v>7</v>
      </c>
      <c r="G278" s="100"/>
      <c r="H278" s="105">
        <v>4.0999999999999996</v>
      </c>
      <c r="I278" s="100">
        <f t="shared" si="57"/>
        <v>57.4</v>
      </c>
      <c r="J278" s="101">
        <f t="shared" si="58"/>
        <v>71.23</v>
      </c>
    </row>
    <row r="279" spans="1:10" x14ac:dyDescent="0.25">
      <c r="A279" s="26" t="s">
        <v>47</v>
      </c>
      <c r="B279" s="32" t="s">
        <v>108</v>
      </c>
      <c r="C279" s="103">
        <v>1</v>
      </c>
      <c r="D279" s="104">
        <f t="shared" si="59"/>
        <v>184</v>
      </c>
      <c r="E279" s="99">
        <v>176</v>
      </c>
      <c r="F279" s="104">
        <v>8</v>
      </c>
      <c r="G279" s="100"/>
      <c r="H279" s="105">
        <v>4.0999999999999996</v>
      </c>
      <c r="I279" s="100">
        <f t="shared" si="57"/>
        <v>65.599999999999994</v>
      </c>
      <c r="J279" s="101">
        <f t="shared" si="58"/>
        <v>81.400000000000006</v>
      </c>
    </row>
    <row r="280" spans="1:10" x14ac:dyDescent="0.25">
      <c r="A280" s="26" t="s">
        <v>47</v>
      </c>
      <c r="B280" s="32" t="s">
        <v>108</v>
      </c>
      <c r="C280" s="103">
        <v>1</v>
      </c>
      <c r="D280" s="104">
        <f t="shared" si="59"/>
        <v>210</v>
      </c>
      <c r="E280" s="99">
        <v>176</v>
      </c>
      <c r="F280" s="104">
        <v>34</v>
      </c>
      <c r="G280" s="100"/>
      <c r="H280" s="105">
        <v>4.2</v>
      </c>
      <c r="I280" s="100">
        <f t="shared" si="57"/>
        <v>285.60000000000002</v>
      </c>
      <c r="J280" s="101">
        <f t="shared" si="58"/>
        <v>354.4</v>
      </c>
    </row>
    <row r="281" spans="1:10" x14ac:dyDescent="0.25">
      <c r="A281" s="26" t="s">
        <v>47</v>
      </c>
      <c r="B281" s="32" t="s">
        <v>109</v>
      </c>
      <c r="C281" s="103">
        <v>1</v>
      </c>
      <c r="D281" s="104">
        <f t="shared" si="59"/>
        <v>194</v>
      </c>
      <c r="E281" s="99">
        <v>176</v>
      </c>
      <c r="F281" s="104">
        <v>18</v>
      </c>
      <c r="G281" s="100"/>
      <c r="H281" s="105">
        <v>5.33</v>
      </c>
      <c r="I281" s="100">
        <f t="shared" si="57"/>
        <v>191.88</v>
      </c>
      <c r="J281" s="101">
        <f t="shared" si="58"/>
        <v>238.1</v>
      </c>
    </row>
    <row r="282" spans="1:10" x14ac:dyDescent="0.25">
      <c r="A282" s="26" t="s">
        <v>47</v>
      </c>
      <c r="B282" s="32" t="s">
        <v>109</v>
      </c>
      <c r="C282" s="103">
        <v>1</v>
      </c>
      <c r="D282" s="104">
        <f t="shared" si="59"/>
        <v>208</v>
      </c>
      <c r="E282" s="99">
        <v>176</v>
      </c>
      <c r="F282" s="104">
        <v>32</v>
      </c>
      <c r="G282" s="100"/>
      <c r="H282" s="105">
        <v>5.33</v>
      </c>
      <c r="I282" s="100">
        <f t="shared" si="57"/>
        <v>341.12</v>
      </c>
      <c r="J282" s="101">
        <f t="shared" si="58"/>
        <v>423.3</v>
      </c>
    </row>
    <row r="283" spans="1:10" x14ac:dyDescent="0.25">
      <c r="A283" s="26" t="s">
        <v>47</v>
      </c>
      <c r="B283" s="32" t="s">
        <v>109</v>
      </c>
      <c r="C283" s="103">
        <v>1</v>
      </c>
      <c r="D283" s="104">
        <f t="shared" si="59"/>
        <v>184</v>
      </c>
      <c r="E283" s="99">
        <v>176</v>
      </c>
      <c r="F283" s="104">
        <v>8</v>
      </c>
      <c r="G283" s="100"/>
      <c r="H283" s="105">
        <v>5.33</v>
      </c>
      <c r="I283" s="100">
        <f t="shared" si="57"/>
        <v>85.28</v>
      </c>
      <c r="J283" s="101">
        <f t="shared" si="58"/>
        <v>105.82</v>
      </c>
    </row>
    <row r="284" spans="1:10" x14ac:dyDescent="0.25">
      <c r="A284" s="26" t="s">
        <v>47</v>
      </c>
      <c r="B284" s="32" t="s">
        <v>109</v>
      </c>
      <c r="C284" s="103">
        <v>1</v>
      </c>
      <c r="D284" s="104">
        <f t="shared" si="59"/>
        <v>207</v>
      </c>
      <c r="E284" s="99">
        <v>176</v>
      </c>
      <c r="F284" s="104">
        <v>31</v>
      </c>
      <c r="G284" s="100"/>
      <c r="H284" s="105">
        <v>5.33</v>
      </c>
      <c r="I284" s="100">
        <f t="shared" si="57"/>
        <v>330.46</v>
      </c>
      <c r="J284" s="101">
        <f t="shared" si="58"/>
        <v>410.07</v>
      </c>
    </row>
    <row r="285" spans="1:10" x14ac:dyDescent="0.25">
      <c r="A285" s="26" t="s">
        <v>47</v>
      </c>
      <c r="B285" s="32" t="s">
        <v>110</v>
      </c>
      <c r="C285" s="103">
        <v>1</v>
      </c>
      <c r="D285" s="104">
        <f t="shared" si="59"/>
        <v>191</v>
      </c>
      <c r="E285" s="99">
        <v>176</v>
      </c>
      <c r="F285" s="104">
        <v>15</v>
      </c>
      <c r="G285" s="100"/>
      <c r="H285" s="105">
        <v>2.84</v>
      </c>
      <c r="I285" s="100">
        <f t="shared" si="57"/>
        <v>85.2</v>
      </c>
      <c r="J285" s="101">
        <f t="shared" si="58"/>
        <v>105.72</v>
      </c>
    </row>
    <row r="286" spans="1:10" x14ac:dyDescent="0.25">
      <c r="A286" s="26" t="s">
        <v>47</v>
      </c>
      <c r="B286" s="32" t="s">
        <v>111</v>
      </c>
      <c r="C286" s="103">
        <v>1</v>
      </c>
      <c r="D286" s="104">
        <f t="shared" si="59"/>
        <v>183</v>
      </c>
      <c r="E286" s="99">
        <v>176</v>
      </c>
      <c r="F286" s="104">
        <v>7</v>
      </c>
      <c r="G286" s="100"/>
      <c r="H286" s="105">
        <v>4.4000000000000004</v>
      </c>
      <c r="I286" s="100">
        <f t="shared" si="57"/>
        <v>61.6</v>
      </c>
      <c r="J286" s="101">
        <f t="shared" si="58"/>
        <v>76.44</v>
      </c>
    </row>
    <row r="287" spans="1:10" x14ac:dyDescent="0.25">
      <c r="A287" s="26" t="s">
        <v>47</v>
      </c>
      <c r="B287" s="32" t="s">
        <v>112</v>
      </c>
      <c r="C287" s="103">
        <v>1</v>
      </c>
      <c r="D287" s="104">
        <f t="shared" si="59"/>
        <v>180</v>
      </c>
      <c r="E287" s="99">
        <v>176</v>
      </c>
      <c r="F287" s="104">
        <v>4</v>
      </c>
      <c r="G287" s="100"/>
      <c r="H287" s="105">
        <v>4</v>
      </c>
      <c r="I287" s="100">
        <f t="shared" si="57"/>
        <v>32</v>
      </c>
      <c r="J287" s="101">
        <f t="shared" si="58"/>
        <v>39.71</v>
      </c>
    </row>
    <row r="288" spans="1:10" x14ac:dyDescent="0.25">
      <c r="A288" s="26" t="s">
        <v>47</v>
      </c>
      <c r="B288" s="32" t="s">
        <v>112</v>
      </c>
      <c r="C288" s="103">
        <v>1</v>
      </c>
      <c r="D288" s="104">
        <f t="shared" si="59"/>
        <v>200</v>
      </c>
      <c r="E288" s="99">
        <v>176</v>
      </c>
      <c r="F288" s="104">
        <v>24</v>
      </c>
      <c r="G288" s="100"/>
      <c r="H288" s="105">
        <v>4</v>
      </c>
      <c r="I288" s="100">
        <f t="shared" si="57"/>
        <v>192</v>
      </c>
      <c r="J288" s="101">
        <f t="shared" si="58"/>
        <v>238.25</v>
      </c>
    </row>
    <row r="289" spans="1:10" x14ac:dyDescent="0.25">
      <c r="A289" s="26" t="s">
        <v>47</v>
      </c>
      <c r="B289" s="32" t="s">
        <v>112</v>
      </c>
      <c r="C289" s="103">
        <v>1</v>
      </c>
      <c r="D289" s="104">
        <f t="shared" si="59"/>
        <v>184</v>
      </c>
      <c r="E289" s="99">
        <v>176</v>
      </c>
      <c r="F289" s="104">
        <v>8</v>
      </c>
      <c r="G289" s="100"/>
      <c r="H289" s="105">
        <v>4</v>
      </c>
      <c r="I289" s="100">
        <f t="shared" si="57"/>
        <v>64</v>
      </c>
      <c r="J289" s="101">
        <f t="shared" si="58"/>
        <v>79.42</v>
      </c>
    </row>
    <row r="290" spans="1:10" x14ac:dyDescent="0.25">
      <c r="A290" s="26" t="s">
        <v>47</v>
      </c>
      <c r="B290" s="32" t="s">
        <v>112</v>
      </c>
      <c r="C290" s="103">
        <v>1</v>
      </c>
      <c r="D290" s="104">
        <f t="shared" si="59"/>
        <v>208</v>
      </c>
      <c r="E290" s="99">
        <v>176</v>
      </c>
      <c r="F290" s="104">
        <v>32</v>
      </c>
      <c r="G290" s="100"/>
      <c r="H290" s="105">
        <v>4</v>
      </c>
      <c r="I290" s="100">
        <f t="shared" si="57"/>
        <v>256</v>
      </c>
      <c r="J290" s="101">
        <f t="shared" si="58"/>
        <v>317.67</v>
      </c>
    </row>
    <row r="291" spans="1:10" x14ac:dyDescent="0.25">
      <c r="A291" s="26" t="s">
        <v>47</v>
      </c>
      <c r="B291" s="32" t="s">
        <v>112</v>
      </c>
      <c r="C291" s="103">
        <v>1</v>
      </c>
      <c r="D291" s="104">
        <f t="shared" si="59"/>
        <v>192</v>
      </c>
      <c r="E291" s="99">
        <v>176</v>
      </c>
      <c r="F291" s="104">
        <v>16</v>
      </c>
      <c r="G291" s="100"/>
      <c r="H291" s="105">
        <v>4</v>
      </c>
      <c r="I291" s="100">
        <f t="shared" si="57"/>
        <v>128</v>
      </c>
      <c r="J291" s="101">
        <f t="shared" si="58"/>
        <v>158.84</v>
      </c>
    </row>
    <row r="292" spans="1:10" x14ac:dyDescent="0.25">
      <c r="A292" s="26" t="s">
        <v>47</v>
      </c>
      <c r="B292" s="32" t="s">
        <v>112</v>
      </c>
      <c r="C292" s="103">
        <v>1</v>
      </c>
      <c r="D292" s="104">
        <f t="shared" si="59"/>
        <v>184</v>
      </c>
      <c r="E292" s="99">
        <v>176</v>
      </c>
      <c r="F292" s="104">
        <v>8</v>
      </c>
      <c r="G292" s="100"/>
      <c r="H292" s="105">
        <v>4</v>
      </c>
      <c r="I292" s="100">
        <f t="shared" si="57"/>
        <v>64</v>
      </c>
      <c r="J292" s="101">
        <f t="shared" si="58"/>
        <v>79.42</v>
      </c>
    </row>
    <row r="293" spans="1:10" x14ac:dyDescent="0.25">
      <c r="A293" s="26" t="s">
        <v>47</v>
      </c>
      <c r="B293" s="32" t="s">
        <v>112</v>
      </c>
      <c r="C293" s="103">
        <v>1</v>
      </c>
      <c r="D293" s="104">
        <f t="shared" si="59"/>
        <v>196</v>
      </c>
      <c r="E293" s="99">
        <v>176</v>
      </c>
      <c r="F293" s="104">
        <v>20</v>
      </c>
      <c r="G293" s="100"/>
      <c r="H293" s="105">
        <v>4</v>
      </c>
      <c r="I293" s="100">
        <f t="shared" si="57"/>
        <v>160</v>
      </c>
      <c r="J293" s="101">
        <f t="shared" si="58"/>
        <v>198.54</v>
      </c>
    </row>
    <row r="294" spans="1:10" x14ac:dyDescent="0.25">
      <c r="A294" s="26" t="s">
        <v>47</v>
      </c>
      <c r="B294" s="32" t="s">
        <v>113</v>
      </c>
      <c r="C294" s="103">
        <v>1</v>
      </c>
      <c r="D294" s="104">
        <f t="shared" si="59"/>
        <v>184</v>
      </c>
      <c r="E294" s="99">
        <v>176</v>
      </c>
      <c r="F294" s="104">
        <v>8</v>
      </c>
      <c r="G294" s="100"/>
      <c r="H294" s="105">
        <v>7.86</v>
      </c>
      <c r="I294" s="100">
        <f t="shared" si="57"/>
        <v>125.76</v>
      </c>
      <c r="J294" s="101">
        <f t="shared" si="58"/>
        <v>156.06</v>
      </c>
    </row>
    <row r="295" spans="1:10" x14ac:dyDescent="0.25">
      <c r="A295" s="26" t="s">
        <v>47</v>
      </c>
      <c r="B295" s="32" t="s">
        <v>114</v>
      </c>
      <c r="C295" s="103">
        <v>1</v>
      </c>
      <c r="D295" s="104">
        <f t="shared" si="59"/>
        <v>200</v>
      </c>
      <c r="E295" s="99">
        <v>176</v>
      </c>
      <c r="F295" s="104">
        <v>24</v>
      </c>
      <c r="G295" s="100"/>
      <c r="H295" s="105">
        <v>3.8</v>
      </c>
      <c r="I295" s="100">
        <f t="shared" si="57"/>
        <v>182.4</v>
      </c>
      <c r="J295" s="101">
        <f t="shared" si="58"/>
        <v>226.34</v>
      </c>
    </row>
    <row r="296" spans="1:10" x14ac:dyDescent="0.25">
      <c r="A296" s="26" t="s">
        <v>47</v>
      </c>
      <c r="B296" s="32" t="s">
        <v>114</v>
      </c>
      <c r="C296" s="103">
        <v>1</v>
      </c>
      <c r="D296" s="104">
        <f t="shared" si="59"/>
        <v>198</v>
      </c>
      <c r="E296" s="99">
        <v>176</v>
      </c>
      <c r="F296" s="104">
        <v>22</v>
      </c>
      <c r="G296" s="100"/>
      <c r="H296" s="105">
        <v>3.8</v>
      </c>
      <c r="I296" s="100">
        <f t="shared" si="57"/>
        <v>167.2</v>
      </c>
      <c r="J296" s="101">
        <f t="shared" si="58"/>
        <v>207.48</v>
      </c>
    </row>
    <row r="297" spans="1:10" x14ac:dyDescent="0.25">
      <c r="A297" s="26" t="s">
        <v>47</v>
      </c>
      <c r="B297" s="32" t="s">
        <v>115</v>
      </c>
      <c r="C297" s="103">
        <v>1</v>
      </c>
      <c r="D297" s="104">
        <f t="shared" si="59"/>
        <v>197</v>
      </c>
      <c r="E297" s="99">
        <v>176</v>
      </c>
      <c r="F297" s="104">
        <v>21</v>
      </c>
      <c r="G297" s="100"/>
      <c r="H297" s="105">
        <v>5.5</v>
      </c>
      <c r="I297" s="100">
        <f t="shared" si="57"/>
        <v>231</v>
      </c>
      <c r="J297" s="101">
        <f t="shared" si="58"/>
        <v>286.64999999999998</v>
      </c>
    </row>
    <row r="298" spans="1:10" x14ac:dyDescent="0.25">
      <c r="A298" s="26" t="s">
        <v>47</v>
      </c>
      <c r="B298" s="32" t="s">
        <v>116</v>
      </c>
      <c r="C298" s="103">
        <v>1</v>
      </c>
      <c r="D298" s="104">
        <f t="shared" si="59"/>
        <v>177</v>
      </c>
      <c r="E298" s="99">
        <v>176</v>
      </c>
      <c r="F298" s="104">
        <v>1</v>
      </c>
      <c r="G298" s="100"/>
      <c r="H298" s="105">
        <v>5.33</v>
      </c>
      <c r="I298" s="100">
        <f t="shared" si="57"/>
        <v>10.66</v>
      </c>
      <c r="J298" s="101">
        <f t="shared" si="58"/>
        <v>13.23</v>
      </c>
    </row>
    <row r="299" spans="1:10" x14ac:dyDescent="0.25">
      <c r="A299" s="26" t="s">
        <v>47</v>
      </c>
      <c r="B299" s="32" t="s">
        <v>116</v>
      </c>
      <c r="C299" s="103">
        <v>1</v>
      </c>
      <c r="D299" s="104">
        <f t="shared" si="59"/>
        <v>179</v>
      </c>
      <c r="E299" s="99">
        <v>176</v>
      </c>
      <c r="F299" s="104">
        <v>3</v>
      </c>
      <c r="G299" s="100"/>
      <c r="H299" s="105">
        <v>5.33</v>
      </c>
      <c r="I299" s="100">
        <f t="shared" si="57"/>
        <v>31.98</v>
      </c>
      <c r="J299" s="101">
        <f t="shared" si="58"/>
        <v>39.68</v>
      </c>
    </row>
    <row r="300" spans="1:10" x14ac:dyDescent="0.25">
      <c r="A300" s="26" t="s">
        <v>47</v>
      </c>
      <c r="B300" s="32" t="s">
        <v>116</v>
      </c>
      <c r="C300" s="103">
        <v>1</v>
      </c>
      <c r="D300" s="104">
        <f t="shared" si="59"/>
        <v>220</v>
      </c>
      <c r="E300" s="99">
        <v>176</v>
      </c>
      <c r="F300" s="104">
        <v>44</v>
      </c>
      <c r="G300" s="100"/>
      <c r="H300" s="105">
        <v>5.33</v>
      </c>
      <c r="I300" s="100">
        <f t="shared" si="57"/>
        <v>469.04</v>
      </c>
      <c r="J300" s="101">
        <f t="shared" si="58"/>
        <v>582.03</v>
      </c>
    </row>
    <row r="301" spans="1:10" x14ac:dyDescent="0.25">
      <c r="A301" s="26" t="s">
        <v>47</v>
      </c>
      <c r="B301" s="32" t="s">
        <v>116</v>
      </c>
      <c r="C301" s="103">
        <v>1</v>
      </c>
      <c r="D301" s="104">
        <f t="shared" si="59"/>
        <v>192</v>
      </c>
      <c r="E301" s="99">
        <v>176</v>
      </c>
      <c r="F301" s="104">
        <v>16</v>
      </c>
      <c r="G301" s="100"/>
      <c r="H301" s="105">
        <v>5.33</v>
      </c>
      <c r="I301" s="100">
        <f t="shared" si="57"/>
        <v>170.56</v>
      </c>
      <c r="J301" s="101">
        <f t="shared" si="58"/>
        <v>211.65</v>
      </c>
    </row>
    <row r="302" spans="1:10" x14ac:dyDescent="0.25">
      <c r="A302" s="26" t="s">
        <v>47</v>
      </c>
      <c r="B302" s="32" t="s">
        <v>75</v>
      </c>
      <c r="C302" s="103">
        <v>1</v>
      </c>
      <c r="D302" s="104">
        <f t="shared" si="59"/>
        <v>208</v>
      </c>
      <c r="E302" s="99">
        <v>176</v>
      </c>
      <c r="F302" s="104">
        <v>32</v>
      </c>
      <c r="G302" s="100"/>
      <c r="H302" s="105">
        <v>3.36</v>
      </c>
      <c r="I302" s="100">
        <f t="shared" si="57"/>
        <v>215.04</v>
      </c>
      <c r="J302" s="101">
        <f t="shared" si="58"/>
        <v>266.83999999999997</v>
      </c>
    </row>
    <row r="303" spans="1:10" x14ac:dyDescent="0.25">
      <c r="A303" s="26" t="s">
        <v>47</v>
      </c>
      <c r="B303" s="32" t="s">
        <v>75</v>
      </c>
      <c r="C303" s="103">
        <v>1</v>
      </c>
      <c r="D303" s="104">
        <f t="shared" si="59"/>
        <v>204</v>
      </c>
      <c r="E303" s="99">
        <v>176</v>
      </c>
      <c r="F303" s="104">
        <v>28</v>
      </c>
      <c r="G303" s="100"/>
      <c r="H303" s="105">
        <v>3.36</v>
      </c>
      <c r="I303" s="100">
        <f t="shared" si="57"/>
        <v>188.16</v>
      </c>
      <c r="J303" s="101">
        <f t="shared" si="58"/>
        <v>233.49</v>
      </c>
    </row>
    <row r="304" spans="1:10" x14ac:dyDescent="0.25">
      <c r="A304" s="26" t="s">
        <v>47</v>
      </c>
      <c r="B304" s="32" t="s">
        <v>75</v>
      </c>
      <c r="C304" s="103">
        <v>1</v>
      </c>
      <c r="D304" s="104">
        <f t="shared" si="59"/>
        <v>180</v>
      </c>
      <c r="E304" s="99">
        <v>176</v>
      </c>
      <c r="F304" s="104">
        <v>4</v>
      </c>
      <c r="G304" s="100"/>
      <c r="H304" s="105">
        <v>3.36</v>
      </c>
      <c r="I304" s="100">
        <f t="shared" si="57"/>
        <v>26.88</v>
      </c>
      <c r="J304" s="101">
        <f t="shared" si="58"/>
        <v>33.36</v>
      </c>
    </row>
    <row r="305" spans="1:10" x14ac:dyDescent="0.25">
      <c r="A305" s="26" t="s">
        <v>47</v>
      </c>
      <c r="B305" s="32" t="s">
        <v>75</v>
      </c>
      <c r="C305" s="103">
        <v>1</v>
      </c>
      <c r="D305" s="104">
        <f t="shared" si="59"/>
        <v>192</v>
      </c>
      <c r="E305" s="99">
        <v>176</v>
      </c>
      <c r="F305" s="104">
        <v>16</v>
      </c>
      <c r="G305" s="100"/>
      <c r="H305" s="105">
        <v>3.36</v>
      </c>
      <c r="I305" s="100">
        <f t="shared" si="57"/>
        <v>107.52</v>
      </c>
      <c r="J305" s="101">
        <f t="shared" si="58"/>
        <v>133.41999999999999</v>
      </c>
    </row>
    <row r="306" spans="1:10" x14ac:dyDescent="0.25">
      <c r="A306" s="26" t="s">
        <v>47</v>
      </c>
      <c r="B306" s="32" t="s">
        <v>75</v>
      </c>
      <c r="C306" s="103">
        <v>1</v>
      </c>
      <c r="D306" s="104">
        <f t="shared" si="59"/>
        <v>180</v>
      </c>
      <c r="E306" s="99">
        <v>176</v>
      </c>
      <c r="F306" s="104">
        <v>4</v>
      </c>
      <c r="G306" s="100"/>
      <c r="H306" s="105">
        <v>3.36</v>
      </c>
      <c r="I306" s="100">
        <f t="shared" ref="I306:I337" si="60">ROUND(F306*H306*2,2)</f>
        <v>26.88</v>
      </c>
      <c r="J306" s="101">
        <f t="shared" ref="J306:J337" si="61">ROUND(I306*1.2409,2)</f>
        <v>33.36</v>
      </c>
    </row>
    <row r="307" spans="1:10" x14ac:dyDescent="0.25">
      <c r="A307" s="26" t="s">
        <v>47</v>
      </c>
      <c r="B307" s="32" t="s">
        <v>75</v>
      </c>
      <c r="C307" s="103">
        <v>1</v>
      </c>
      <c r="D307" s="104">
        <f t="shared" si="59"/>
        <v>198</v>
      </c>
      <c r="E307" s="99">
        <v>176</v>
      </c>
      <c r="F307" s="104">
        <v>22</v>
      </c>
      <c r="G307" s="100"/>
      <c r="H307" s="105">
        <v>3.36</v>
      </c>
      <c r="I307" s="100">
        <f t="shared" si="60"/>
        <v>147.84</v>
      </c>
      <c r="J307" s="101">
        <f t="shared" si="61"/>
        <v>183.45</v>
      </c>
    </row>
    <row r="308" spans="1:10" x14ac:dyDescent="0.25">
      <c r="A308" s="26" t="s">
        <v>47</v>
      </c>
      <c r="B308" s="32" t="s">
        <v>75</v>
      </c>
      <c r="C308" s="103">
        <v>1</v>
      </c>
      <c r="D308" s="104">
        <f t="shared" si="59"/>
        <v>199</v>
      </c>
      <c r="E308" s="99">
        <v>176</v>
      </c>
      <c r="F308" s="104">
        <v>23</v>
      </c>
      <c r="G308" s="100"/>
      <c r="H308" s="105">
        <v>3.36</v>
      </c>
      <c r="I308" s="100">
        <f t="shared" si="60"/>
        <v>154.56</v>
      </c>
      <c r="J308" s="101">
        <f t="shared" si="61"/>
        <v>191.79</v>
      </c>
    </row>
    <row r="309" spans="1:10" x14ac:dyDescent="0.25">
      <c r="A309" s="26" t="s">
        <v>47</v>
      </c>
      <c r="B309" s="32" t="s">
        <v>75</v>
      </c>
      <c r="C309" s="103">
        <v>1</v>
      </c>
      <c r="D309" s="104">
        <f t="shared" si="59"/>
        <v>208</v>
      </c>
      <c r="E309" s="99">
        <v>176</v>
      </c>
      <c r="F309" s="104">
        <v>32</v>
      </c>
      <c r="G309" s="100"/>
      <c r="H309" s="105">
        <v>3.36</v>
      </c>
      <c r="I309" s="100">
        <f t="shared" si="60"/>
        <v>215.04</v>
      </c>
      <c r="J309" s="101">
        <f t="shared" si="61"/>
        <v>266.83999999999997</v>
      </c>
    </row>
    <row r="310" spans="1:10" x14ac:dyDescent="0.25">
      <c r="A310" s="26" t="s">
        <v>47</v>
      </c>
      <c r="B310" s="32" t="s">
        <v>75</v>
      </c>
      <c r="C310" s="103">
        <v>1</v>
      </c>
      <c r="D310" s="104">
        <f t="shared" si="59"/>
        <v>199</v>
      </c>
      <c r="E310" s="99">
        <v>176</v>
      </c>
      <c r="F310" s="104">
        <v>23</v>
      </c>
      <c r="G310" s="100"/>
      <c r="H310" s="105">
        <v>3.36</v>
      </c>
      <c r="I310" s="100">
        <f t="shared" si="60"/>
        <v>154.56</v>
      </c>
      <c r="J310" s="101">
        <f t="shared" si="61"/>
        <v>191.79</v>
      </c>
    </row>
    <row r="311" spans="1:10" x14ac:dyDescent="0.25">
      <c r="A311" s="26" t="s">
        <v>47</v>
      </c>
      <c r="B311" s="32" t="s">
        <v>75</v>
      </c>
      <c r="C311" s="103">
        <v>1</v>
      </c>
      <c r="D311" s="104">
        <f t="shared" si="59"/>
        <v>180</v>
      </c>
      <c r="E311" s="99">
        <v>176</v>
      </c>
      <c r="F311" s="104">
        <v>4</v>
      </c>
      <c r="G311" s="100"/>
      <c r="H311" s="105">
        <v>3.36</v>
      </c>
      <c r="I311" s="100">
        <f t="shared" si="60"/>
        <v>26.88</v>
      </c>
      <c r="J311" s="101">
        <f t="shared" si="61"/>
        <v>33.36</v>
      </c>
    </row>
    <row r="312" spans="1:10" x14ac:dyDescent="0.25">
      <c r="A312" s="26" t="s">
        <v>47</v>
      </c>
      <c r="B312" s="32" t="s">
        <v>117</v>
      </c>
      <c r="C312" s="103">
        <v>1</v>
      </c>
      <c r="D312" s="104">
        <f t="shared" si="59"/>
        <v>191</v>
      </c>
      <c r="E312" s="99">
        <v>176</v>
      </c>
      <c r="F312" s="104">
        <v>15</v>
      </c>
      <c r="G312" s="100"/>
      <c r="H312" s="105">
        <v>3.36</v>
      </c>
      <c r="I312" s="100">
        <f t="shared" si="60"/>
        <v>100.8</v>
      </c>
      <c r="J312" s="101">
        <f t="shared" si="61"/>
        <v>125.08</v>
      </c>
    </row>
    <row r="313" spans="1:10" x14ac:dyDescent="0.25">
      <c r="A313" s="26" t="s">
        <v>47</v>
      </c>
      <c r="B313" s="32" t="s">
        <v>117</v>
      </c>
      <c r="C313" s="103">
        <v>1</v>
      </c>
      <c r="D313" s="104">
        <f t="shared" si="59"/>
        <v>216</v>
      </c>
      <c r="E313" s="99">
        <v>176</v>
      </c>
      <c r="F313" s="104">
        <v>40</v>
      </c>
      <c r="G313" s="100"/>
      <c r="H313" s="105">
        <v>3.36</v>
      </c>
      <c r="I313" s="100">
        <f t="shared" si="60"/>
        <v>268.8</v>
      </c>
      <c r="J313" s="101">
        <f t="shared" si="61"/>
        <v>333.55</v>
      </c>
    </row>
    <row r="314" spans="1:10" x14ac:dyDescent="0.25">
      <c r="A314" s="26" t="s">
        <v>47</v>
      </c>
      <c r="B314" s="32" t="s">
        <v>117</v>
      </c>
      <c r="C314" s="103">
        <v>1</v>
      </c>
      <c r="D314" s="104">
        <f t="shared" si="59"/>
        <v>180</v>
      </c>
      <c r="E314" s="99">
        <v>176</v>
      </c>
      <c r="F314" s="104">
        <v>4</v>
      </c>
      <c r="G314" s="100"/>
      <c r="H314" s="105">
        <v>3.36</v>
      </c>
      <c r="I314" s="100">
        <f t="shared" si="60"/>
        <v>26.88</v>
      </c>
      <c r="J314" s="101">
        <f t="shared" si="61"/>
        <v>33.36</v>
      </c>
    </row>
    <row r="315" spans="1:10" x14ac:dyDescent="0.25">
      <c r="A315" s="26" t="s">
        <v>47</v>
      </c>
      <c r="B315" s="32" t="s">
        <v>117</v>
      </c>
      <c r="C315" s="103">
        <v>1</v>
      </c>
      <c r="D315" s="104">
        <f t="shared" si="59"/>
        <v>206</v>
      </c>
      <c r="E315" s="99">
        <v>176</v>
      </c>
      <c r="F315" s="104">
        <v>30</v>
      </c>
      <c r="G315" s="100"/>
      <c r="H315" s="105">
        <v>3.36</v>
      </c>
      <c r="I315" s="100">
        <f t="shared" si="60"/>
        <v>201.6</v>
      </c>
      <c r="J315" s="101">
        <f t="shared" si="61"/>
        <v>250.17</v>
      </c>
    </row>
    <row r="316" spans="1:10" x14ac:dyDescent="0.25">
      <c r="A316" s="26" t="s">
        <v>47</v>
      </c>
      <c r="B316" s="32" t="s">
        <v>117</v>
      </c>
      <c r="C316" s="103">
        <v>1</v>
      </c>
      <c r="D316" s="104">
        <f t="shared" si="59"/>
        <v>201</v>
      </c>
      <c r="E316" s="99">
        <v>176</v>
      </c>
      <c r="F316" s="104">
        <v>25</v>
      </c>
      <c r="G316" s="100"/>
      <c r="H316" s="105">
        <v>3.36</v>
      </c>
      <c r="I316" s="100">
        <f t="shared" si="60"/>
        <v>168</v>
      </c>
      <c r="J316" s="101">
        <f t="shared" si="61"/>
        <v>208.47</v>
      </c>
    </row>
    <row r="317" spans="1:10" x14ac:dyDescent="0.25">
      <c r="A317" s="26" t="s">
        <v>47</v>
      </c>
      <c r="B317" s="32" t="s">
        <v>117</v>
      </c>
      <c r="C317" s="103">
        <v>1</v>
      </c>
      <c r="D317" s="104">
        <f t="shared" si="59"/>
        <v>216</v>
      </c>
      <c r="E317" s="99">
        <v>176</v>
      </c>
      <c r="F317" s="104">
        <v>40</v>
      </c>
      <c r="G317" s="100"/>
      <c r="H317" s="105">
        <v>3.36</v>
      </c>
      <c r="I317" s="100">
        <f t="shared" si="60"/>
        <v>268.8</v>
      </c>
      <c r="J317" s="101">
        <f t="shared" si="61"/>
        <v>333.55</v>
      </c>
    </row>
    <row r="318" spans="1:10" x14ac:dyDescent="0.25">
      <c r="A318" s="26" t="s">
        <v>47</v>
      </c>
      <c r="B318" s="32" t="s">
        <v>117</v>
      </c>
      <c r="C318" s="103">
        <v>1</v>
      </c>
      <c r="D318" s="104">
        <f t="shared" si="59"/>
        <v>192</v>
      </c>
      <c r="E318" s="99">
        <v>176</v>
      </c>
      <c r="F318" s="104">
        <v>16</v>
      </c>
      <c r="G318" s="100"/>
      <c r="H318" s="105">
        <v>3.36</v>
      </c>
      <c r="I318" s="100">
        <f t="shared" si="60"/>
        <v>107.52</v>
      </c>
      <c r="J318" s="101">
        <f t="shared" si="61"/>
        <v>133.41999999999999</v>
      </c>
    </row>
    <row r="319" spans="1:10" x14ac:dyDescent="0.25">
      <c r="A319" s="26" t="s">
        <v>47</v>
      </c>
      <c r="B319" s="32" t="s">
        <v>117</v>
      </c>
      <c r="C319" s="103">
        <v>1</v>
      </c>
      <c r="D319" s="104">
        <f t="shared" si="59"/>
        <v>192</v>
      </c>
      <c r="E319" s="99">
        <v>176</v>
      </c>
      <c r="F319" s="104">
        <v>16</v>
      </c>
      <c r="G319" s="100"/>
      <c r="H319" s="105">
        <v>3.36</v>
      </c>
      <c r="I319" s="100">
        <f t="shared" si="60"/>
        <v>107.52</v>
      </c>
      <c r="J319" s="101">
        <f t="shared" si="61"/>
        <v>133.41999999999999</v>
      </c>
    </row>
    <row r="320" spans="1:10" x14ac:dyDescent="0.25">
      <c r="A320" s="26" t="s">
        <v>47</v>
      </c>
      <c r="B320" s="32" t="s">
        <v>117</v>
      </c>
      <c r="C320" s="103">
        <v>1</v>
      </c>
      <c r="D320" s="104">
        <f t="shared" si="59"/>
        <v>228</v>
      </c>
      <c r="E320" s="99">
        <v>176</v>
      </c>
      <c r="F320" s="104">
        <v>52</v>
      </c>
      <c r="G320" s="100"/>
      <c r="H320" s="105">
        <v>3.36</v>
      </c>
      <c r="I320" s="100">
        <f t="shared" si="60"/>
        <v>349.44</v>
      </c>
      <c r="J320" s="101">
        <f t="shared" si="61"/>
        <v>433.62</v>
      </c>
    </row>
    <row r="321" spans="1:10" x14ac:dyDescent="0.25">
      <c r="A321" s="26" t="s">
        <v>47</v>
      </c>
      <c r="B321" s="32" t="s">
        <v>118</v>
      </c>
      <c r="C321" s="103">
        <v>1</v>
      </c>
      <c r="D321" s="104">
        <f t="shared" si="59"/>
        <v>208</v>
      </c>
      <c r="E321" s="99">
        <v>176</v>
      </c>
      <c r="F321" s="104">
        <v>32</v>
      </c>
      <c r="G321" s="100"/>
      <c r="H321" s="105">
        <v>3.75</v>
      </c>
      <c r="I321" s="100">
        <f t="shared" si="60"/>
        <v>240</v>
      </c>
      <c r="J321" s="101">
        <f t="shared" si="61"/>
        <v>297.82</v>
      </c>
    </row>
    <row r="322" spans="1:10" x14ac:dyDescent="0.25">
      <c r="A322" s="26" t="s">
        <v>47</v>
      </c>
      <c r="B322" s="32" t="s">
        <v>118</v>
      </c>
      <c r="C322" s="103">
        <v>1</v>
      </c>
      <c r="D322" s="104">
        <f t="shared" si="59"/>
        <v>216</v>
      </c>
      <c r="E322" s="99">
        <v>176</v>
      </c>
      <c r="F322" s="104">
        <v>40</v>
      </c>
      <c r="G322" s="100"/>
      <c r="H322" s="105">
        <v>3.75</v>
      </c>
      <c r="I322" s="100">
        <f t="shared" si="60"/>
        <v>300</v>
      </c>
      <c r="J322" s="101">
        <f t="shared" si="61"/>
        <v>372.27</v>
      </c>
    </row>
    <row r="323" spans="1:10" x14ac:dyDescent="0.25">
      <c r="A323" s="26" t="s">
        <v>47</v>
      </c>
      <c r="B323" s="32" t="s">
        <v>118</v>
      </c>
      <c r="C323" s="103">
        <v>1</v>
      </c>
      <c r="D323" s="104">
        <f t="shared" si="59"/>
        <v>187</v>
      </c>
      <c r="E323" s="99">
        <v>176</v>
      </c>
      <c r="F323" s="104">
        <v>11</v>
      </c>
      <c r="G323" s="100"/>
      <c r="H323" s="105">
        <v>3.75</v>
      </c>
      <c r="I323" s="100">
        <f t="shared" si="60"/>
        <v>82.5</v>
      </c>
      <c r="J323" s="101">
        <f t="shared" si="61"/>
        <v>102.37</v>
      </c>
    </row>
    <row r="324" spans="1:10" x14ac:dyDescent="0.25">
      <c r="A324" s="26" t="s">
        <v>47</v>
      </c>
      <c r="B324" s="32" t="s">
        <v>118</v>
      </c>
      <c r="C324" s="103">
        <v>1</v>
      </c>
      <c r="D324" s="104">
        <f t="shared" si="59"/>
        <v>192</v>
      </c>
      <c r="E324" s="99">
        <v>176</v>
      </c>
      <c r="F324" s="104">
        <v>16</v>
      </c>
      <c r="G324" s="100"/>
      <c r="H324" s="105">
        <v>3.75</v>
      </c>
      <c r="I324" s="100">
        <f t="shared" si="60"/>
        <v>120</v>
      </c>
      <c r="J324" s="101">
        <f t="shared" si="61"/>
        <v>148.91</v>
      </c>
    </row>
    <row r="325" spans="1:10" x14ac:dyDescent="0.25">
      <c r="A325" s="26" t="s">
        <v>47</v>
      </c>
      <c r="B325" s="32" t="s">
        <v>118</v>
      </c>
      <c r="C325" s="103">
        <v>1</v>
      </c>
      <c r="D325" s="104">
        <f t="shared" si="59"/>
        <v>212</v>
      </c>
      <c r="E325" s="99">
        <v>176</v>
      </c>
      <c r="F325" s="104">
        <v>36</v>
      </c>
      <c r="G325" s="100"/>
      <c r="H325" s="105">
        <v>3.75</v>
      </c>
      <c r="I325" s="100">
        <f t="shared" si="60"/>
        <v>270</v>
      </c>
      <c r="J325" s="101">
        <f t="shared" si="61"/>
        <v>335.04</v>
      </c>
    </row>
    <row r="326" spans="1:10" x14ac:dyDescent="0.25">
      <c r="A326" s="26" t="s">
        <v>47</v>
      </c>
      <c r="B326" s="32" t="s">
        <v>118</v>
      </c>
      <c r="C326" s="103">
        <v>1</v>
      </c>
      <c r="D326" s="104">
        <f t="shared" si="59"/>
        <v>216</v>
      </c>
      <c r="E326" s="99">
        <v>176</v>
      </c>
      <c r="F326" s="104">
        <v>40</v>
      </c>
      <c r="G326" s="100"/>
      <c r="H326" s="105">
        <v>3.75</v>
      </c>
      <c r="I326" s="100">
        <f t="shared" si="60"/>
        <v>300</v>
      </c>
      <c r="J326" s="101">
        <f t="shared" si="61"/>
        <v>372.27</v>
      </c>
    </row>
    <row r="327" spans="1:10" x14ac:dyDescent="0.25">
      <c r="A327" s="26" t="s">
        <v>47</v>
      </c>
      <c r="B327" s="32" t="s">
        <v>118</v>
      </c>
      <c r="C327" s="103">
        <v>1</v>
      </c>
      <c r="D327" s="104">
        <f t="shared" si="59"/>
        <v>192</v>
      </c>
      <c r="E327" s="99">
        <v>176</v>
      </c>
      <c r="F327" s="104">
        <v>16</v>
      </c>
      <c r="G327" s="100"/>
      <c r="H327" s="105">
        <v>3.75</v>
      </c>
      <c r="I327" s="100">
        <f t="shared" si="60"/>
        <v>120</v>
      </c>
      <c r="J327" s="101">
        <f t="shared" si="61"/>
        <v>148.91</v>
      </c>
    </row>
    <row r="328" spans="1:10" x14ac:dyDescent="0.25">
      <c r="A328" s="26" t="s">
        <v>47</v>
      </c>
      <c r="B328" s="32" t="s">
        <v>118</v>
      </c>
      <c r="C328" s="103">
        <v>1</v>
      </c>
      <c r="D328" s="104">
        <f t="shared" si="59"/>
        <v>185</v>
      </c>
      <c r="E328" s="99">
        <v>176</v>
      </c>
      <c r="F328" s="104">
        <v>9</v>
      </c>
      <c r="G328" s="100"/>
      <c r="H328" s="105">
        <v>3.75</v>
      </c>
      <c r="I328" s="100">
        <f t="shared" si="60"/>
        <v>67.5</v>
      </c>
      <c r="J328" s="101">
        <f t="shared" si="61"/>
        <v>83.76</v>
      </c>
    </row>
    <row r="329" spans="1:10" x14ac:dyDescent="0.25">
      <c r="A329" s="26" t="s">
        <v>47</v>
      </c>
      <c r="B329" s="32" t="s">
        <v>118</v>
      </c>
      <c r="C329" s="103">
        <v>1</v>
      </c>
      <c r="D329" s="104">
        <f t="shared" si="59"/>
        <v>216</v>
      </c>
      <c r="E329" s="99">
        <v>176</v>
      </c>
      <c r="F329" s="104">
        <v>40</v>
      </c>
      <c r="G329" s="100"/>
      <c r="H329" s="105">
        <v>3.75</v>
      </c>
      <c r="I329" s="100">
        <f t="shared" si="60"/>
        <v>300</v>
      </c>
      <c r="J329" s="101">
        <f t="shared" si="61"/>
        <v>372.27</v>
      </c>
    </row>
    <row r="330" spans="1:10" x14ac:dyDescent="0.25">
      <c r="A330" s="26" t="s">
        <v>47</v>
      </c>
      <c r="B330" s="32" t="s">
        <v>118</v>
      </c>
      <c r="C330" s="103">
        <v>1</v>
      </c>
      <c r="D330" s="104">
        <f t="shared" si="59"/>
        <v>199</v>
      </c>
      <c r="E330" s="99">
        <v>176</v>
      </c>
      <c r="F330" s="104">
        <v>23</v>
      </c>
      <c r="G330" s="100"/>
      <c r="H330" s="105">
        <v>3.75</v>
      </c>
      <c r="I330" s="100">
        <f t="shared" si="60"/>
        <v>172.5</v>
      </c>
      <c r="J330" s="101">
        <f t="shared" si="61"/>
        <v>214.06</v>
      </c>
    </row>
    <row r="331" spans="1:10" x14ac:dyDescent="0.25">
      <c r="A331" s="26" t="s">
        <v>47</v>
      </c>
      <c r="B331" s="32" t="s">
        <v>118</v>
      </c>
      <c r="C331" s="103">
        <v>1</v>
      </c>
      <c r="D331" s="104">
        <f t="shared" si="59"/>
        <v>184</v>
      </c>
      <c r="E331" s="99">
        <v>176</v>
      </c>
      <c r="F331" s="104">
        <v>8</v>
      </c>
      <c r="G331" s="100"/>
      <c r="H331" s="105">
        <v>3.75</v>
      </c>
      <c r="I331" s="100">
        <f t="shared" si="60"/>
        <v>60</v>
      </c>
      <c r="J331" s="101">
        <f t="shared" si="61"/>
        <v>74.45</v>
      </c>
    </row>
    <row r="332" spans="1:10" x14ac:dyDescent="0.25">
      <c r="A332" s="26" t="s">
        <v>47</v>
      </c>
      <c r="B332" s="32" t="s">
        <v>118</v>
      </c>
      <c r="C332" s="103">
        <v>1</v>
      </c>
      <c r="D332" s="104">
        <f t="shared" si="59"/>
        <v>216</v>
      </c>
      <c r="E332" s="99">
        <v>176</v>
      </c>
      <c r="F332" s="104">
        <v>40</v>
      </c>
      <c r="G332" s="100"/>
      <c r="H332" s="105">
        <v>3.75</v>
      </c>
      <c r="I332" s="100">
        <f t="shared" si="60"/>
        <v>300</v>
      </c>
      <c r="J332" s="101">
        <f t="shared" si="61"/>
        <v>372.27</v>
      </c>
    </row>
    <row r="333" spans="1:10" x14ac:dyDescent="0.25">
      <c r="A333" s="26" t="s">
        <v>47</v>
      </c>
      <c r="B333" s="32" t="s">
        <v>118</v>
      </c>
      <c r="C333" s="103">
        <v>1</v>
      </c>
      <c r="D333" s="104">
        <f t="shared" si="59"/>
        <v>192</v>
      </c>
      <c r="E333" s="99">
        <v>176</v>
      </c>
      <c r="F333" s="104">
        <v>16</v>
      </c>
      <c r="G333" s="100"/>
      <c r="H333" s="105">
        <v>3.75</v>
      </c>
      <c r="I333" s="100">
        <f t="shared" si="60"/>
        <v>120</v>
      </c>
      <c r="J333" s="101">
        <f t="shared" si="61"/>
        <v>148.91</v>
      </c>
    </row>
    <row r="334" spans="1:10" x14ac:dyDescent="0.25">
      <c r="A334" s="26" t="s">
        <v>47</v>
      </c>
      <c r="B334" s="32" t="s">
        <v>118</v>
      </c>
      <c r="C334" s="103">
        <v>1</v>
      </c>
      <c r="D334" s="104">
        <f t="shared" si="59"/>
        <v>216</v>
      </c>
      <c r="E334" s="99">
        <v>176</v>
      </c>
      <c r="F334" s="104">
        <v>40</v>
      </c>
      <c r="G334" s="100"/>
      <c r="H334" s="105">
        <v>3.75</v>
      </c>
      <c r="I334" s="100">
        <f t="shared" si="60"/>
        <v>300</v>
      </c>
      <c r="J334" s="101">
        <f t="shared" si="61"/>
        <v>372.27</v>
      </c>
    </row>
    <row r="335" spans="1:10" x14ac:dyDescent="0.25">
      <c r="A335" s="26" t="s">
        <v>47</v>
      </c>
      <c r="B335" s="32" t="s">
        <v>118</v>
      </c>
      <c r="C335" s="103">
        <v>1</v>
      </c>
      <c r="D335" s="104">
        <f t="shared" si="59"/>
        <v>193</v>
      </c>
      <c r="E335" s="99">
        <v>176</v>
      </c>
      <c r="F335" s="104">
        <v>17</v>
      </c>
      <c r="G335" s="100"/>
      <c r="H335" s="105">
        <v>3.75</v>
      </c>
      <c r="I335" s="100">
        <f t="shared" si="60"/>
        <v>127.5</v>
      </c>
      <c r="J335" s="101">
        <f t="shared" si="61"/>
        <v>158.21</v>
      </c>
    </row>
    <row r="336" spans="1:10" x14ac:dyDescent="0.25">
      <c r="A336" s="26" t="s">
        <v>47</v>
      </c>
      <c r="B336" s="32" t="s">
        <v>118</v>
      </c>
      <c r="C336" s="103">
        <v>1</v>
      </c>
      <c r="D336" s="104">
        <f t="shared" si="59"/>
        <v>207</v>
      </c>
      <c r="E336" s="99">
        <v>176</v>
      </c>
      <c r="F336" s="104">
        <v>31</v>
      </c>
      <c r="G336" s="100"/>
      <c r="H336" s="105">
        <v>3.75</v>
      </c>
      <c r="I336" s="100">
        <f t="shared" si="60"/>
        <v>232.5</v>
      </c>
      <c r="J336" s="101">
        <f t="shared" si="61"/>
        <v>288.51</v>
      </c>
    </row>
    <row r="337" spans="1:10" x14ac:dyDescent="0.25">
      <c r="A337" s="26" t="s">
        <v>47</v>
      </c>
      <c r="B337" s="32" t="s">
        <v>118</v>
      </c>
      <c r="C337" s="103">
        <v>1</v>
      </c>
      <c r="D337" s="104">
        <f t="shared" si="59"/>
        <v>180</v>
      </c>
      <c r="E337" s="99">
        <v>176</v>
      </c>
      <c r="F337" s="104">
        <v>4</v>
      </c>
      <c r="G337" s="100"/>
      <c r="H337" s="105">
        <v>3.75</v>
      </c>
      <c r="I337" s="100">
        <f t="shared" si="60"/>
        <v>30</v>
      </c>
      <c r="J337" s="101">
        <f t="shared" si="61"/>
        <v>37.229999999999997</v>
      </c>
    </row>
    <row r="338" spans="1:10" x14ac:dyDescent="0.25">
      <c r="A338" s="26" t="s">
        <v>47</v>
      </c>
      <c r="B338" s="32" t="s">
        <v>119</v>
      </c>
      <c r="C338" s="103">
        <v>1</v>
      </c>
      <c r="D338" s="104">
        <f t="shared" si="59"/>
        <v>201</v>
      </c>
      <c r="E338" s="99">
        <v>176</v>
      </c>
      <c r="F338" s="104">
        <v>25</v>
      </c>
      <c r="G338" s="100"/>
      <c r="H338" s="105">
        <v>5.33</v>
      </c>
      <c r="I338" s="100">
        <f t="shared" ref="I338:I369" si="62">ROUND(F338*H338*2,2)</f>
        <v>266.5</v>
      </c>
      <c r="J338" s="101">
        <f t="shared" ref="J338:J369" si="63">ROUND(I338*1.2409,2)</f>
        <v>330.7</v>
      </c>
    </row>
    <row r="339" spans="1:10" x14ac:dyDescent="0.25">
      <c r="A339" s="26" t="s">
        <v>47</v>
      </c>
      <c r="B339" s="32" t="s">
        <v>119</v>
      </c>
      <c r="C339" s="103">
        <v>1</v>
      </c>
      <c r="D339" s="104">
        <f t="shared" ref="D339:D377" si="64">E339+F339</f>
        <v>197</v>
      </c>
      <c r="E339" s="99">
        <v>176</v>
      </c>
      <c r="F339" s="104">
        <v>21</v>
      </c>
      <c r="G339" s="100"/>
      <c r="H339" s="105">
        <v>5.33</v>
      </c>
      <c r="I339" s="100">
        <f t="shared" si="62"/>
        <v>223.86</v>
      </c>
      <c r="J339" s="101">
        <f t="shared" si="63"/>
        <v>277.79000000000002</v>
      </c>
    </row>
    <row r="340" spans="1:10" x14ac:dyDescent="0.25">
      <c r="A340" s="26" t="s">
        <v>47</v>
      </c>
      <c r="B340" s="32" t="s">
        <v>119</v>
      </c>
      <c r="C340" s="103">
        <v>1</v>
      </c>
      <c r="D340" s="104">
        <f t="shared" si="64"/>
        <v>194</v>
      </c>
      <c r="E340" s="99">
        <v>176</v>
      </c>
      <c r="F340" s="104">
        <v>18</v>
      </c>
      <c r="G340" s="100"/>
      <c r="H340" s="105">
        <v>5.33</v>
      </c>
      <c r="I340" s="100">
        <f t="shared" si="62"/>
        <v>191.88</v>
      </c>
      <c r="J340" s="101">
        <f t="shared" si="63"/>
        <v>238.1</v>
      </c>
    </row>
    <row r="341" spans="1:10" x14ac:dyDescent="0.25">
      <c r="A341" s="26" t="s">
        <v>47</v>
      </c>
      <c r="B341" s="32" t="s">
        <v>120</v>
      </c>
      <c r="C341" s="103">
        <v>1</v>
      </c>
      <c r="D341" s="104">
        <f t="shared" si="64"/>
        <v>178</v>
      </c>
      <c r="E341" s="99">
        <v>176</v>
      </c>
      <c r="F341" s="104">
        <v>2</v>
      </c>
      <c r="G341" s="100"/>
      <c r="H341" s="105">
        <v>3.15</v>
      </c>
      <c r="I341" s="100">
        <f t="shared" si="62"/>
        <v>12.6</v>
      </c>
      <c r="J341" s="101">
        <f t="shared" si="63"/>
        <v>15.64</v>
      </c>
    </row>
    <row r="342" spans="1:10" x14ac:dyDescent="0.25">
      <c r="A342" s="26" t="s">
        <v>47</v>
      </c>
      <c r="B342" s="32" t="s">
        <v>120</v>
      </c>
      <c r="C342" s="103">
        <v>1</v>
      </c>
      <c r="D342" s="104">
        <f t="shared" si="64"/>
        <v>192</v>
      </c>
      <c r="E342" s="99">
        <v>176</v>
      </c>
      <c r="F342" s="104">
        <v>16</v>
      </c>
      <c r="G342" s="100"/>
      <c r="H342" s="105">
        <v>3.15</v>
      </c>
      <c r="I342" s="100">
        <f t="shared" si="62"/>
        <v>100.8</v>
      </c>
      <c r="J342" s="101">
        <f t="shared" si="63"/>
        <v>125.08</v>
      </c>
    </row>
    <row r="343" spans="1:10" x14ac:dyDescent="0.25">
      <c r="A343" s="26" t="s">
        <v>47</v>
      </c>
      <c r="B343" s="32" t="s">
        <v>120</v>
      </c>
      <c r="C343" s="103">
        <v>1</v>
      </c>
      <c r="D343" s="104">
        <f t="shared" si="64"/>
        <v>184</v>
      </c>
      <c r="E343" s="99">
        <v>176</v>
      </c>
      <c r="F343" s="104">
        <v>8</v>
      </c>
      <c r="G343" s="100"/>
      <c r="H343" s="105">
        <v>3.15</v>
      </c>
      <c r="I343" s="100">
        <f t="shared" si="62"/>
        <v>50.4</v>
      </c>
      <c r="J343" s="101">
        <f t="shared" si="63"/>
        <v>62.54</v>
      </c>
    </row>
    <row r="344" spans="1:10" x14ac:dyDescent="0.25">
      <c r="A344" s="26" t="s">
        <v>47</v>
      </c>
      <c r="B344" s="32" t="s">
        <v>121</v>
      </c>
      <c r="C344" s="103">
        <v>1</v>
      </c>
      <c r="D344" s="104">
        <f t="shared" si="64"/>
        <v>197</v>
      </c>
      <c r="E344" s="99">
        <v>176</v>
      </c>
      <c r="F344" s="104">
        <v>21</v>
      </c>
      <c r="G344" s="100"/>
      <c r="H344" s="105">
        <v>3.9</v>
      </c>
      <c r="I344" s="100">
        <f t="shared" si="62"/>
        <v>163.80000000000001</v>
      </c>
      <c r="J344" s="101">
        <f t="shared" si="63"/>
        <v>203.26</v>
      </c>
    </row>
    <row r="345" spans="1:10" x14ac:dyDescent="0.25">
      <c r="A345" s="26" t="s">
        <v>47</v>
      </c>
      <c r="B345" s="32" t="s">
        <v>122</v>
      </c>
      <c r="C345" s="103">
        <v>1</v>
      </c>
      <c r="D345" s="104">
        <f t="shared" si="64"/>
        <v>177</v>
      </c>
      <c r="E345" s="99">
        <v>176</v>
      </c>
      <c r="F345" s="104">
        <v>1</v>
      </c>
      <c r="G345" s="100"/>
      <c r="H345" s="105">
        <v>5</v>
      </c>
      <c r="I345" s="100">
        <f t="shared" si="62"/>
        <v>10</v>
      </c>
      <c r="J345" s="101">
        <f t="shared" si="63"/>
        <v>12.41</v>
      </c>
    </row>
    <row r="346" spans="1:10" x14ac:dyDescent="0.25">
      <c r="A346" s="26" t="s">
        <v>47</v>
      </c>
      <c r="B346" s="32" t="s">
        <v>122</v>
      </c>
      <c r="C346" s="103">
        <v>1</v>
      </c>
      <c r="D346" s="104">
        <f t="shared" si="64"/>
        <v>184</v>
      </c>
      <c r="E346" s="99">
        <v>176</v>
      </c>
      <c r="F346" s="104">
        <v>8</v>
      </c>
      <c r="G346" s="100"/>
      <c r="H346" s="105">
        <v>5</v>
      </c>
      <c r="I346" s="100">
        <f t="shared" si="62"/>
        <v>80</v>
      </c>
      <c r="J346" s="101">
        <f t="shared" si="63"/>
        <v>99.27</v>
      </c>
    </row>
    <row r="347" spans="1:10" ht="33" x14ac:dyDescent="0.25">
      <c r="A347" s="26" t="s">
        <v>47</v>
      </c>
      <c r="B347" s="32" t="s">
        <v>123</v>
      </c>
      <c r="C347" s="103">
        <v>1</v>
      </c>
      <c r="D347" s="104">
        <f t="shared" si="64"/>
        <v>200</v>
      </c>
      <c r="E347" s="99">
        <v>176</v>
      </c>
      <c r="F347" s="104">
        <v>24</v>
      </c>
      <c r="G347" s="100"/>
      <c r="H347" s="105">
        <v>4.5</v>
      </c>
      <c r="I347" s="100">
        <f t="shared" si="62"/>
        <v>216</v>
      </c>
      <c r="J347" s="101">
        <f t="shared" si="63"/>
        <v>268.02999999999997</v>
      </c>
    </row>
    <row r="348" spans="1:10" x14ac:dyDescent="0.25">
      <c r="A348" s="26" t="s">
        <v>47</v>
      </c>
      <c r="B348" s="32" t="s">
        <v>124</v>
      </c>
      <c r="C348" s="103">
        <v>1</v>
      </c>
      <c r="D348" s="104">
        <f t="shared" si="64"/>
        <v>179</v>
      </c>
      <c r="E348" s="99">
        <v>176</v>
      </c>
      <c r="F348" s="104">
        <v>3</v>
      </c>
      <c r="G348" s="100"/>
      <c r="H348" s="105">
        <v>6</v>
      </c>
      <c r="I348" s="100">
        <f t="shared" si="62"/>
        <v>36</v>
      </c>
      <c r="J348" s="101">
        <f t="shared" si="63"/>
        <v>44.67</v>
      </c>
    </row>
    <row r="349" spans="1:10" x14ac:dyDescent="0.25">
      <c r="A349" s="26" t="s">
        <v>47</v>
      </c>
      <c r="B349" s="32" t="s">
        <v>125</v>
      </c>
      <c r="C349" s="103">
        <v>1</v>
      </c>
      <c r="D349" s="104">
        <f t="shared" si="64"/>
        <v>178</v>
      </c>
      <c r="E349" s="99">
        <v>176</v>
      </c>
      <c r="F349" s="104">
        <v>2</v>
      </c>
      <c r="G349" s="100"/>
      <c r="H349" s="105">
        <v>3.06</v>
      </c>
      <c r="I349" s="100">
        <f t="shared" si="62"/>
        <v>12.24</v>
      </c>
      <c r="J349" s="101">
        <f t="shared" si="63"/>
        <v>15.19</v>
      </c>
    </row>
    <row r="350" spans="1:10" x14ac:dyDescent="0.25">
      <c r="A350" s="26" t="s">
        <v>47</v>
      </c>
      <c r="B350" s="32" t="s">
        <v>125</v>
      </c>
      <c r="C350" s="103">
        <v>1</v>
      </c>
      <c r="D350" s="104">
        <f t="shared" si="64"/>
        <v>186</v>
      </c>
      <c r="E350" s="99">
        <v>176</v>
      </c>
      <c r="F350" s="104">
        <v>10</v>
      </c>
      <c r="G350" s="100"/>
      <c r="H350" s="105">
        <v>3.06</v>
      </c>
      <c r="I350" s="100">
        <f t="shared" si="62"/>
        <v>61.2</v>
      </c>
      <c r="J350" s="101">
        <f t="shared" si="63"/>
        <v>75.94</v>
      </c>
    </row>
    <row r="351" spans="1:10" x14ac:dyDescent="0.25">
      <c r="A351" s="26" t="s">
        <v>47</v>
      </c>
      <c r="B351" s="32" t="s">
        <v>125</v>
      </c>
      <c r="C351" s="103">
        <v>1</v>
      </c>
      <c r="D351" s="104">
        <f t="shared" si="64"/>
        <v>206</v>
      </c>
      <c r="E351" s="99">
        <v>176</v>
      </c>
      <c r="F351" s="104">
        <v>30</v>
      </c>
      <c r="G351" s="100"/>
      <c r="H351" s="105">
        <v>3.06</v>
      </c>
      <c r="I351" s="100">
        <f t="shared" si="62"/>
        <v>183.6</v>
      </c>
      <c r="J351" s="101">
        <f t="shared" si="63"/>
        <v>227.83</v>
      </c>
    </row>
    <row r="352" spans="1:10" x14ac:dyDescent="0.25">
      <c r="A352" s="26" t="s">
        <v>47</v>
      </c>
      <c r="B352" s="32" t="s">
        <v>125</v>
      </c>
      <c r="C352" s="103">
        <v>1</v>
      </c>
      <c r="D352" s="104">
        <f t="shared" si="64"/>
        <v>196</v>
      </c>
      <c r="E352" s="99">
        <v>176</v>
      </c>
      <c r="F352" s="104">
        <v>20</v>
      </c>
      <c r="G352" s="100"/>
      <c r="H352" s="105">
        <v>3.06</v>
      </c>
      <c r="I352" s="100">
        <f t="shared" si="62"/>
        <v>122.4</v>
      </c>
      <c r="J352" s="101">
        <f t="shared" si="63"/>
        <v>151.88999999999999</v>
      </c>
    </row>
    <row r="353" spans="1:10" x14ac:dyDescent="0.25">
      <c r="A353" s="26" t="s">
        <v>47</v>
      </c>
      <c r="B353" s="32" t="s">
        <v>126</v>
      </c>
      <c r="C353" s="103">
        <v>1</v>
      </c>
      <c r="D353" s="104">
        <f t="shared" si="64"/>
        <v>216</v>
      </c>
      <c r="E353" s="99">
        <v>176</v>
      </c>
      <c r="F353" s="104">
        <v>40</v>
      </c>
      <c r="G353" s="100"/>
      <c r="H353" s="105">
        <v>7.92</v>
      </c>
      <c r="I353" s="100">
        <f t="shared" si="62"/>
        <v>633.6</v>
      </c>
      <c r="J353" s="101">
        <f t="shared" si="63"/>
        <v>786.23</v>
      </c>
    </row>
    <row r="354" spans="1:10" ht="33" x14ac:dyDescent="0.25">
      <c r="A354" s="26" t="s">
        <v>47</v>
      </c>
      <c r="B354" s="32" t="s">
        <v>127</v>
      </c>
      <c r="C354" s="103">
        <v>1</v>
      </c>
      <c r="D354" s="104">
        <f t="shared" si="64"/>
        <v>194</v>
      </c>
      <c r="E354" s="99">
        <v>176</v>
      </c>
      <c r="F354" s="104">
        <v>18</v>
      </c>
      <c r="G354" s="100"/>
      <c r="H354" s="105">
        <v>9.5</v>
      </c>
      <c r="I354" s="100">
        <f t="shared" si="62"/>
        <v>342</v>
      </c>
      <c r="J354" s="101">
        <f t="shared" si="63"/>
        <v>424.39</v>
      </c>
    </row>
    <row r="355" spans="1:10" x14ac:dyDescent="0.25">
      <c r="A355" s="26" t="s">
        <v>47</v>
      </c>
      <c r="B355" s="32" t="s">
        <v>128</v>
      </c>
      <c r="C355" s="103">
        <v>1</v>
      </c>
      <c r="D355" s="104">
        <f t="shared" si="64"/>
        <v>216</v>
      </c>
      <c r="E355" s="99">
        <v>176</v>
      </c>
      <c r="F355" s="104">
        <v>40</v>
      </c>
      <c r="G355" s="100"/>
      <c r="H355" s="105">
        <v>7.92</v>
      </c>
      <c r="I355" s="100">
        <f t="shared" si="62"/>
        <v>633.6</v>
      </c>
      <c r="J355" s="101">
        <f t="shared" si="63"/>
        <v>786.23</v>
      </c>
    </row>
    <row r="356" spans="1:10" x14ac:dyDescent="0.25">
      <c r="A356" s="26" t="s">
        <v>47</v>
      </c>
      <c r="B356" s="32" t="s">
        <v>129</v>
      </c>
      <c r="C356" s="103">
        <v>1</v>
      </c>
      <c r="D356" s="104">
        <f t="shared" si="64"/>
        <v>200</v>
      </c>
      <c r="E356" s="99">
        <v>176</v>
      </c>
      <c r="F356" s="104">
        <v>24</v>
      </c>
      <c r="G356" s="100"/>
      <c r="H356" s="105">
        <v>5.5</v>
      </c>
      <c r="I356" s="100">
        <f t="shared" si="62"/>
        <v>264</v>
      </c>
      <c r="J356" s="101">
        <f t="shared" si="63"/>
        <v>327.60000000000002</v>
      </c>
    </row>
    <row r="357" spans="1:10" x14ac:dyDescent="0.25">
      <c r="A357" s="26" t="s">
        <v>47</v>
      </c>
      <c r="B357" s="32" t="s">
        <v>129</v>
      </c>
      <c r="C357" s="103">
        <v>1</v>
      </c>
      <c r="D357" s="104">
        <f t="shared" si="64"/>
        <v>188</v>
      </c>
      <c r="E357" s="99">
        <v>176</v>
      </c>
      <c r="F357" s="104">
        <v>12</v>
      </c>
      <c r="G357" s="100"/>
      <c r="H357" s="105">
        <v>5.5</v>
      </c>
      <c r="I357" s="100">
        <f t="shared" si="62"/>
        <v>132</v>
      </c>
      <c r="J357" s="101">
        <f t="shared" si="63"/>
        <v>163.80000000000001</v>
      </c>
    </row>
    <row r="358" spans="1:10" x14ac:dyDescent="0.25">
      <c r="A358" s="26" t="s">
        <v>47</v>
      </c>
      <c r="B358" s="32" t="s">
        <v>129</v>
      </c>
      <c r="C358" s="103">
        <v>1</v>
      </c>
      <c r="D358" s="104">
        <f t="shared" si="64"/>
        <v>200</v>
      </c>
      <c r="E358" s="99">
        <v>176</v>
      </c>
      <c r="F358" s="104">
        <v>24</v>
      </c>
      <c r="G358" s="100"/>
      <c r="H358" s="105">
        <v>5.5</v>
      </c>
      <c r="I358" s="100">
        <f t="shared" si="62"/>
        <v>264</v>
      </c>
      <c r="J358" s="101">
        <f t="shared" si="63"/>
        <v>327.60000000000002</v>
      </c>
    </row>
    <row r="359" spans="1:10" x14ac:dyDescent="0.25">
      <c r="A359" s="26" t="s">
        <v>47</v>
      </c>
      <c r="B359" s="32" t="s">
        <v>129</v>
      </c>
      <c r="C359" s="103">
        <v>1</v>
      </c>
      <c r="D359" s="104">
        <f t="shared" si="64"/>
        <v>199</v>
      </c>
      <c r="E359" s="99">
        <v>176</v>
      </c>
      <c r="F359" s="104">
        <v>23</v>
      </c>
      <c r="G359" s="100"/>
      <c r="H359" s="105">
        <v>5.5</v>
      </c>
      <c r="I359" s="100">
        <f t="shared" si="62"/>
        <v>253</v>
      </c>
      <c r="J359" s="101">
        <f t="shared" si="63"/>
        <v>313.95</v>
      </c>
    </row>
    <row r="360" spans="1:10" x14ac:dyDescent="0.25">
      <c r="A360" s="26" t="s">
        <v>47</v>
      </c>
      <c r="B360" s="32" t="s">
        <v>130</v>
      </c>
      <c r="C360" s="103">
        <v>1</v>
      </c>
      <c r="D360" s="104">
        <f t="shared" si="64"/>
        <v>182</v>
      </c>
      <c r="E360" s="99">
        <v>176</v>
      </c>
      <c r="F360" s="104">
        <v>6</v>
      </c>
      <c r="G360" s="100"/>
      <c r="H360" s="105">
        <v>3.28</v>
      </c>
      <c r="I360" s="100">
        <f t="shared" si="62"/>
        <v>39.36</v>
      </c>
      <c r="J360" s="101">
        <f t="shared" si="63"/>
        <v>48.84</v>
      </c>
    </row>
    <row r="361" spans="1:10" x14ac:dyDescent="0.25">
      <c r="A361" s="26" t="s">
        <v>47</v>
      </c>
      <c r="B361" s="32" t="s">
        <v>130</v>
      </c>
      <c r="C361" s="103">
        <v>1</v>
      </c>
      <c r="D361" s="104">
        <f t="shared" si="64"/>
        <v>178</v>
      </c>
      <c r="E361" s="99">
        <v>176</v>
      </c>
      <c r="F361" s="104">
        <v>2</v>
      </c>
      <c r="G361" s="100"/>
      <c r="H361" s="105">
        <v>3.28</v>
      </c>
      <c r="I361" s="100">
        <f t="shared" si="62"/>
        <v>13.12</v>
      </c>
      <c r="J361" s="101">
        <f t="shared" si="63"/>
        <v>16.28</v>
      </c>
    </row>
    <row r="362" spans="1:10" x14ac:dyDescent="0.25">
      <c r="A362" s="26" t="s">
        <v>47</v>
      </c>
      <c r="B362" s="32" t="s">
        <v>130</v>
      </c>
      <c r="C362" s="103">
        <v>1</v>
      </c>
      <c r="D362" s="104">
        <f t="shared" si="64"/>
        <v>185</v>
      </c>
      <c r="E362" s="99">
        <v>176</v>
      </c>
      <c r="F362" s="104">
        <v>9</v>
      </c>
      <c r="G362" s="100"/>
      <c r="H362" s="105">
        <v>3.28</v>
      </c>
      <c r="I362" s="100">
        <f t="shared" si="62"/>
        <v>59.04</v>
      </c>
      <c r="J362" s="101">
        <f t="shared" si="63"/>
        <v>73.260000000000005</v>
      </c>
    </row>
    <row r="363" spans="1:10" x14ac:dyDescent="0.25">
      <c r="A363" s="26" t="s">
        <v>47</v>
      </c>
      <c r="B363" s="32" t="s">
        <v>130</v>
      </c>
      <c r="C363" s="103">
        <v>1</v>
      </c>
      <c r="D363" s="104">
        <f t="shared" si="64"/>
        <v>185</v>
      </c>
      <c r="E363" s="99">
        <v>176</v>
      </c>
      <c r="F363" s="104">
        <v>9</v>
      </c>
      <c r="G363" s="100"/>
      <c r="H363" s="105">
        <v>3.28</v>
      </c>
      <c r="I363" s="100">
        <f t="shared" si="62"/>
        <v>59.04</v>
      </c>
      <c r="J363" s="101">
        <f t="shared" si="63"/>
        <v>73.260000000000005</v>
      </c>
    </row>
    <row r="364" spans="1:10" x14ac:dyDescent="0.25">
      <c r="A364" s="26" t="s">
        <v>47</v>
      </c>
      <c r="B364" s="32" t="s">
        <v>130</v>
      </c>
      <c r="C364" s="103">
        <v>1</v>
      </c>
      <c r="D364" s="104">
        <f t="shared" si="64"/>
        <v>185</v>
      </c>
      <c r="E364" s="99">
        <v>176</v>
      </c>
      <c r="F364" s="104">
        <v>9</v>
      </c>
      <c r="G364" s="100"/>
      <c r="H364" s="105">
        <v>3.28</v>
      </c>
      <c r="I364" s="100">
        <f t="shared" si="62"/>
        <v>59.04</v>
      </c>
      <c r="J364" s="101">
        <f t="shared" si="63"/>
        <v>73.260000000000005</v>
      </c>
    </row>
    <row r="365" spans="1:10" x14ac:dyDescent="0.25">
      <c r="A365" s="26" t="s">
        <v>47</v>
      </c>
      <c r="B365" s="32" t="s">
        <v>130</v>
      </c>
      <c r="C365" s="103">
        <v>1</v>
      </c>
      <c r="D365" s="104">
        <f t="shared" si="64"/>
        <v>211</v>
      </c>
      <c r="E365" s="99">
        <v>176</v>
      </c>
      <c r="F365" s="104">
        <v>35</v>
      </c>
      <c r="G365" s="100"/>
      <c r="H365" s="105">
        <v>3.28</v>
      </c>
      <c r="I365" s="100">
        <f t="shared" si="62"/>
        <v>229.6</v>
      </c>
      <c r="J365" s="101">
        <f t="shared" si="63"/>
        <v>284.91000000000003</v>
      </c>
    </row>
    <row r="366" spans="1:10" x14ac:dyDescent="0.25">
      <c r="A366" s="26" t="s">
        <v>47</v>
      </c>
      <c r="B366" s="32" t="s">
        <v>130</v>
      </c>
      <c r="C366" s="103">
        <v>1</v>
      </c>
      <c r="D366" s="104">
        <f t="shared" si="64"/>
        <v>181</v>
      </c>
      <c r="E366" s="99">
        <v>176</v>
      </c>
      <c r="F366" s="104">
        <v>5</v>
      </c>
      <c r="G366" s="100"/>
      <c r="H366" s="105">
        <v>3.28</v>
      </c>
      <c r="I366" s="100">
        <f t="shared" si="62"/>
        <v>32.799999999999997</v>
      </c>
      <c r="J366" s="101">
        <f t="shared" si="63"/>
        <v>40.700000000000003</v>
      </c>
    </row>
    <row r="367" spans="1:10" x14ac:dyDescent="0.25">
      <c r="A367" s="26" t="s">
        <v>47</v>
      </c>
      <c r="B367" s="32" t="s">
        <v>130</v>
      </c>
      <c r="C367" s="103">
        <v>1</v>
      </c>
      <c r="D367" s="104">
        <f t="shared" si="64"/>
        <v>178</v>
      </c>
      <c r="E367" s="99">
        <v>176</v>
      </c>
      <c r="F367" s="104">
        <v>2</v>
      </c>
      <c r="G367" s="100"/>
      <c r="H367" s="105">
        <v>3.28</v>
      </c>
      <c r="I367" s="100">
        <f t="shared" si="62"/>
        <v>13.12</v>
      </c>
      <c r="J367" s="101">
        <f t="shared" si="63"/>
        <v>16.28</v>
      </c>
    </row>
    <row r="368" spans="1:10" x14ac:dyDescent="0.25">
      <c r="A368" s="26" t="s">
        <v>47</v>
      </c>
      <c r="B368" s="32" t="s">
        <v>130</v>
      </c>
      <c r="C368" s="103">
        <v>1</v>
      </c>
      <c r="D368" s="104">
        <f t="shared" si="64"/>
        <v>197</v>
      </c>
      <c r="E368" s="99">
        <v>176</v>
      </c>
      <c r="F368" s="104">
        <v>21</v>
      </c>
      <c r="G368" s="100"/>
      <c r="H368" s="105">
        <v>3.28</v>
      </c>
      <c r="I368" s="100">
        <f t="shared" si="62"/>
        <v>137.76</v>
      </c>
      <c r="J368" s="101">
        <f t="shared" si="63"/>
        <v>170.95</v>
      </c>
    </row>
    <row r="369" spans="1:10" x14ac:dyDescent="0.25">
      <c r="A369" s="26" t="s">
        <v>47</v>
      </c>
      <c r="B369" s="32" t="s">
        <v>130</v>
      </c>
      <c r="C369" s="103">
        <v>1</v>
      </c>
      <c r="D369" s="104">
        <f t="shared" si="64"/>
        <v>179</v>
      </c>
      <c r="E369" s="99">
        <v>176</v>
      </c>
      <c r="F369" s="104">
        <v>3</v>
      </c>
      <c r="G369" s="100"/>
      <c r="H369" s="105">
        <v>3.28</v>
      </c>
      <c r="I369" s="100">
        <f t="shared" si="62"/>
        <v>19.68</v>
      </c>
      <c r="J369" s="101">
        <f t="shared" si="63"/>
        <v>24.42</v>
      </c>
    </row>
    <row r="370" spans="1:10" x14ac:dyDescent="0.25">
      <c r="A370" s="26" t="s">
        <v>47</v>
      </c>
      <c r="B370" s="32" t="s">
        <v>130</v>
      </c>
      <c r="C370" s="103">
        <v>1</v>
      </c>
      <c r="D370" s="104">
        <f t="shared" si="64"/>
        <v>199</v>
      </c>
      <c r="E370" s="99">
        <v>176</v>
      </c>
      <c r="F370" s="104">
        <v>23</v>
      </c>
      <c r="G370" s="100"/>
      <c r="H370" s="105">
        <v>3.28</v>
      </c>
      <c r="I370" s="100">
        <f t="shared" ref="I370:I377" si="65">ROUND(F370*H370*2,2)</f>
        <v>150.88</v>
      </c>
      <c r="J370" s="101">
        <f t="shared" ref="J370:J377" si="66">ROUND(I370*1.2409,2)</f>
        <v>187.23</v>
      </c>
    </row>
    <row r="371" spans="1:10" x14ac:dyDescent="0.25">
      <c r="A371" s="26" t="s">
        <v>47</v>
      </c>
      <c r="B371" s="32" t="s">
        <v>130</v>
      </c>
      <c r="C371" s="103">
        <v>1</v>
      </c>
      <c r="D371" s="104">
        <f t="shared" si="64"/>
        <v>192</v>
      </c>
      <c r="E371" s="99">
        <v>176</v>
      </c>
      <c r="F371" s="104">
        <v>16</v>
      </c>
      <c r="G371" s="100"/>
      <c r="H371" s="105">
        <v>3.28</v>
      </c>
      <c r="I371" s="100">
        <f t="shared" si="65"/>
        <v>104.96</v>
      </c>
      <c r="J371" s="101">
        <f t="shared" si="66"/>
        <v>130.24</v>
      </c>
    </row>
    <row r="372" spans="1:10" x14ac:dyDescent="0.25">
      <c r="A372" s="26" t="s">
        <v>47</v>
      </c>
      <c r="B372" s="32" t="s">
        <v>130</v>
      </c>
      <c r="C372" s="103">
        <v>1</v>
      </c>
      <c r="D372" s="104">
        <f t="shared" si="64"/>
        <v>183</v>
      </c>
      <c r="E372" s="99">
        <v>176</v>
      </c>
      <c r="F372" s="104">
        <v>7</v>
      </c>
      <c r="G372" s="100"/>
      <c r="H372" s="105">
        <v>3.28</v>
      </c>
      <c r="I372" s="100">
        <f t="shared" si="65"/>
        <v>45.92</v>
      </c>
      <c r="J372" s="101">
        <f t="shared" si="66"/>
        <v>56.98</v>
      </c>
    </row>
    <row r="373" spans="1:10" x14ac:dyDescent="0.25">
      <c r="A373" s="26" t="s">
        <v>47</v>
      </c>
      <c r="B373" s="32" t="s">
        <v>130</v>
      </c>
      <c r="C373" s="103">
        <v>1</v>
      </c>
      <c r="D373" s="104">
        <f t="shared" si="64"/>
        <v>185</v>
      </c>
      <c r="E373" s="99">
        <v>176</v>
      </c>
      <c r="F373" s="104">
        <v>9</v>
      </c>
      <c r="G373" s="100"/>
      <c r="H373" s="105">
        <v>3.28</v>
      </c>
      <c r="I373" s="100">
        <f t="shared" si="65"/>
        <v>59.04</v>
      </c>
      <c r="J373" s="101">
        <f t="shared" si="66"/>
        <v>73.260000000000005</v>
      </c>
    </row>
    <row r="374" spans="1:10" x14ac:dyDescent="0.25">
      <c r="A374" s="26" t="s">
        <v>47</v>
      </c>
      <c r="B374" s="32" t="s">
        <v>130</v>
      </c>
      <c r="C374" s="103">
        <v>1</v>
      </c>
      <c r="D374" s="104">
        <f t="shared" si="64"/>
        <v>237</v>
      </c>
      <c r="E374" s="99">
        <v>176</v>
      </c>
      <c r="F374" s="104">
        <v>61</v>
      </c>
      <c r="G374" s="100"/>
      <c r="H374" s="105">
        <v>3.28</v>
      </c>
      <c r="I374" s="100">
        <f t="shared" si="65"/>
        <v>400.16</v>
      </c>
      <c r="J374" s="101">
        <f t="shared" si="66"/>
        <v>496.56</v>
      </c>
    </row>
    <row r="375" spans="1:10" x14ac:dyDescent="0.25">
      <c r="A375" s="26" t="s">
        <v>47</v>
      </c>
      <c r="B375" s="32" t="s">
        <v>130</v>
      </c>
      <c r="C375" s="103">
        <v>1</v>
      </c>
      <c r="D375" s="104">
        <f t="shared" si="64"/>
        <v>180</v>
      </c>
      <c r="E375" s="99">
        <v>176</v>
      </c>
      <c r="F375" s="104">
        <v>4</v>
      </c>
      <c r="G375" s="100"/>
      <c r="H375" s="105">
        <v>3.28</v>
      </c>
      <c r="I375" s="100">
        <f t="shared" si="65"/>
        <v>26.24</v>
      </c>
      <c r="J375" s="101">
        <f t="shared" si="66"/>
        <v>32.56</v>
      </c>
    </row>
    <row r="376" spans="1:10" x14ac:dyDescent="0.25">
      <c r="A376" s="26" t="s">
        <v>47</v>
      </c>
      <c r="B376" s="32" t="s">
        <v>131</v>
      </c>
      <c r="C376" s="103">
        <v>1</v>
      </c>
      <c r="D376" s="104">
        <f t="shared" si="64"/>
        <v>184</v>
      </c>
      <c r="E376" s="99">
        <v>176</v>
      </c>
      <c r="F376" s="104">
        <v>8</v>
      </c>
      <c r="G376" s="100"/>
      <c r="H376" s="105">
        <v>4.3</v>
      </c>
      <c r="I376" s="100">
        <f t="shared" si="65"/>
        <v>68.8</v>
      </c>
      <c r="J376" s="101">
        <f t="shared" si="66"/>
        <v>85.37</v>
      </c>
    </row>
    <row r="377" spans="1:10" x14ac:dyDescent="0.25">
      <c r="A377" s="26" t="s">
        <v>47</v>
      </c>
      <c r="B377" s="32" t="s">
        <v>132</v>
      </c>
      <c r="C377" s="103">
        <v>1</v>
      </c>
      <c r="D377" s="104">
        <f t="shared" si="64"/>
        <v>184</v>
      </c>
      <c r="E377" s="99">
        <v>176</v>
      </c>
      <c r="F377" s="104">
        <v>8</v>
      </c>
      <c r="G377" s="100"/>
      <c r="H377" s="105">
        <v>3.9</v>
      </c>
      <c r="I377" s="100">
        <f t="shared" si="65"/>
        <v>62.4</v>
      </c>
      <c r="J377" s="101">
        <f t="shared" si="66"/>
        <v>77.430000000000007</v>
      </c>
    </row>
    <row r="378" spans="1:10" x14ac:dyDescent="0.25">
      <c r="A378" s="29" t="s">
        <v>55</v>
      </c>
      <c r="B378" s="3" t="s">
        <v>0</v>
      </c>
      <c r="C378" s="95">
        <f>C379+C382+C388+C393</f>
        <v>11</v>
      </c>
      <c r="D378" s="95">
        <f t="shared" ref="D378:I378" si="67">D379+D382+D388+D393</f>
        <v>2152.5</v>
      </c>
      <c r="E378" s="95">
        <f t="shared" si="67"/>
        <v>1936</v>
      </c>
      <c r="F378" s="95">
        <f t="shared" si="67"/>
        <v>216.5</v>
      </c>
      <c r="G378" s="95"/>
      <c r="H378" s="95"/>
      <c r="I378" s="95">
        <f t="shared" si="67"/>
        <v>2466.52</v>
      </c>
      <c r="J378" s="95">
        <f>J379+J382+J388+J393</f>
        <v>3060.69</v>
      </c>
    </row>
    <row r="379" spans="1:10" ht="33" x14ac:dyDescent="0.25">
      <c r="A379" s="15" t="s">
        <v>55</v>
      </c>
      <c r="B379" s="16" t="s">
        <v>11</v>
      </c>
      <c r="C379" s="97">
        <f t="shared" ref="C379:I379" si="68">SUM(C380:C381)</f>
        <v>2</v>
      </c>
      <c r="D379" s="97">
        <f t="shared" si="68"/>
        <v>379.5</v>
      </c>
      <c r="E379" s="97">
        <f t="shared" si="68"/>
        <v>352</v>
      </c>
      <c r="F379" s="97">
        <f t="shared" si="68"/>
        <v>27.5</v>
      </c>
      <c r="G379" s="97"/>
      <c r="H379" s="98"/>
      <c r="I379" s="97">
        <f t="shared" si="68"/>
        <v>509.22</v>
      </c>
      <c r="J379" s="98">
        <f>SUM(J380:J381)</f>
        <v>631.8900000000001</v>
      </c>
    </row>
    <row r="380" spans="1:10" x14ac:dyDescent="0.25">
      <c r="A380" s="12" t="s">
        <v>55</v>
      </c>
      <c r="B380" s="121" t="s">
        <v>56</v>
      </c>
      <c r="C380" s="106">
        <v>1</v>
      </c>
      <c r="D380" s="99">
        <f>E380+F380</f>
        <v>200</v>
      </c>
      <c r="E380" s="99">
        <v>176</v>
      </c>
      <c r="F380" s="99">
        <v>24</v>
      </c>
      <c r="G380" s="100">
        <v>1680.43</v>
      </c>
      <c r="H380" s="100">
        <f>ROUND(G380/E380,2)</f>
        <v>9.5500000000000007</v>
      </c>
      <c r="I380" s="100">
        <f>F380*H380*2</f>
        <v>458.40000000000003</v>
      </c>
      <c r="J380" s="101">
        <f>ROUND(I380*1.2409,2)</f>
        <v>568.83000000000004</v>
      </c>
    </row>
    <row r="381" spans="1:10" x14ac:dyDescent="0.25">
      <c r="A381" s="12" t="s">
        <v>55</v>
      </c>
      <c r="B381" s="121" t="s">
        <v>57</v>
      </c>
      <c r="C381" s="106">
        <v>1</v>
      </c>
      <c r="D381" s="99">
        <f>E381+F381</f>
        <v>179.5</v>
      </c>
      <c r="E381" s="99">
        <v>176</v>
      </c>
      <c r="F381" s="99">
        <v>3.5</v>
      </c>
      <c r="G381" s="100">
        <v>1278.5899999999999</v>
      </c>
      <c r="H381" s="100">
        <f>ROUND(G381/E381,2)</f>
        <v>7.26</v>
      </c>
      <c r="I381" s="100">
        <f>F381*H381*2</f>
        <v>50.82</v>
      </c>
      <c r="J381" s="101">
        <f>ROUND(I381*1.2409,2)</f>
        <v>63.06</v>
      </c>
    </row>
    <row r="382" spans="1:10" ht="49.5" x14ac:dyDescent="0.25">
      <c r="A382" s="15" t="s">
        <v>55</v>
      </c>
      <c r="B382" s="16" t="s">
        <v>12</v>
      </c>
      <c r="C382" s="97">
        <f>SUM(C383:C387)</f>
        <v>5</v>
      </c>
      <c r="D382" s="97">
        <f>SUM(D383:D387)</f>
        <v>980</v>
      </c>
      <c r="E382" s="97">
        <f>SUM(E383:E387)</f>
        <v>880</v>
      </c>
      <c r="F382" s="97">
        <f t="shared" ref="F382:I382" si="69">SUM(F383:F387)</f>
        <v>100</v>
      </c>
      <c r="G382" s="97"/>
      <c r="H382" s="97"/>
      <c r="I382" s="97">
        <f t="shared" si="69"/>
        <v>1143.8399999999999</v>
      </c>
      <c r="J382" s="98">
        <f>SUM(J383:J387)</f>
        <v>1419.37</v>
      </c>
    </row>
    <row r="383" spans="1:10" x14ac:dyDescent="0.25">
      <c r="A383" s="12" t="s">
        <v>55</v>
      </c>
      <c r="B383" s="121" t="s">
        <v>238</v>
      </c>
      <c r="C383" s="106">
        <v>1</v>
      </c>
      <c r="D383" s="99">
        <f>E383+F383</f>
        <v>188</v>
      </c>
      <c r="E383" s="99">
        <v>176</v>
      </c>
      <c r="F383" s="99">
        <v>12</v>
      </c>
      <c r="G383" s="100">
        <v>1140.3900000000001</v>
      </c>
      <c r="H383" s="100">
        <f>ROUND(G383/E383,2)</f>
        <v>6.48</v>
      </c>
      <c r="I383" s="100">
        <f>F383*H383*2</f>
        <v>155.52000000000001</v>
      </c>
      <c r="J383" s="101">
        <f>ROUND(I383*1.2409,2)</f>
        <v>192.98</v>
      </c>
    </row>
    <row r="384" spans="1:10" x14ac:dyDescent="0.25">
      <c r="A384" s="12" t="s">
        <v>55</v>
      </c>
      <c r="B384" s="121" t="s">
        <v>58</v>
      </c>
      <c r="C384" s="106">
        <v>1</v>
      </c>
      <c r="D384" s="99">
        <f t="shared" ref="D384:D387" si="70">E384+F384</f>
        <v>200</v>
      </c>
      <c r="E384" s="99">
        <v>176</v>
      </c>
      <c r="F384" s="99">
        <v>24</v>
      </c>
      <c r="G384" s="100">
        <v>1009.77</v>
      </c>
      <c r="H384" s="100">
        <f>ROUND(G384/E384,2)</f>
        <v>5.74</v>
      </c>
      <c r="I384" s="100">
        <f>F384*H384*2</f>
        <v>275.52</v>
      </c>
      <c r="J384" s="101">
        <f>ROUND(I384*1.2409,2)</f>
        <v>341.89</v>
      </c>
    </row>
    <row r="385" spans="1:10" x14ac:dyDescent="0.25">
      <c r="A385" s="12" t="s">
        <v>55</v>
      </c>
      <c r="B385" s="121" t="s">
        <v>58</v>
      </c>
      <c r="C385" s="106">
        <v>1</v>
      </c>
      <c r="D385" s="99">
        <f t="shared" si="70"/>
        <v>200</v>
      </c>
      <c r="E385" s="99">
        <v>176</v>
      </c>
      <c r="F385" s="99">
        <v>24</v>
      </c>
      <c r="G385" s="100">
        <v>1029.53</v>
      </c>
      <c r="H385" s="100">
        <f>ROUND(G385/E385,2)</f>
        <v>5.85</v>
      </c>
      <c r="I385" s="100">
        <f>F385*H385*2</f>
        <v>280.79999999999995</v>
      </c>
      <c r="J385" s="101">
        <f>ROUND(I385*1.2409,2)</f>
        <v>348.44</v>
      </c>
    </row>
    <row r="386" spans="1:10" x14ac:dyDescent="0.25">
      <c r="A386" s="12" t="s">
        <v>55</v>
      </c>
      <c r="B386" s="121" t="s">
        <v>58</v>
      </c>
      <c r="C386" s="106">
        <v>1</v>
      </c>
      <c r="D386" s="99">
        <f t="shared" si="70"/>
        <v>200</v>
      </c>
      <c r="E386" s="99">
        <v>176</v>
      </c>
      <c r="F386" s="99">
        <v>24</v>
      </c>
      <c r="G386" s="100">
        <v>932.1</v>
      </c>
      <c r="H386" s="100">
        <f>ROUND(G386/E386,2)</f>
        <v>5.3</v>
      </c>
      <c r="I386" s="100">
        <f>F386*H386*2</f>
        <v>254.39999999999998</v>
      </c>
      <c r="J386" s="101">
        <f>ROUND(I386*1.2409,2)</f>
        <v>315.68</v>
      </c>
    </row>
    <row r="387" spans="1:10" x14ac:dyDescent="0.25">
      <c r="A387" s="12" t="s">
        <v>55</v>
      </c>
      <c r="B387" s="121" t="s">
        <v>58</v>
      </c>
      <c r="C387" s="106">
        <v>1</v>
      </c>
      <c r="D387" s="99">
        <f t="shared" si="70"/>
        <v>192</v>
      </c>
      <c r="E387" s="99">
        <v>176</v>
      </c>
      <c r="F387" s="99">
        <v>16</v>
      </c>
      <c r="G387" s="100">
        <v>976.15</v>
      </c>
      <c r="H387" s="100">
        <f>ROUND(G387/E387,2)</f>
        <v>5.55</v>
      </c>
      <c r="I387" s="100">
        <f>F387*H387*2</f>
        <v>177.6</v>
      </c>
      <c r="J387" s="101">
        <f>ROUND(I387*1.2409,2)</f>
        <v>220.38</v>
      </c>
    </row>
    <row r="388" spans="1:10" ht="49.5" x14ac:dyDescent="0.25">
      <c r="A388" s="15" t="s">
        <v>55</v>
      </c>
      <c r="B388" s="16" t="s">
        <v>13</v>
      </c>
      <c r="C388" s="97">
        <f t="shared" ref="C388:I388" si="71">SUM(C389:C392)</f>
        <v>4</v>
      </c>
      <c r="D388" s="97">
        <f t="shared" si="71"/>
        <v>793</v>
      </c>
      <c r="E388" s="97">
        <f t="shared" si="71"/>
        <v>704</v>
      </c>
      <c r="F388" s="97">
        <f t="shared" si="71"/>
        <v>89</v>
      </c>
      <c r="G388" s="97"/>
      <c r="H388" s="98"/>
      <c r="I388" s="97">
        <f t="shared" si="71"/>
        <v>813.46</v>
      </c>
      <c r="J388" s="98">
        <f>SUM(J389:J392)</f>
        <v>1009.43</v>
      </c>
    </row>
    <row r="389" spans="1:10" x14ac:dyDescent="0.25">
      <c r="A389" s="12" t="s">
        <v>55</v>
      </c>
      <c r="B389" s="121" t="s">
        <v>59</v>
      </c>
      <c r="C389" s="99">
        <v>1</v>
      </c>
      <c r="D389" s="99">
        <f>E389+F389</f>
        <v>185</v>
      </c>
      <c r="E389" s="99">
        <v>176</v>
      </c>
      <c r="F389" s="99">
        <v>9</v>
      </c>
      <c r="G389" s="100">
        <v>804.95</v>
      </c>
      <c r="H389" s="100">
        <f>ROUND(G389/E389,2)</f>
        <v>4.57</v>
      </c>
      <c r="I389" s="100">
        <f>F389*H389*2</f>
        <v>82.26</v>
      </c>
      <c r="J389" s="101">
        <f>ROUND(I389*1.2409,2)</f>
        <v>102.08</v>
      </c>
    </row>
    <row r="390" spans="1:10" x14ac:dyDescent="0.25">
      <c r="A390" s="12" t="s">
        <v>55</v>
      </c>
      <c r="B390" s="121" t="s">
        <v>59</v>
      </c>
      <c r="C390" s="99">
        <v>1</v>
      </c>
      <c r="D390" s="99">
        <f t="shared" ref="D390:D392" si="72">E390+F390</f>
        <v>214</v>
      </c>
      <c r="E390" s="99">
        <v>176</v>
      </c>
      <c r="F390" s="99">
        <v>38</v>
      </c>
      <c r="G390" s="100">
        <v>804.95</v>
      </c>
      <c r="H390" s="100">
        <f>ROUND(G390/E390,2)</f>
        <v>4.57</v>
      </c>
      <c r="I390" s="100">
        <f>F390*H390*2</f>
        <v>347.32000000000005</v>
      </c>
      <c r="J390" s="101">
        <f>ROUND(I390*1.2409,2)</f>
        <v>430.99</v>
      </c>
    </row>
    <row r="391" spans="1:10" x14ac:dyDescent="0.25">
      <c r="A391" s="12" t="s">
        <v>55</v>
      </c>
      <c r="B391" s="121" t="s">
        <v>59</v>
      </c>
      <c r="C391" s="99">
        <v>1</v>
      </c>
      <c r="D391" s="99">
        <f t="shared" si="72"/>
        <v>208</v>
      </c>
      <c r="E391" s="99">
        <v>176</v>
      </c>
      <c r="F391" s="99">
        <v>32</v>
      </c>
      <c r="G391" s="100">
        <v>804.95</v>
      </c>
      <c r="H391" s="100">
        <f>ROUND(G391/E391,2)</f>
        <v>4.57</v>
      </c>
      <c r="I391" s="100">
        <f>F391*H391*2</f>
        <v>292.48</v>
      </c>
      <c r="J391" s="101">
        <f>ROUND(I391*1.2409,2)</f>
        <v>362.94</v>
      </c>
    </row>
    <row r="392" spans="1:10" x14ac:dyDescent="0.25">
      <c r="A392" s="12" t="s">
        <v>55</v>
      </c>
      <c r="B392" s="121" t="s">
        <v>59</v>
      </c>
      <c r="C392" s="99">
        <v>1</v>
      </c>
      <c r="D392" s="99">
        <f t="shared" si="72"/>
        <v>186</v>
      </c>
      <c r="E392" s="99">
        <v>176</v>
      </c>
      <c r="F392" s="99">
        <v>10</v>
      </c>
      <c r="G392" s="100">
        <v>804.95</v>
      </c>
      <c r="H392" s="100">
        <f>ROUND(G392/E392,2)</f>
        <v>4.57</v>
      </c>
      <c r="I392" s="100">
        <f>F392*H392*2</f>
        <v>91.4</v>
      </c>
      <c r="J392" s="101">
        <f>ROUND(I392*1.2409,2)</f>
        <v>113.42</v>
      </c>
    </row>
    <row r="393" spans="1:10" ht="33" x14ac:dyDescent="0.25">
      <c r="A393" s="15" t="s">
        <v>55</v>
      </c>
      <c r="B393" s="16" t="s">
        <v>14</v>
      </c>
      <c r="C393" s="97">
        <v>0</v>
      </c>
      <c r="D393" s="97">
        <v>0</v>
      </c>
      <c r="E393" s="97">
        <v>0</v>
      </c>
      <c r="F393" s="97">
        <v>0</v>
      </c>
      <c r="G393" s="97"/>
      <c r="H393" s="97"/>
      <c r="I393" s="97">
        <v>0</v>
      </c>
      <c r="J393" s="97">
        <v>0</v>
      </c>
    </row>
    <row r="394" spans="1:10" ht="26.25" customHeight="1" x14ac:dyDescent="0.25">
      <c r="A394" s="3" t="s">
        <v>15</v>
      </c>
      <c r="B394" s="3" t="s">
        <v>0</v>
      </c>
      <c r="C394" s="95">
        <f t="shared" ref="C394:I394" si="73">C395+C405+C420+C425</f>
        <v>33</v>
      </c>
      <c r="D394" s="95">
        <f t="shared" si="73"/>
        <v>6522.5</v>
      </c>
      <c r="E394" s="95">
        <f t="shared" si="73"/>
        <v>5808</v>
      </c>
      <c r="F394" s="95">
        <f t="shared" si="73"/>
        <v>714.5</v>
      </c>
      <c r="G394" s="96"/>
      <c r="H394" s="96"/>
      <c r="I394" s="96">
        <f t="shared" si="73"/>
        <v>14230.039999999999</v>
      </c>
      <c r="J394" s="96">
        <f>J395+J405+J420+J425</f>
        <v>17658.019999999997</v>
      </c>
    </row>
    <row r="395" spans="1:10" ht="33" x14ac:dyDescent="0.25">
      <c r="A395" s="15" t="s">
        <v>15</v>
      </c>
      <c r="B395" s="16" t="s">
        <v>11</v>
      </c>
      <c r="C395" s="97">
        <f t="shared" ref="C395:I395" si="74">SUM(C396:C404)</f>
        <v>9</v>
      </c>
      <c r="D395" s="97">
        <f t="shared" si="74"/>
        <v>1853.5</v>
      </c>
      <c r="E395" s="97">
        <f t="shared" si="74"/>
        <v>1584</v>
      </c>
      <c r="F395" s="97">
        <f t="shared" si="74"/>
        <v>269.5</v>
      </c>
      <c r="G395" s="98"/>
      <c r="H395" s="98"/>
      <c r="I395" s="98">
        <f t="shared" si="74"/>
        <v>7118.82</v>
      </c>
      <c r="J395" s="98">
        <f>SUM(J396:J404)</f>
        <v>8833.73</v>
      </c>
    </row>
    <row r="396" spans="1:10" ht="33" x14ac:dyDescent="0.25">
      <c r="A396" s="13" t="s">
        <v>15</v>
      </c>
      <c r="B396" s="14" t="s">
        <v>239</v>
      </c>
      <c r="C396" s="99">
        <v>1</v>
      </c>
      <c r="D396" s="99">
        <f>E396+F396</f>
        <v>190</v>
      </c>
      <c r="E396" s="99">
        <v>176</v>
      </c>
      <c r="F396" s="99">
        <v>14</v>
      </c>
      <c r="G396" s="100">
        <v>3223.43</v>
      </c>
      <c r="H396" s="100">
        <f t="shared" ref="H396:H404" si="75">ROUND(G396/E396,2)</f>
        <v>18.309999999999999</v>
      </c>
      <c r="I396" s="100">
        <f t="shared" ref="I396:I404" si="76">F396*H396*2</f>
        <v>512.67999999999995</v>
      </c>
      <c r="J396" s="101">
        <f t="shared" ref="J396:J404" si="77">ROUND(I396*1.2409,2)</f>
        <v>636.17999999999995</v>
      </c>
    </row>
    <row r="397" spans="1:10" x14ac:dyDescent="0.25">
      <c r="A397" s="13" t="s">
        <v>15</v>
      </c>
      <c r="B397" s="14" t="s">
        <v>240</v>
      </c>
      <c r="C397" s="99">
        <v>1</v>
      </c>
      <c r="D397" s="99">
        <f t="shared" ref="D397:D404" si="78">E397+F397</f>
        <v>206</v>
      </c>
      <c r="E397" s="99">
        <v>176</v>
      </c>
      <c r="F397" s="99">
        <v>30</v>
      </c>
      <c r="G397" s="100">
        <v>1991.23</v>
      </c>
      <c r="H397" s="100">
        <f t="shared" si="75"/>
        <v>11.31</v>
      </c>
      <c r="I397" s="100">
        <f t="shared" si="76"/>
        <v>678.6</v>
      </c>
      <c r="J397" s="101">
        <f t="shared" si="77"/>
        <v>842.07</v>
      </c>
    </row>
    <row r="398" spans="1:10" x14ac:dyDescent="0.25">
      <c r="A398" s="13" t="s">
        <v>15</v>
      </c>
      <c r="B398" s="14" t="s">
        <v>174</v>
      </c>
      <c r="C398" s="99">
        <v>1</v>
      </c>
      <c r="D398" s="99">
        <f t="shared" si="78"/>
        <v>196</v>
      </c>
      <c r="E398" s="99">
        <v>176</v>
      </c>
      <c r="F398" s="99">
        <v>20</v>
      </c>
      <c r="G398" s="100">
        <v>3193.53</v>
      </c>
      <c r="H398" s="100">
        <f t="shared" si="75"/>
        <v>18.149999999999999</v>
      </c>
      <c r="I398" s="100">
        <f t="shared" si="76"/>
        <v>726</v>
      </c>
      <c r="J398" s="101">
        <f t="shared" si="77"/>
        <v>900.89</v>
      </c>
    </row>
    <row r="399" spans="1:10" x14ac:dyDescent="0.25">
      <c r="A399" s="13" t="s">
        <v>15</v>
      </c>
      <c r="B399" s="14" t="s">
        <v>186</v>
      </c>
      <c r="C399" s="99">
        <v>1</v>
      </c>
      <c r="D399" s="99">
        <f t="shared" si="78"/>
        <v>219.5</v>
      </c>
      <c r="E399" s="99">
        <v>176</v>
      </c>
      <c r="F399" s="99">
        <v>43.5</v>
      </c>
      <c r="G399" s="100">
        <v>2758.53</v>
      </c>
      <c r="H399" s="100">
        <f t="shared" si="75"/>
        <v>15.67</v>
      </c>
      <c r="I399" s="100">
        <f t="shared" si="76"/>
        <v>1363.29</v>
      </c>
      <c r="J399" s="101">
        <f t="shared" si="77"/>
        <v>1691.71</v>
      </c>
    </row>
    <row r="400" spans="1:10" x14ac:dyDescent="0.25">
      <c r="A400" s="13" t="s">
        <v>15</v>
      </c>
      <c r="B400" s="14" t="s">
        <v>240</v>
      </c>
      <c r="C400" s="99">
        <v>1</v>
      </c>
      <c r="D400" s="99">
        <f t="shared" si="78"/>
        <v>216</v>
      </c>
      <c r="E400" s="99">
        <v>176</v>
      </c>
      <c r="F400" s="99">
        <v>40</v>
      </c>
      <c r="G400" s="100">
        <v>1803.38</v>
      </c>
      <c r="H400" s="100">
        <f t="shared" si="75"/>
        <v>10.25</v>
      </c>
      <c r="I400" s="100">
        <f t="shared" si="76"/>
        <v>820</v>
      </c>
      <c r="J400" s="101">
        <f t="shared" si="77"/>
        <v>1017.54</v>
      </c>
    </row>
    <row r="401" spans="1:10" x14ac:dyDescent="0.25">
      <c r="A401" s="13" t="s">
        <v>15</v>
      </c>
      <c r="B401" s="14" t="s">
        <v>241</v>
      </c>
      <c r="C401" s="99">
        <v>1</v>
      </c>
      <c r="D401" s="99">
        <f t="shared" si="78"/>
        <v>243.5</v>
      </c>
      <c r="E401" s="99">
        <v>176</v>
      </c>
      <c r="F401" s="99">
        <v>67.5</v>
      </c>
      <c r="G401" s="100">
        <v>2291.6</v>
      </c>
      <c r="H401" s="100">
        <f t="shared" si="75"/>
        <v>13.02</v>
      </c>
      <c r="I401" s="100">
        <f t="shared" si="76"/>
        <v>1757.7</v>
      </c>
      <c r="J401" s="101">
        <f t="shared" si="77"/>
        <v>2181.13</v>
      </c>
    </row>
    <row r="402" spans="1:10" x14ac:dyDescent="0.25">
      <c r="A402" s="13" t="s">
        <v>15</v>
      </c>
      <c r="B402" s="14" t="s">
        <v>174</v>
      </c>
      <c r="C402" s="99">
        <v>1</v>
      </c>
      <c r="D402" s="99">
        <f t="shared" si="78"/>
        <v>180.5</v>
      </c>
      <c r="E402" s="99">
        <v>176</v>
      </c>
      <c r="F402" s="99">
        <v>4.5</v>
      </c>
      <c r="G402" s="100">
        <v>2962.06</v>
      </c>
      <c r="H402" s="100">
        <f t="shared" si="75"/>
        <v>16.829999999999998</v>
      </c>
      <c r="I402" s="100">
        <f t="shared" si="76"/>
        <v>151.46999999999997</v>
      </c>
      <c r="J402" s="101">
        <f t="shared" si="77"/>
        <v>187.96</v>
      </c>
    </row>
    <row r="403" spans="1:10" x14ac:dyDescent="0.25">
      <c r="A403" s="13" t="s">
        <v>15</v>
      </c>
      <c r="B403" s="14" t="s">
        <v>240</v>
      </c>
      <c r="C403" s="99">
        <v>1</v>
      </c>
      <c r="D403" s="99">
        <f t="shared" si="78"/>
        <v>213</v>
      </c>
      <c r="E403" s="99">
        <v>176</v>
      </c>
      <c r="F403" s="99">
        <v>37</v>
      </c>
      <c r="G403" s="100">
        <v>2016.38</v>
      </c>
      <c r="H403" s="100">
        <f t="shared" si="75"/>
        <v>11.46</v>
      </c>
      <c r="I403" s="100">
        <f t="shared" si="76"/>
        <v>848.04000000000008</v>
      </c>
      <c r="J403" s="101">
        <f t="shared" si="77"/>
        <v>1052.33</v>
      </c>
    </row>
    <row r="404" spans="1:10" x14ac:dyDescent="0.25">
      <c r="A404" s="13" t="s">
        <v>15</v>
      </c>
      <c r="B404" s="14" t="s">
        <v>240</v>
      </c>
      <c r="C404" s="99">
        <v>1</v>
      </c>
      <c r="D404" s="99">
        <f t="shared" si="78"/>
        <v>189</v>
      </c>
      <c r="E404" s="99">
        <v>176</v>
      </c>
      <c r="F404" s="99">
        <v>13</v>
      </c>
      <c r="G404" s="100">
        <v>1767.41</v>
      </c>
      <c r="H404" s="100">
        <f t="shared" si="75"/>
        <v>10.039999999999999</v>
      </c>
      <c r="I404" s="100">
        <f t="shared" si="76"/>
        <v>261.03999999999996</v>
      </c>
      <c r="J404" s="101">
        <f t="shared" si="77"/>
        <v>323.92</v>
      </c>
    </row>
    <row r="405" spans="1:10" ht="49.5" x14ac:dyDescent="0.25">
      <c r="A405" s="15" t="s">
        <v>15</v>
      </c>
      <c r="B405" s="16" t="s">
        <v>12</v>
      </c>
      <c r="C405" s="97">
        <f>SUM(C406:C419)</f>
        <v>14</v>
      </c>
      <c r="D405" s="97">
        <f>SUM(D406:D419)</f>
        <v>2750</v>
      </c>
      <c r="E405" s="97">
        <f>SUM(E406:E419)</f>
        <v>2464</v>
      </c>
      <c r="F405" s="97">
        <f t="shared" ref="F405:J405" si="79">SUM(F406:F419)</f>
        <v>286</v>
      </c>
      <c r="G405" s="97"/>
      <c r="H405" s="97"/>
      <c r="I405" s="97">
        <f t="shared" si="79"/>
        <v>4655.42</v>
      </c>
      <c r="J405" s="97">
        <f t="shared" si="79"/>
        <v>5776.8999999999987</v>
      </c>
    </row>
    <row r="406" spans="1:10" x14ac:dyDescent="0.25">
      <c r="A406" s="13" t="s">
        <v>15</v>
      </c>
      <c r="B406" s="14" t="s">
        <v>189</v>
      </c>
      <c r="C406" s="99">
        <v>1</v>
      </c>
      <c r="D406" s="99">
        <f>E406+F406</f>
        <v>212</v>
      </c>
      <c r="E406" s="99">
        <v>176</v>
      </c>
      <c r="F406" s="99">
        <v>36</v>
      </c>
      <c r="G406" s="100">
        <v>2054.3000000000002</v>
      </c>
      <c r="H406" s="100">
        <f t="shared" ref="H406:H419" si="80">ROUND(G406/E406,2)</f>
        <v>11.67</v>
      </c>
      <c r="I406" s="100">
        <f t="shared" ref="I406:I419" si="81">F406*H406*2</f>
        <v>840.24</v>
      </c>
      <c r="J406" s="101">
        <f t="shared" ref="J406:J419" si="82">ROUND(I406*1.2409,2)</f>
        <v>1042.6500000000001</v>
      </c>
    </row>
    <row r="407" spans="1:10" x14ac:dyDescent="0.25">
      <c r="A407" s="13" t="s">
        <v>15</v>
      </c>
      <c r="B407" s="14" t="s">
        <v>189</v>
      </c>
      <c r="C407" s="99">
        <v>1</v>
      </c>
      <c r="D407" s="99">
        <f t="shared" ref="D407:D419" si="83">E407+F407</f>
        <v>203</v>
      </c>
      <c r="E407" s="99">
        <v>176</v>
      </c>
      <c r="F407" s="99">
        <v>27</v>
      </c>
      <c r="G407" s="100">
        <v>1617.49</v>
      </c>
      <c r="H407" s="100">
        <f t="shared" si="80"/>
        <v>9.19</v>
      </c>
      <c r="I407" s="100">
        <f t="shared" si="81"/>
        <v>496.26</v>
      </c>
      <c r="J407" s="101">
        <f t="shared" si="82"/>
        <v>615.80999999999995</v>
      </c>
    </row>
    <row r="408" spans="1:10" x14ac:dyDescent="0.25">
      <c r="A408" s="13" t="s">
        <v>15</v>
      </c>
      <c r="B408" s="14" t="s">
        <v>189</v>
      </c>
      <c r="C408" s="99">
        <v>1</v>
      </c>
      <c r="D408" s="99">
        <f t="shared" si="83"/>
        <v>200</v>
      </c>
      <c r="E408" s="99">
        <v>176</v>
      </c>
      <c r="F408" s="99">
        <v>24</v>
      </c>
      <c r="G408" s="100">
        <v>1595.09</v>
      </c>
      <c r="H408" s="100">
        <f t="shared" si="80"/>
        <v>9.06</v>
      </c>
      <c r="I408" s="100">
        <f t="shared" si="81"/>
        <v>434.88</v>
      </c>
      <c r="J408" s="101">
        <f t="shared" si="82"/>
        <v>539.64</v>
      </c>
    </row>
    <row r="409" spans="1:10" x14ac:dyDescent="0.25">
      <c r="A409" s="13" t="s">
        <v>15</v>
      </c>
      <c r="B409" s="14" t="s">
        <v>189</v>
      </c>
      <c r="C409" s="99">
        <v>1</v>
      </c>
      <c r="D409" s="99">
        <f t="shared" si="83"/>
        <v>192</v>
      </c>
      <c r="E409" s="99">
        <v>176</v>
      </c>
      <c r="F409" s="99">
        <v>16</v>
      </c>
      <c r="G409" s="100">
        <v>1581.61</v>
      </c>
      <c r="H409" s="100">
        <f t="shared" si="80"/>
        <v>8.99</v>
      </c>
      <c r="I409" s="100">
        <f t="shared" si="81"/>
        <v>287.68</v>
      </c>
      <c r="J409" s="101">
        <f t="shared" si="82"/>
        <v>356.98</v>
      </c>
    </row>
    <row r="410" spans="1:10" x14ac:dyDescent="0.25">
      <c r="A410" s="13" t="s">
        <v>15</v>
      </c>
      <c r="B410" s="14" t="s">
        <v>189</v>
      </c>
      <c r="C410" s="99">
        <v>1</v>
      </c>
      <c r="D410" s="99">
        <f t="shared" si="83"/>
        <v>184</v>
      </c>
      <c r="E410" s="99">
        <v>176</v>
      </c>
      <c r="F410" s="99">
        <v>8</v>
      </c>
      <c r="G410" s="100">
        <v>1187.45</v>
      </c>
      <c r="H410" s="100">
        <f t="shared" si="80"/>
        <v>6.75</v>
      </c>
      <c r="I410" s="100">
        <f t="shared" si="81"/>
        <v>108</v>
      </c>
      <c r="J410" s="101">
        <f t="shared" si="82"/>
        <v>134.02000000000001</v>
      </c>
    </row>
    <row r="411" spans="1:10" x14ac:dyDescent="0.25">
      <c r="A411" s="13" t="s">
        <v>15</v>
      </c>
      <c r="B411" s="14" t="s">
        <v>242</v>
      </c>
      <c r="C411" s="99">
        <v>1</v>
      </c>
      <c r="D411" s="99">
        <f t="shared" si="83"/>
        <v>187</v>
      </c>
      <c r="E411" s="99">
        <v>176</v>
      </c>
      <c r="F411" s="99">
        <v>11</v>
      </c>
      <c r="G411" s="100">
        <v>976.06</v>
      </c>
      <c r="H411" s="100">
        <f t="shared" si="80"/>
        <v>5.55</v>
      </c>
      <c r="I411" s="100">
        <f t="shared" si="81"/>
        <v>122.1</v>
      </c>
      <c r="J411" s="101">
        <f t="shared" si="82"/>
        <v>151.51</v>
      </c>
    </row>
    <row r="412" spans="1:10" x14ac:dyDescent="0.25">
      <c r="A412" s="13" t="s">
        <v>15</v>
      </c>
      <c r="B412" s="14" t="s">
        <v>242</v>
      </c>
      <c r="C412" s="99">
        <v>1</v>
      </c>
      <c r="D412" s="99">
        <f t="shared" si="83"/>
        <v>228</v>
      </c>
      <c r="E412" s="99">
        <v>176</v>
      </c>
      <c r="F412" s="99">
        <v>52</v>
      </c>
      <c r="G412" s="100">
        <v>1131.96</v>
      </c>
      <c r="H412" s="100">
        <f t="shared" si="80"/>
        <v>6.43</v>
      </c>
      <c r="I412" s="100">
        <f t="shared" si="81"/>
        <v>668.72</v>
      </c>
      <c r="J412" s="101">
        <f t="shared" si="82"/>
        <v>829.81</v>
      </c>
    </row>
    <row r="413" spans="1:10" x14ac:dyDescent="0.25">
      <c r="A413" s="13" t="s">
        <v>15</v>
      </c>
      <c r="B413" s="14" t="s">
        <v>242</v>
      </c>
      <c r="C413" s="99">
        <v>1</v>
      </c>
      <c r="D413" s="99">
        <f t="shared" si="83"/>
        <v>187</v>
      </c>
      <c r="E413" s="99">
        <v>176</v>
      </c>
      <c r="F413" s="99">
        <v>11</v>
      </c>
      <c r="G413" s="100">
        <v>1354.06</v>
      </c>
      <c r="H413" s="100">
        <f t="shared" si="80"/>
        <v>7.69</v>
      </c>
      <c r="I413" s="100">
        <f t="shared" si="81"/>
        <v>169.18</v>
      </c>
      <c r="J413" s="101">
        <f t="shared" si="82"/>
        <v>209.94</v>
      </c>
    </row>
    <row r="414" spans="1:10" x14ac:dyDescent="0.25">
      <c r="A414" s="13" t="s">
        <v>15</v>
      </c>
      <c r="B414" s="14" t="s">
        <v>242</v>
      </c>
      <c r="C414" s="99">
        <v>1</v>
      </c>
      <c r="D414" s="99">
        <f t="shared" si="83"/>
        <v>179</v>
      </c>
      <c r="E414" s="99">
        <v>176</v>
      </c>
      <c r="F414" s="99">
        <v>3</v>
      </c>
      <c r="G414" s="100">
        <v>1377.59</v>
      </c>
      <c r="H414" s="100">
        <f t="shared" si="80"/>
        <v>7.83</v>
      </c>
      <c r="I414" s="100">
        <f t="shared" si="81"/>
        <v>46.980000000000004</v>
      </c>
      <c r="J414" s="101">
        <f t="shared" si="82"/>
        <v>58.3</v>
      </c>
    </row>
    <row r="415" spans="1:10" x14ac:dyDescent="0.25">
      <c r="A415" s="13" t="s">
        <v>15</v>
      </c>
      <c r="B415" s="14" t="s">
        <v>242</v>
      </c>
      <c r="C415" s="99">
        <v>1</v>
      </c>
      <c r="D415" s="99">
        <f t="shared" si="83"/>
        <v>197</v>
      </c>
      <c r="E415" s="99">
        <v>176</v>
      </c>
      <c r="F415" s="99">
        <v>21</v>
      </c>
      <c r="G415" s="100">
        <v>812.75</v>
      </c>
      <c r="H415" s="100">
        <f t="shared" si="80"/>
        <v>4.62</v>
      </c>
      <c r="I415" s="100">
        <f t="shared" si="81"/>
        <v>194.04</v>
      </c>
      <c r="J415" s="101">
        <f t="shared" si="82"/>
        <v>240.78</v>
      </c>
    </row>
    <row r="416" spans="1:10" x14ac:dyDescent="0.25">
      <c r="A416" s="13" t="s">
        <v>15</v>
      </c>
      <c r="B416" s="14" t="s">
        <v>242</v>
      </c>
      <c r="C416" s="99">
        <v>1</v>
      </c>
      <c r="D416" s="99">
        <f t="shared" si="83"/>
        <v>200</v>
      </c>
      <c r="E416" s="99">
        <v>176</v>
      </c>
      <c r="F416" s="99">
        <v>24</v>
      </c>
      <c r="G416" s="100">
        <v>1361.84</v>
      </c>
      <c r="H416" s="100">
        <f t="shared" si="80"/>
        <v>7.74</v>
      </c>
      <c r="I416" s="100">
        <f t="shared" si="81"/>
        <v>371.52</v>
      </c>
      <c r="J416" s="101">
        <f t="shared" si="82"/>
        <v>461.02</v>
      </c>
    </row>
    <row r="417" spans="1:10" x14ac:dyDescent="0.25">
      <c r="A417" s="13" t="s">
        <v>15</v>
      </c>
      <c r="B417" s="14" t="s">
        <v>88</v>
      </c>
      <c r="C417" s="99">
        <v>1</v>
      </c>
      <c r="D417" s="99">
        <f t="shared" si="83"/>
        <v>197</v>
      </c>
      <c r="E417" s="99">
        <v>176</v>
      </c>
      <c r="F417" s="99">
        <v>21</v>
      </c>
      <c r="G417" s="100">
        <v>1666.53</v>
      </c>
      <c r="H417" s="100">
        <f t="shared" si="80"/>
        <v>9.4700000000000006</v>
      </c>
      <c r="I417" s="100">
        <f t="shared" si="81"/>
        <v>397.74</v>
      </c>
      <c r="J417" s="101">
        <f t="shared" si="82"/>
        <v>493.56</v>
      </c>
    </row>
    <row r="418" spans="1:10" x14ac:dyDescent="0.25">
      <c r="A418" s="13" t="s">
        <v>15</v>
      </c>
      <c r="B418" s="14" t="s">
        <v>99</v>
      </c>
      <c r="C418" s="99">
        <v>1</v>
      </c>
      <c r="D418" s="99">
        <f t="shared" si="83"/>
        <v>184</v>
      </c>
      <c r="E418" s="99">
        <v>176</v>
      </c>
      <c r="F418" s="99">
        <v>8</v>
      </c>
      <c r="G418" s="100">
        <v>1412.11</v>
      </c>
      <c r="H418" s="100">
        <f t="shared" si="80"/>
        <v>8.02</v>
      </c>
      <c r="I418" s="100">
        <f t="shared" si="81"/>
        <v>128.32</v>
      </c>
      <c r="J418" s="101">
        <f t="shared" si="82"/>
        <v>159.22999999999999</v>
      </c>
    </row>
    <row r="419" spans="1:10" x14ac:dyDescent="0.25">
      <c r="A419" s="13" t="s">
        <v>15</v>
      </c>
      <c r="B419" s="14" t="s">
        <v>106</v>
      </c>
      <c r="C419" s="99">
        <v>1</v>
      </c>
      <c r="D419" s="99">
        <f t="shared" si="83"/>
        <v>200</v>
      </c>
      <c r="E419" s="99">
        <v>176</v>
      </c>
      <c r="F419" s="99">
        <v>24</v>
      </c>
      <c r="G419" s="100">
        <v>1429.56</v>
      </c>
      <c r="H419" s="100">
        <f t="shared" si="80"/>
        <v>8.1199999999999992</v>
      </c>
      <c r="I419" s="100">
        <f t="shared" si="81"/>
        <v>389.76</v>
      </c>
      <c r="J419" s="101">
        <f t="shared" si="82"/>
        <v>483.65</v>
      </c>
    </row>
    <row r="420" spans="1:10" ht="49.5" x14ac:dyDescent="0.25">
      <c r="A420" s="15" t="s">
        <v>15</v>
      </c>
      <c r="B420" s="16" t="s">
        <v>13</v>
      </c>
      <c r="C420" s="97">
        <f>SUM(C421:C424)</f>
        <v>4</v>
      </c>
      <c r="D420" s="97">
        <f>SUM(D421:D424)</f>
        <v>775</v>
      </c>
      <c r="E420" s="97">
        <f>SUM(E421:E424)</f>
        <v>704</v>
      </c>
      <c r="F420" s="97">
        <f>SUM(F421:F424)</f>
        <v>71</v>
      </c>
      <c r="G420" s="97"/>
      <c r="H420" s="98"/>
      <c r="I420" s="97">
        <f>SUM(I421:I424)</f>
        <v>783.07999999999993</v>
      </c>
      <c r="J420" s="97">
        <f>SUM(J421:J424)</f>
        <v>971.71999999999991</v>
      </c>
    </row>
    <row r="421" spans="1:10" x14ac:dyDescent="0.25">
      <c r="A421" s="13" t="s">
        <v>15</v>
      </c>
      <c r="B421" s="14" t="s">
        <v>59</v>
      </c>
      <c r="C421" s="99">
        <v>1</v>
      </c>
      <c r="D421" s="99">
        <f>E421+F421</f>
        <v>189</v>
      </c>
      <c r="E421" s="99">
        <v>176</v>
      </c>
      <c r="F421" s="99">
        <v>13</v>
      </c>
      <c r="G421" s="100">
        <v>805.38</v>
      </c>
      <c r="H421" s="100">
        <f>ROUND(G421/E421,2)</f>
        <v>4.58</v>
      </c>
      <c r="I421" s="100">
        <f>F421*H421*2</f>
        <v>119.08</v>
      </c>
      <c r="J421" s="101">
        <f>ROUND(I421*1.2409,2)</f>
        <v>147.77000000000001</v>
      </c>
    </row>
    <row r="422" spans="1:10" x14ac:dyDescent="0.25">
      <c r="A422" s="13" t="s">
        <v>15</v>
      </c>
      <c r="B422" s="14" t="s">
        <v>59</v>
      </c>
      <c r="C422" s="99">
        <v>1</v>
      </c>
      <c r="D422" s="99">
        <f t="shared" ref="D422:D424" si="84">E422+F422</f>
        <v>192</v>
      </c>
      <c r="E422" s="99">
        <v>176</v>
      </c>
      <c r="F422" s="99">
        <v>16</v>
      </c>
      <c r="G422" s="100">
        <v>976.8</v>
      </c>
      <c r="H422" s="100">
        <f>ROUND(G422/E422,2)</f>
        <v>5.55</v>
      </c>
      <c r="I422" s="100">
        <f>F422*H422*2</f>
        <v>177.6</v>
      </c>
      <c r="J422" s="101">
        <f>ROUND(I422*1.2409,2)</f>
        <v>220.38</v>
      </c>
    </row>
    <row r="423" spans="1:10" x14ac:dyDescent="0.25">
      <c r="A423" s="13" t="s">
        <v>15</v>
      </c>
      <c r="B423" s="14" t="s">
        <v>59</v>
      </c>
      <c r="C423" s="99">
        <v>1</v>
      </c>
      <c r="D423" s="99">
        <f t="shared" si="84"/>
        <v>210</v>
      </c>
      <c r="E423" s="99">
        <v>176</v>
      </c>
      <c r="F423" s="99">
        <v>34</v>
      </c>
      <c r="G423" s="100">
        <v>1034.21</v>
      </c>
      <c r="H423" s="100">
        <f>ROUND(G423/E423,2)</f>
        <v>5.88</v>
      </c>
      <c r="I423" s="100">
        <f>F423*H423*2</f>
        <v>399.84</v>
      </c>
      <c r="J423" s="101">
        <f>ROUND(I423*1.2409,2)</f>
        <v>496.16</v>
      </c>
    </row>
    <row r="424" spans="1:10" x14ac:dyDescent="0.25">
      <c r="A424" s="13" t="s">
        <v>15</v>
      </c>
      <c r="B424" s="14" t="s">
        <v>59</v>
      </c>
      <c r="C424" s="99">
        <v>1</v>
      </c>
      <c r="D424" s="99">
        <f t="shared" si="84"/>
        <v>184</v>
      </c>
      <c r="E424" s="99">
        <v>176</v>
      </c>
      <c r="F424" s="99">
        <v>8</v>
      </c>
      <c r="G424" s="100">
        <v>951.93</v>
      </c>
      <c r="H424" s="100">
        <f>ROUND(G424/E424,2)</f>
        <v>5.41</v>
      </c>
      <c r="I424" s="100">
        <f>F424*H424*2</f>
        <v>86.56</v>
      </c>
      <c r="J424" s="101">
        <f>ROUND(I424*1.2409,2)</f>
        <v>107.41</v>
      </c>
    </row>
    <row r="425" spans="1:10" ht="33" x14ac:dyDescent="0.25">
      <c r="A425" s="15" t="s">
        <v>15</v>
      </c>
      <c r="B425" s="16" t="s">
        <v>14</v>
      </c>
      <c r="C425" s="97">
        <f>SUM(C426:C431)</f>
        <v>6</v>
      </c>
      <c r="D425" s="97">
        <f>SUM(D426:D431)</f>
        <v>1144</v>
      </c>
      <c r="E425" s="97">
        <f>SUM(E426:E431)</f>
        <v>1056</v>
      </c>
      <c r="F425" s="97">
        <f>SUM(F426:F431)</f>
        <v>88</v>
      </c>
      <c r="G425" s="97"/>
      <c r="H425" s="98"/>
      <c r="I425" s="97">
        <f>SUM(I426:I431)</f>
        <v>1672.72</v>
      </c>
      <c r="J425" s="97">
        <f>SUM(J426:J431)</f>
        <v>2075.67</v>
      </c>
    </row>
    <row r="426" spans="1:10" x14ac:dyDescent="0.25">
      <c r="A426" s="13" t="s">
        <v>15</v>
      </c>
      <c r="B426" s="14" t="s">
        <v>243</v>
      </c>
      <c r="C426" s="99">
        <v>1</v>
      </c>
      <c r="D426" s="99">
        <f>E426+F426</f>
        <v>208</v>
      </c>
      <c r="E426" s="99">
        <v>176</v>
      </c>
      <c r="F426" s="99">
        <v>32</v>
      </c>
      <c r="G426" s="100">
        <v>2706.12</v>
      </c>
      <c r="H426" s="100">
        <f t="shared" ref="H426:H431" si="85">ROUND(G426/E426,2)</f>
        <v>15.38</v>
      </c>
      <c r="I426" s="100">
        <f t="shared" ref="I426:I431" si="86">F426*H426*2</f>
        <v>984.32</v>
      </c>
      <c r="J426" s="101">
        <f t="shared" ref="J426:J431" si="87">ROUND(I426*1.2409,2)</f>
        <v>1221.44</v>
      </c>
    </row>
    <row r="427" spans="1:10" x14ac:dyDescent="0.25">
      <c r="A427" s="13" t="s">
        <v>15</v>
      </c>
      <c r="B427" s="14" t="s">
        <v>244</v>
      </c>
      <c r="C427" s="99">
        <v>1</v>
      </c>
      <c r="D427" s="99">
        <f t="shared" ref="D427:D431" si="88">E427+F427</f>
        <v>192</v>
      </c>
      <c r="E427" s="99">
        <v>176</v>
      </c>
      <c r="F427" s="99">
        <v>16</v>
      </c>
      <c r="G427" s="100">
        <v>2217.46</v>
      </c>
      <c r="H427" s="100">
        <f t="shared" si="85"/>
        <v>12.6</v>
      </c>
      <c r="I427" s="100">
        <f t="shared" si="86"/>
        <v>403.2</v>
      </c>
      <c r="J427" s="101">
        <f t="shared" si="87"/>
        <v>500.33</v>
      </c>
    </row>
    <row r="428" spans="1:10" x14ac:dyDescent="0.25">
      <c r="A428" s="13" t="s">
        <v>15</v>
      </c>
      <c r="B428" s="14" t="s">
        <v>245</v>
      </c>
      <c r="C428" s="99">
        <v>1</v>
      </c>
      <c r="D428" s="99">
        <f t="shared" si="88"/>
        <v>187</v>
      </c>
      <c r="E428" s="99">
        <v>176</v>
      </c>
      <c r="F428" s="99">
        <v>11</v>
      </c>
      <c r="G428" s="100">
        <v>629.20000000000005</v>
      </c>
      <c r="H428" s="100">
        <f t="shared" si="85"/>
        <v>3.58</v>
      </c>
      <c r="I428" s="100">
        <f t="shared" si="86"/>
        <v>78.760000000000005</v>
      </c>
      <c r="J428" s="101">
        <f t="shared" si="87"/>
        <v>97.73</v>
      </c>
    </row>
    <row r="429" spans="1:10" x14ac:dyDescent="0.25">
      <c r="A429" s="13" t="s">
        <v>15</v>
      </c>
      <c r="B429" s="14" t="s">
        <v>245</v>
      </c>
      <c r="C429" s="99">
        <v>1</v>
      </c>
      <c r="D429" s="99">
        <f t="shared" si="88"/>
        <v>187</v>
      </c>
      <c r="E429" s="99">
        <v>176</v>
      </c>
      <c r="F429" s="99">
        <v>11</v>
      </c>
      <c r="G429" s="100">
        <v>629.20000000000005</v>
      </c>
      <c r="H429" s="100">
        <f t="shared" si="85"/>
        <v>3.58</v>
      </c>
      <c r="I429" s="100">
        <f t="shared" si="86"/>
        <v>78.760000000000005</v>
      </c>
      <c r="J429" s="101">
        <f t="shared" si="87"/>
        <v>97.73</v>
      </c>
    </row>
    <row r="430" spans="1:10" x14ac:dyDescent="0.25">
      <c r="A430" s="13" t="s">
        <v>15</v>
      </c>
      <c r="B430" s="14" t="s">
        <v>245</v>
      </c>
      <c r="C430" s="99">
        <v>1</v>
      </c>
      <c r="D430" s="99">
        <f t="shared" si="88"/>
        <v>188</v>
      </c>
      <c r="E430" s="99">
        <v>176</v>
      </c>
      <c r="F430" s="99">
        <v>12</v>
      </c>
      <c r="G430" s="100">
        <v>618.91999999999996</v>
      </c>
      <c r="H430" s="100">
        <f t="shared" si="85"/>
        <v>3.52</v>
      </c>
      <c r="I430" s="100">
        <f t="shared" si="86"/>
        <v>84.48</v>
      </c>
      <c r="J430" s="101">
        <f t="shared" si="87"/>
        <v>104.83</v>
      </c>
    </row>
    <row r="431" spans="1:10" x14ac:dyDescent="0.25">
      <c r="A431" s="13" t="s">
        <v>15</v>
      </c>
      <c r="B431" s="14" t="s">
        <v>245</v>
      </c>
      <c r="C431" s="99">
        <v>1</v>
      </c>
      <c r="D431" s="99">
        <f t="shared" si="88"/>
        <v>182</v>
      </c>
      <c r="E431" s="99">
        <v>176</v>
      </c>
      <c r="F431" s="99">
        <v>6</v>
      </c>
      <c r="G431" s="100">
        <v>633.01</v>
      </c>
      <c r="H431" s="100">
        <f t="shared" si="85"/>
        <v>3.6</v>
      </c>
      <c r="I431" s="100">
        <f t="shared" si="86"/>
        <v>43.2</v>
      </c>
      <c r="J431" s="101">
        <f t="shared" si="87"/>
        <v>53.61</v>
      </c>
    </row>
    <row r="432" spans="1:10" s="1" customFormat="1" ht="26.25" customHeight="1" x14ac:dyDescent="0.25">
      <c r="A432" s="3" t="s">
        <v>17</v>
      </c>
      <c r="B432" s="3" t="s">
        <v>0</v>
      </c>
      <c r="C432" s="95">
        <f>C433+C434+C439+C440</f>
        <v>4</v>
      </c>
      <c r="D432" s="95">
        <f t="shared" ref="D432:J432" si="89">D433+D434+D439+D440</f>
        <v>760</v>
      </c>
      <c r="E432" s="95">
        <f t="shared" si="89"/>
        <v>704</v>
      </c>
      <c r="F432" s="95">
        <f t="shared" si="89"/>
        <v>56</v>
      </c>
      <c r="G432" s="95"/>
      <c r="H432" s="96"/>
      <c r="I432" s="95">
        <f t="shared" si="89"/>
        <v>651.68000000000006</v>
      </c>
      <c r="J432" s="95">
        <f t="shared" si="89"/>
        <v>808.66</v>
      </c>
    </row>
    <row r="433" spans="1:10" ht="37.5" customHeight="1" x14ac:dyDescent="0.25">
      <c r="A433" s="15" t="s">
        <v>17</v>
      </c>
      <c r="B433" s="16" t="s">
        <v>11</v>
      </c>
      <c r="C433" s="97">
        <v>0</v>
      </c>
      <c r="D433" s="97">
        <v>0</v>
      </c>
      <c r="E433" s="97">
        <v>0</v>
      </c>
      <c r="F433" s="97">
        <v>0</v>
      </c>
      <c r="G433" s="98"/>
      <c r="H433" s="98"/>
      <c r="I433" s="98">
        <v>0</v>
      </c>
      <c r="J433" s="98">
        <v>0</v>
      </c>
    </row>
    <row r="434" spans="1:10" ht="49.5" customHeight="1" x14ac:dyDescent="0.25">
      <c r="A434" s="15" t="s">
        <v>17</v>
      </c>
      <c r="B434" s="16" t="s">
        <v>12</v>
      </c>
      <c r="C434" s="97">
        <f>SUM(C435:C438)</f>
        <v>4</v>
      </c>
      <c r="D434" s="97">
        <f t="shared" ref="D434:J434" si="90">SUM(D435:D438)</f>
        <v>760</v>
      </c>
      <c r="E434" s="97">
        <f t="shared" si="90"/>
        <v>704</v>
      </c>
      <c r="F434" s="97">
        <f t="shared" si="90"/>
        <v>56</v>
      </c>
      <c r="G434" s="98"/>
      <c r="H434" s="97"/>
      <c r="I434" s="97">
        <f t="shared" si="90"/>
        <v>651.68000000000006</v>
      </c>
      <c r="J434" s="97">
        <f t="shared" si="90"/>
        <v>808.66</v>
      </c>
    </row>
    <row r="435" spans="1:10" x14ac:dyDescent="0.25">
      <c r="A435" s="12" t="s">
        <v>17</v>
      </c>
      <c r="B435" s="32" t="s">
        <v>18</v>
      </c>
      <c r="C435" s="99">
        <v>1</v>
      </c>
      <c r="D435" s="99">
        <f>E435+F435</f>
        <v>188</v>
      </c>
      <c r="E435" s="99">
        <v>176</v>
      </c>
      <c r="F435" s="99">
        <v>12</v>
      </c>
      <c r="G435" s="107" t="s">
        <v>21</v>
      </c>
      <c r="H435" s="100">
        <v>5.36</v>
      </c>
      <c r="I435" s="100">
        <f>F435*H435*2</f>
        <v>128.64000000000001</v>
      </c>
      <c r="J435" s="101">
        <f>ROUND(I435*1.2409,2)</f>
        <v>159.63</v>
      </c>
    </row>
    <row r="436" spans="1:10" x14ac:dyDescent="0.25">
      <c r="A436" s="12" t="s">
        <v>17</v>
      </c>
      <c r="B436" s="32" t="s">
        <v>19</v>
      </c>
      <c r="C436" s="99">
        <v>1</v>
      </c>
      <c r="D436" s="99">
        <f t="shared" ref="D436:D438" si="91">E436+F436</f>
        <v>200</v>
      </c>
      <c r="E436" s="99">
        <v>176</v>
      </c>
      <c r="F436" s="99">
        <v>24</v>
      </c>
      <c r="G436" s="107" t="s">
        <v>21</v>
      </c>
      <c r="H436" s="100">
        <v>5.9</v>
      </c>
      <c r="I436" s="100">
        <f>F436*H436*2</f>
        <v>283.20000000000005</v>
      </c>
      <c r="J436" s="101">
        <f>ROUND(I436*1.2409,2)</f>
        <v>351.42</v>
      </c>
    </row>
    <row r="437" spans="1:10" x14ac:dyDescent="0.25">
      <c r="A437" s="12" t="s">
        <v>17</v>
      </c>
      <c r="B437" s="32" t="s">
        <v>20</v>
      </c>
      <c r="C437" s="99">
        <v>1</v>
      </c>
      <c r="D437" s="99">
        <f t="shared" si="91"/>
        <v>192</v>
      </c>
      <c r="E437" s="99">
        <v>176</v>
      </c>
      <c r="F437" s="99">
        <v>16</v>
      </c>
      <c r="G437" s="107" t="s">
        <v>21</v>
      </c>
      <c r="H437" s="100">
        <v>5.93</v>
      </c>
      <c r="I437" s="100">
        <f>F437*H437*2</f>
        <v>189.76</v>
      </c>
      <c r="J437" s="101">
        <f>ROUND(I437*1.2409,2)</f>
        <v>235.47</v>
      </c>
    </row>
    <row r="438" spans="1:10" x14ac:dyDescent="0.25">
      <c r="A438" s="12" t="s">
        <v>17</v>
      </c>
      <c r="B438" s="32" t="s">
        <v>19</v>
      </c>
      <c r="C438" s="99">
        <v>1</v>
      </c>
      <c r="D438" s="99">
        <f t="shared" si="91"/>
        <v>180</v>
      </c>
      <c r="E438" s="99">
        <v>176</v>
      </c>
      <c r="F438" s="99">
        <v>4</v>
      </c>
      <c r="G438" s="107" t="s">
        <v>21</v>
      </c>
      <c r="H438" s="100">
        <v>6.26</v>
      </c>
      <c r="I438" s="100">
        <f>F438*H438*2</f>
        <v>50.08</v>
      </c>
      <c r="J438" s="101">
        <f>ROUND(I438*1.2409,2)</f>
        <v>62.14</v>
      </c>
    </row>
    <row r="439" spans="1:10" ht="49.5" x14ac:dyDescent="0.25">
      <c r="A439" s="15" t="s">
        <v>17</v>
      </c>
      <c r="B439" s="16" t="s">
        <v>13</v>
      </c>
      <c r="C439" s="97">
        <v>0</v>
      </c>
      <c r="D439" s="97">
        <v>0</v>
      </c>
      <c r="E439" s="97">
        <v>0</v>
      </c>
      <c r="F439" s="97">
        <v>0</v>
      </c>
      <c r="G439" s="98"/>
      <c r="H439" s="98"/>
      <c r="I439" s="98">
        <v>0</v>
      </c>
      <c r="J439" s="98">
        <v>0</v>
      </c>
    </row>
    <row r="440" spans="1:10" ht="36" customHeight="1" x14ac:dyDescent="0.25">
      <c r="A440" s="15" t="s">
        <v>17</v>
      </c>
      <c r="B440" s="16" t="s">
        <v>14</v>
      </c>
      <c r="C440" s="97">
        <v>0</v>
      </c>
      <c r="D440" s="97">
        <v>0</v>
      </c>
      <c r="E440" s="97">
        <v>0</v>
      </c>
      <c r="F440" s="97">
        <v>0</v>
      </c>
      <c r="G440" s="98"/>
      <c r="H440" s="98"/>
      <c r="I440" s="98">
        <v>0</v>
      </c>
      <c r="J440" s="98">
        <v>0</v>
      </c>
    </row>
    <row r="441" spans="1:10" s="1" customFormat="1" ht="26.25" customHeight="1" x14ac:dyDescent="0.25">
      <c r="A441" s="3" t="s">
        <v>22</v>
      </c>
      <c r="B441" s="3" t="s">
        <v>0</v>
      </c>
      <c r="C441" s="95">
        <f>C442+C446+C452+C456</f>
        <v>15</v>
      </c>
      <c r="D441" s="95">
        <f t="shared" ref="D441:I441" si="92">D442+D446+D452+D456</f>
        <v>2699.5</v>
      </c>
      <c r="E441" s="95">
        <f t="shared" si="92"/>
        <v>2640</v>
      </c>
      <c r="F441" s="95">
        <f t="shared" si="92"/>
        <v>59.5</v>
      </c>
      <c r="G441" s="96"/>
      <c r="H441" s="96"/>
      <c r="I441" s="95">
        <f t="shared" si="92"/>
        <v>563.81999999999994</v>
      </c>
      <c r="J441" s="95">
        <f t="shared" ref="J441" si="93">J442+J446+J452+J456</f>
        <v>699.66000000000008</v>
      </c>
    </row>
    <row r="442" spans="1:10" ht="37.5" customHeight="1" x14ac:dyDescent="0.25">
      <c r="A442" s="15" t="s">
        <v>22</v>
      </c>
      <c r="B442" s="16" t="s">
        <v>11</v>
      </c>
      <c r="C442" s="97">
        <f>SUM(C443:C445)</f>
        <v>3</v>
      </c>
      <c r="D442" s="97">
        <f t="shared" ref="D442:I442" si="94">SUM(D443:D445)</f>
        <v>539</v>
      </c>
      <c r="E442" s="97">
        <f t="shared" si="94"/>
        <v>528</v>
      </c>
      <c r="F442" s="97">
        <f t="shared" si="94"/>
        <v>11</v>
      </c>
      <c r="G442" s="98"/>
      <c r="H442" s="98"/>
      <c r="I442" s="97">
        <f t="shared" si="94"/>
        <v>158.4</v>
      </c>
      <c r="J442" s="97">
        <f t="shared" ref="J442" si="95">SUM(J443:J445)</f>
        <v>196.56</v>
      </c>
    </row>
    <row r="443" spans="1:10" ht="18.75" customHeight="1" x14ac:dyDescent="0.25">
      <c r="A443" s="12" t="s">
        <v>22</v>
      </c>
      <c r="B443" s="32" t="s">
        <v>240</v>
      </c>
      <c r="C443" s="99">
        <v>1</v>
      </c>
      <c r="D443" s="99">
        <f>E443+F443</f>
        <v>178</v>
      </c>
      <c r="E443" s="99">
        <v>176</v>
      </c>
      <c r="F443" s="99">
        <v>2</v>
      </c>
      <c r="G443" s="107" t="s">
        <v>21</v>
      </c>
      <c r="H443" s="100">
        <v>7.2</v>
      </c>
      <c r="I443" s="100">
        <f>F443*H443*2</f>
        <v>28.8</v>
      </c>
      <c r="J443" s="101">
        <f>ROUND(I443*1.2409,2)</f>
        <v>35.74</v>
      </c>
    </row>
    <row r="444" spans="1:10" ht="18.75" customHeight="1" x14ac:dyDescent="0.25">
      <c r="A444" s="12" t="s">
        <v>22</v>
      </c>
      <c r="B444" s="32" t="s">
        <v>240</v>
      </c>
      <c r="C444" s="99">
        <v>1</v>
      </c>
      <c r="D444" s="99">
        <f t="shared" ref="D444:D445" si="96">E444+F444</f>
        <v>182</v>
      </c>
      <c r="E444" s="99">
        <v>176</v>
      </c>
      <c r="F444" s="99">
        <v>6</v>
      </c>
      <c r="G444" s="107" t="s">
        <v>21</v>
      </c>
      <c r="H444" s="100">
        <v>7.2</v>
      </c>
      <c r="I444" s="100">
        <f>F444*H444*2</f>
        <v>86.4</v>
      </c>
      <c r="J444" s="101">
        <f>ROUND(I444*1.2409,2)</f>
        <v>107.21</v>
      </c>
    </row>
    <row r="445" spans="1:10" ht="19.5" customHeight="1" x14ac:dyDescent="0.25">
      <c r="A445" s="12" t="s">
        <v>22</v>
      </c>
      <c r="B445" s="32" t="s">
        <v>240</v>
      </c>
      <c r="C445" s="99">
        <v>1</v>
      </c>
      <c r="D445" s="99">
        <f t="shared" si="96"/>
        <v>179</v>
      </c>
      <c r="E445" s="99">
        <v>176</v>
      </c>
      <c r="F445" s="99">
        <v>3</v>
      </c>
      <c r="G445" s="107" t="s">
        <v>21</v>
      </c>
      <c r="H445" s="100">
        <v>7.2</v>
      </c>
      <c r="I445" s="100">
        <f>F445*H445*2</f>
        <v>43.2</v>
      </c>
      <c r="J445" s="101">
        <f>ROUND(I445*1.2409,2)</f>
        <v>53.61</v>
      </c>
    </row>
    <row r="446" spans="1:10" ht="49.5" customHeight="1" x14ac:dyDescent="0.25">
      <c r="A446" s="15" t="s">
        <v>22</v>
      </c>
      <c r="B446" s="16" t="s">
        <v>12</v>
      </c>
      <c r="C446" s="97">
        <f>SUM(C447:C451)</f>
        <v>5</v>
      </c>
      <c r="D446" s="97">
        <f t="shared" ref="D446:I446" si="97">SUM(D447:D451)</f>
        <v>904.5</v>
      </c>
      <c r="E446" s="97">
        <f t="shared" si="97"/>
        <v>880</v>
      </c>
      <c r="F446" s="97">
        <f t="shared" si="97"/>
        <v>24.5</v>
      </c>
      <c r="G446" s="98"/>
      <c r="H446" s="98"/>
      <c r="I446" s="97">
        <f t="shared" si="97"/>
        <v>243.89999999999998</v>
      </c>
      <c r="J446" s="97">
        <f t="shared" ref="J446" si="98">SUM(J447:J451)</f>
        <v>302.67</v>
      </c>
    </row>
    <row r="447" spans="1:10" x14ac:dyDescent="0.25">
      <c r="A447" s="12" t="s">
        <v>22</v>
      </c>
      <c r="B447" s="32" t="s">
        <v>236</v>
      </c>
      <c r="C447" s="99">
        <v>1</v>
      </c>
      <c r="D447" s="99">
        <f>E447+F447</f>
        <v>184.5</v>
      </c>
      <c r="E447" s="99">
        <v>176</v>
      </c>
      <c r="F447" s="99">
        <v>8.5</v>
      </c>
      <c r="G447" s="107" t="s">
        <v>21</v>
      </c>
      <c r="H447" s="100">
        <v>5.0999999999999996</v>
      </c>
      <c r="I447" s="100">
        <f>F447*H447*2</f>
        <v>86.699999999999989</v>
      </c>
      <c r="J447" s="101">
        <f>ROUND(I447*1.2409,2)</f>
        <v>107.59</v>
      </c>
    </row>
    <row r="448" spans="1:10" x14ac:dyDescent="0.25">
      <c r="A448" s="12" t="s">
        <v>22</v>
      </c>
      <c r="B448" s="32" t="s">
        <v>236</v>
      </c>
      <c r="C448" s="99">
        <v>1</v>
      </c>
      <c r="D448" s="99">
        <f t="shared" ref="D448:D451" si="99">E448+F448</f>
        <v>186</v>
      </c>
      <c r="E448" s="99">
        <v>176</v>
      </c>
      <c r="F448" s="99">
        <v>10</v>
      </c>
      <c r="G448" s="107" t="s">
        <v>21</v>
      </c>
      <c r="H448" s="100">
        <v>5.0999999999999996</v>
      </c>
      <c r="I448" s="100">
        <f>F448*H448*2</f>
        <v>102</v>
      </c>
      <c r="J448" s="101">
        <f>ROUND(I448*1.2409,2)</f>
        <v>126.57</v>
      </c>
    </row>
    <row r="449" spans="1:10" x14ac:dyDescent="0.25">
      <c r="A449" s="12" t="s">
        <v>22</v>
      </c>
      <c r="B449" s="32" t="s">
        <v>225</v>
      </c>
      <c r="C449" s="99">
        <v>1</v>
      </c>
      <c r="D449" s="99">
        <f t="shared" si="99"/>
        <v>178</v>
      </c>
      <c r="E449" s="99">
        <v>176</v>
      </c>
      <c r="F449" s="99">
        <v>2</v>
      </c>
      <c r="G449" s="107" t="s">
        <v>21</v>
      </c>
      <c r="H449" s="100">
        <v>4.8</v>
      </c>
      <c r="I449" s="100">
        <f>F449*H449*2</f>
        <v>19.2</v>
      </c>
      <c r="J449" s="101">
        <f>ROUND(I449*1.2409,2)</f>
        <v>23.83</v>
      </c>
    </row>
    <row r="450" spans="1:10" x14ac:dyDescent="0.25">
      <c r="A450" s="12" t="s">
        <v>22</v>
      </c>
      <c r="B450" s="32" t="s">
        <v>225</v>
      </c>
      <c r="C450" s="99">
        <v>1</v>
      </c>
      <c r="D450" s="99">
        <f t="shared" si="99"/>
        <v>178</v>
      </c>
      <c r="E450" s="99">
        <v>176</v>
      </c>
      <c r="F450" s="99">
        <v>2</v>
      </c>
      <c r="G450" s="107" t="s">
        <v>21</v>
      </c>
      <c r="H450" s="100">
        <v>4.2</v>
      </c>
      <c r="I450" s="100">
        <f>F450*H450*2</f>
        <v>16.8</v>
      </c>
      <c r="J450" s="101">
        <f>ROUND(I450*1.2409,2)</f>
        <v>20.85</v>
      </c>
    </row>
    <row r="451" spans="1:10" x14ac:dyDescent="0.25">
      <c r="A451" s="12" t="s">
        <v>22</v>
      </c>
      <c r="B451" s="32" t="s">
        <v>225</v>
      </c>
      <c r="C451" s="99">
        <v>1</v>
      </c>
      <c r="D451" s="99">
        <f t="shared" si="99"/>
        <v>178</v>
      </c>
      <c r="E451" s="99">
        <v>176</v>
      </c>
      <c r="F451" s="99">
        <v>2</v>
      </c>
      <c r="G451" s="107" t="s">
        <v>21</v>
      </c>
      <c r="H451" s="100">
        <v>4.8</v>
      </c>
      <c r="I451" s="100">
        <f>F451*H451*2</f>
        <v>19.2</v>
      </c>
      <c r="J451" s="101">
        <f>ROUND(I451*1.2409,2)</f>
        <v>23.83</v>
      </c>
    </row>
    <row r="452" spans="1:10" ht="49.5" x14ac:dyDescent="0.25">
      <c r="A452" s="15" t="s">
        <v>22</v>
      </c>
      <c r="B452" s="16" t="s">
        <v>13</v>
      </c>
      <c r="C452" s="97">
        <f>SUM(C453:C455)</f>
        <v>3</v>
      </c>
      <c r="D452" s="97">
        <f t="shared" ref="D452:J452" si="100">SUM(D453:D455)</f>
        <v>539</v>
      </c>
      <c r="E452" s="97">
        <f t="shared" si="100"/>
        <v>528</v>
      </c>
      <c r="F452" s="97">
        <f t="shared" si="100"/>
        <v>11</v>
      </c>
      <c r="G452" s="97"/>
      <c r="H452" s="97"/>
      <c r="I452" s="97">
        <f t="shared" si="100"/>
        <v>78.319999999999993</v>
      </c>
      <c r="J452" s="97">
        <f t="shared" si="100"/>
        <v>97.19</v>
      </c>
    </row>
    <row r="453" spans="1:10" x14ac:dyDescent="0.25">
      <c r="A453" s="12" t="s">
        <v>22</v>
      </c>
      <c r="B453" s="32" t="s">
        <v>171</v>
      </c>
      <c r="C453" s="99">
        <v>1</v>
      </c>
      <c r="D453" s="99">
        <f>E453+F453</f>
        <v>179</v>
      </c>
      <c r="E453" s="99">
        <v>176</v>
      </c>
      <c r="F453" s="99">
        <v>3</v>
      </c>
      <c r="G453" s="107" t="s">
        <v>21</v>
      </c>
      <c r="H453" s="100">
        <v>3.56</v>
      </c>
      <c r="I453" s="100">
        <f>F453*H453*2</f>
        <v>21.36</v>
      </c>
      <c r="J453" s="101">
        <f>ROUND(I453*1.2409,2)</f>
        <v>26.51</v>
      </c>
    </row>
    <row r="454" spans="1:10" x14ac:dyDescent="0.25">
      <c r="A454" s="12" t="s">
        <v>22</v>
      </c>
      <c r="B454" s="32" t="s">
        <v>171</v>
      </c>
      <c r="C454" s="99">
        <v>1</v>
      </c>
      <c r="D454" s="99">
        <f t="shared" ref="D454:D455" si="101">E454+F454</f>
        <v>182</v>
      </c>
      <c r="E454" s="99">
        <v>176</v>
      </c>
      <c r="F454" s="99">
        <v>6</v>
      </c>
      <c r="G454" s="107" t="s">
        <v>21</v>
      </c>
      <c r="H454" s="100">
        <v>3.56</v>
      </c>
      <c r="I454" s="100">
        <f>F454*H454*2</f>
        <v>42.72</v>
      </c>
      <c r="J454" s="101">
        <f>ROUND(I454*1.2409,2)</f>
        <v>53.01</v>
      </c>
    </row>
    <row r="455" spans="1:10" x14ac:dyDescent="0.25">
      <c r="A455" s="12" t="s">
        <v>22</v>
      </c>
      <c r="B455" s="32" t="s">
        <v>171</v>
      </c>
      <c r="C455" s="99">
        <v>1</v>
      </c>
      <c r="D455" s="99">
        <f t="shared" si="101"/>
        <v>178</v>
      </c>
      <c r="E455" s="99">
        <v>176</v>
      </c>
      <c r="F455" s="99">
        <v>2</v>
      </c>
      <c r="G455" s="107" t="s">
        <v>21</v>
      </c>
      <c r="H455" s="100">
        <v>3.56</v>
      </c>
      <c r="I455" s="100">
        <f>F455*H455*2</f>
        <v>14.24</v>
      </c>
      <c r="J455" s="101">
        <f>ROUND(I455*1.2409,2)</f>
        <v>17.670000000000002</v>
      </c>
    </row>
    <row r="456" spans="1:10" ht="36" customHeight="1" x14ac:dyDescent="0.25">
      <c r="A456" s="15" t="s">
        <v>22</v>
      </c>
      <c r="B456" s="16" t="s">
        <v>14</v>
      </c>
      <c r="C456" s="97">
        <f>SUM(C457:C460)</f>
        <v>4</v>
      </c>
      <c r="D456" s="97">
        <f t="shared" ref="D456:J456" si="102">SUM(D457:D460)</f>
        <v>717</v>
      </c>
      <c r="E456" s="97">
        <f t="shared" si="102"/>
        <v>704</v>
      </c>
      <c r="F456" s="97">
        <f t="shared" si="102"/>
        <v>13</v>
      </c>
      <c r="G456" s="97"/>
      <c r="H456" s="97"/>
      <c r="I456" s="97">
        <f t="shared" si="102"/>
        <v>83.200000000000017</v>
      </c>
      <c r="J456" s="97">
        <f t="shared" si="102"/>
        <v>103.24</v>
      </c>
    </row>
    <row r="457" spans="1:10" x14ac:dyDescent="0.25">
      <c r="A457" s="12" t="s">
        <v>22</v>
      </c>
      <c r="B457" s="32" t="s">
        <v>72</v>
      </c>
      <c r="C457" s="99">
        <v>1</v>
      </c>
      <c r="D457" s="99">
        <f>E457+F457</f>
        <v>178</v>
      </c>
      <c r="E457" s="99">
        <v>176</v>
      </c>
      <c r="F457" s="99">
        <v>2</v>
      </c>
      <c r="G457" s="100">
        <v>525</v>
      </c>
      <c r="H457" s="100">
        <f>ROUND(G457/E457,2)</f>
        <v>2.98</v>
      </c>
      <c r="I457" s="100">
        <f>F457*H457*2</f>
        <v>11.92</v>
      </c>
      <c r="J457" s="101">
        <f>ROUND(I457*1.2409,2)</f>
        <v>14.79</v>
      </c>
    </row>
    <row r="458" spans="1:10" x14ac:dyDescent="0.25">
      <c r="A458" s="12" t="s">
        <v>22</v>
      </c>
      <c r="B458" s="32" t="s">
        <v>246</v>
      </c>
      <c r="C458" s="99">
        <v>1</v>
      </c>
      <c r="D458" s="99">
        <f t="shared" ref="D458:D460" si="103">E458+F458</f>
        <v>178</v>
      </c>
      <c r="E458" s="99">
        <v>176</v>
      </c>
      <c r="F458" s="99">
        <v>2</v>
      </c>
      <c r="G458" s="107" t="s">
        <v>21</v>
      </c>
      <c r="H458" s="100">
        <v>3.24</v>
      </c>
      <c r="I458" s="100">
        <f>F458*H458*2</f>
        <v>12.96</v>
      </c>
      <c r="J458" s="101">
        <f>ROUND(I458*1.2409,2)</f>
        <v>16.079999999999998</v>
      </c>
    </row>
    <row r="459" spans="1:10" x14ac:dyDescent="0.25">
      <c r="A459" s="12" t="s">
        <v>22</v>
      </c>
      <c r="B459" s="32" t="s">
        <v>246</v>
      </c>
      <c r="C459" s="99">
        <v>1</v>
      </c>
      <c r="D459" s="99">
        <f t="shared" si="103"/>
        <v>179</v>
      </c>
      <c r="E459" s="99">
        <v>176</v>
      </c>
      <c r="F459" s="99">
        <v>3</v>
      </c>
      <c r="G459" s="107" t="s">
        <v>21</v>
      </c>
      <c r="H459" s="100">
        <v>3.24</v>
      </c>
      <c r="I459" s="100">
        <f>F459*H459*2</f>
        <v>19.440000000000001</v>
      </c>
      <c r="J459" s="101">
        <f>ROUND(I459*1.2409,2)</f>
        <v>24.12</v>
      </c>
    </row>
    <row r="460" spans="1:10" x14ac:dyDescent="0.25">
      <c r="A460" s="12" t="s">
        <v>22</v>
      </c>
      <c r="B460" s="32" t="s">
        <v>246</v>
      </c>
      <c r="C460" s="99">
        <v>1</v>
      </c>
      <c r="D460" s="99">
        <f t="shared" si="103"/>
        <v>182</v>
      </c>
      <c r="E460" s="99">
        <v>176</v>
      </c>
      <c r="F460" s="99">
        <v>6</v>
      </c>
      <c r="G460" s="107" t="s">
        <v>21</v>
      </c>
      <c r="H460" s="100">
        <v>3.24</v>
      </c>
      <c r="I460" s="100">
        <f>F460*H460*2</f>
        <v>38.880000000000003</v>
      </c>
      <c r="J460" s="101">
        <f>ROUND(I460*1.2409,2)</f>
        <v>48.25</v>
      </c>
    </row>
    <row r="461" spans="1:10" s="1" customFormat="1" ht="26.25" customHeight="1" x14ac:dyDescent="0.25">
      <c r="A461" s="3" t="s">
        <v>23</v>
      </c>
      <c r="B461" s="3" t="s">
        <v>0</v>
      </c>
      <c r="C461" s="95">
        <f t="shared" ref="C461:I461" si="104">C462+C464+C468+C476</f>
        <v>10</v>
      </c>
      <c r="D461" s="95">
        <f t="shared" si="104"/>
        <v>1688</v>
      </c>
      <c r="E461" s="95">
        <f t="shared" si="104"/>
        <v>1540</v>
      </c>
      <c r="F461" s="95">
        <f t="shared" si="104"/>
        <v>148</v>
      </c>
      <c r="G461" s="95"/>
      <c r="H461" s="95"/>
      <c r="I461" s="108">
        <f t="shared" si="104"/>
        <v>1423.0649350649351</v>
      </c>
      <c r="J461" s="108">
        <f>J462+J464+J468+J476</f>
        <v>1763.1962441558439</v>
      </c>
    </row>
    <row r="462" spans="1:10" ht="37.5" customHeight="1" x14ac:dyDescent="0.25">
      <c r="A462" s="15" t="s">
        <v>23</v>
      </c>
      <c r="B462" s="16" t="s">
        <v>11</v>
      </c>
      <c r="C462" s="97">
        <f t="shared" ref="C462:I462" si="105">SUM(C463:C463)</f>
        <v>0</v>
      </c>
      <c r="D462" s="97">
        <f t="shared" si="105"/>
        <v>0</v>
      </c>
      <c r="E462" s="97">
        <f t="shared" si="105"/>
        <v>0</v>
      </c>
      <c r="F462" s="97">
        <f t="shared" si="105"/>
        <v>0</v>
      </c>
      <c r="G462" s="97"/>
      <c r="H462" s="97"/>
      <c r="I462" s="102">
        <f t="shared" si="105"/>
        <v>0</v>
      </c>
      <c r="J462" s="97">
        <f>SUM(J463:J463)</f>
        <v>0</v>
      </c>
    </row>
    <row r="463" spans="1:10" ht="18.75" customHeight="1" x14ac:dyDescent="0.25">
      <c r="A463" s="12" t="s">
        <v>23</v>
      </c>
      <c r="B463" s="10"/>
      <c r="C463" s="99"/>
      <c r="D463" s="99"/>
      <c r="E463" s="99"/>
      <c r="F463" s="99"/>
      <c r="G463" s="100"/>
      <c r="H463" s="100"/>
      <c r="I463" s="100"/>
      <c r="J463" s="101"/>
    </row>
    <row r="464" spans="1:10" ht="49.5" customHeight="1" x14ac:dyDescent="0.25">
      <c r="A464" s="15" t="s">
        <v>23</v>
      </c>
      <c r="B464" s="16" t="s">
        <v>12</v>
      </c>
      <c r="C464" s="97">
        <f>SUM(C465:C467)</f>
        <v>3</v>
      </c>
      <c r="D464" s="97">
        <f t="shared" ref="D464:J464" si="106">SUM(D465:D467)</f>
        <v>514</v>
      </c>
      <c r="E464" s="97">
        <f t="shared" si="106"/>
        <v>462</v>
      </c>
      <c r="F464" s="97">
        <f t="shared" si="106"/>
        <v>52</v>
      </c>
      <c r="G464" s="97"/>
      <c r="H464" s="97"/>
      <c r="I464" s="102">
        <f t="shared" si="106"/>
        <v>651.32467532467535</v>
      </c>
      <c r="J464" s="97">
        <f t="shared" si="106"/>
        <v>808.2299999999999</v>
      </c>
    </row>
    <row r="465" spans="1:10" x14ac:dyDescent="0.25">
      <c r="A465" s="12" t="s">
        <v>23</v>
      </c>
      <c r="B465" s="32" t="s">
        <v>24</v>
      </c>
      <c r="C465" s="99">
        <v>1</v>
      </c>
      <c r="D465" s="99">
        <f>E465+F465</f>
        <v>166</v>
      </c>
      <c r="E465" s="99">
        <v>154</v>
      </c>
      <c r="F465" s="99">
        <v>12</v>
      </c>
      <c r="G465" s="100">
        <v>976</v>
      </c>
      <c r="H465" s="100">
        <f>G465/E465</f>
        <v>6.337662337662338</v>
      </c>
      <c r="I465" s="100">
        <f>F465*H465*2</f>
        <v>152.10389610389612</v>
      </c>
      <c r="J465" s="101">
        <f>ROUND(I465*1.2409,2)</f>
        <v>188.75</v>
      </c>
    </row>
    <row r="466" spans="1:10" x14ac:dyDescent="0.25">
      <c r="A466" s="12" t="s">
        <v>23</v>
      </c>
      <c r="B466" s="32" t="s">
        <v>25</v>
      </c>
      <c r="C466" s="99">
        <v>1</v>
      </c>
      <c r="D466" s="99">
        <f t="shared" ref="D466:D467" si="107">E466+F466</f>
        <v>178</v>
      </c>
      <c r="E466" s="99">
        <v>154</v>
      </c>
      <c r="F466" s="99">
        <v>24</v>
      </c>
      <c r="G466" s="100">
        <v>951</v>
      </c>
      <c r="H466" s="100">
        <f>G466/E466</f>
        <v>6.1753246753246751</v>
      </c>
      <c r="I466" s="100">
        <f>F466*H466*2</f>
        <v>296.41558441558442</v>
      </c>
      <c r="J466" s="101">
        <f>ROUND(I466*1.2409,2)</f>
        <v>367.82</v>
      </c>
    </row>
    <row r="467" spans="1:10" x14ac:dyDescent="0.25">
      <c r="A467" s="12" t="s">
        <v>23</v>
      </c>
      <c r="B467" s="32" t="s">
        <v>26</v>
      </c>
      <c r="C467" s="99">
        <v>1</v>
      </c>
      <c r="D467" s="99">
        <f t="shared" si="107"/>
        <v>170</v>
      </c>
      <c r="E467" s="99">
        <v>154</v>
      </c>
      <c r="F467" s="99">
        <v>16</v>
      </c>
      <c r="G467" s="100">
        <v>976</v>
      </c>
      <c r="H467" s="100">
        <f>G467/E467</f>
        <v>6.337662337662338</v>
      </c>
      <c r="I467" s="100">
        <f>F467*H467*2</f>
        <v>202.80519480519482</v>
      </c>
      <c r="J467" s="101">
        <f>ROUND(I467*1.2409,2)</f>
        <v>251.66</v>
      </c>
    </row>
    <row r="468" spans="1:10" ht="49.5" x14ac:dyDescent="0.25">
      <c r="A468" s="15" t="s">
        <v>23</v>
      </c>
      <c r="B468" s="16" t="s">
        <v>13</v>
      </c>
      <c r="C468" s="97">
        <f t="shared" ref="C468:I468" si="108">SUM(C469:C475)</f>
        <v>7</v>
      </c>
      <c r="D468" s="97">
        <f t="shared" si="108"/>
        <v>1174</v>
      </c>
      <c r="E468" s="97">
        <f t="shared" si="108"/>
        <v>1078</v>
      </c>
      <c r="F468" s="97">
        <f t="shared" si="108"/>
        <v>96</v>
      </c>
      <c r="G468" s="97"/>
      <c r="H468" s="97"/>
      <c r="I468" s="102">
        <f t="shared" si="108"/>
        <v>771.74025974025972</v>
      </c>
      <c r="J468" s="102">
        <f>SUM(J469:J475)</f>
        <v>954.96624415584415</v>
      </c>
    </row>
    <row r="469" spans="1:10" x14ac:dyDescent="0.25">
      <c r="A469" s="12" t="s">
        <v>23</v>
      </c>
      <c r="B469" s="32" t="s">
        <v>37</v>
      </c>
      <c r="C469" s="106">
        <v>1</v>
      </c>
      <c r="D469" s="99">
        <f>E469+F469</f>
        <v>166</v>
      </c>
      <c r="E469" s="99">
        <v>154</v>
      </c>
      <c r="F469" s="99">
        <v>12</v>
      </c>
      <c r="G469" s="100">
        <v>619</v>
      </c>
      <c r="H469" s="100">
        <f t="shared" ref="H469:H475" si="109">G469/E469</f>
        <v>4.0194805194805197</v>
      </c>
      <c r="I469" s="100">
        <f t="shared" ref="I469:I475" si="110">F469*H469*2</f>
        <v>96.467532467532465</v>
      </c>
      <c r="J469" s="101">
        <f>I469*1.2409</f>
        <v>119.70656103896103</v>
      </c>
    </row>
    <row r="470" spans="1:10" x14ac:dyDescent="0.25">
      <c r="A470" s="12" t="s">
        <v>23</v>
      </c>
      <c r="B470" s="32" t="s">
        <v>38</v>
      </c>
      <c r="C470" s="106">
        <v>1</v>
      </c>
      <c r="D470" s="99">
        <f t="shared" ref="D470:D475" si="111">E470+F470</f>
        <v>166</v>
      </c>
      <c r="E470" s="99">
        <v>154</v>
      </c>
      <c r="F470" s="99">
        <v>12</v>
      </c>
      <c r="G470" s="100">
        <v>619</v>
      </c>
      <c r="H470" s="100">
        <f t="shared" si="109"/>
        <v>4.0194805194805197</v>
      </c>
      <c r="I470" s="100">
        <f t="shared" si="110"/>
        <v>96.467532467532465</v>
      </c>
      <c r="J470" s="101">
        <f>ROUND(I470*1.2131,2)</f>
        <v>117.02</v>
      </c>
    </row>
    <row r="471" spans="1:10" x14ac:dyDescent="0.25">
      <c r="A471" s="12" t="s">
        <v>23</v>
      </c>
      <c r="B471" s="32" t="s">
        <v>40</v>
      </c>
      <c r="C471" s="106">
        <v>1</v>
      </c>
      <c r="D471" s="99">
        <f t="shared" si="111"/>
        <v>178</v>
      </c>
      <c r="E471" s="99">
        <v>154</v>
      </c>
      <c r="F471" s="99">
        <v>24</v>
      </c>
      <c r="G471" s="100">
        <v>619</v>
      </c>
      <c r="H471" s="100">
        <f t="shared" si="109"/>
        <v>4.0194805194805197</v>
      </c>
      <c r="I471" s="100">
        <f t="shared" si="110"/>
        <v>192.93506493506493</v>
      </c>
      <c r="J471" s="101">
        <f>ROUND(I471*1.2409,2)</f>
        <v>239.41</v>
      </c>
    </row>
    <row r="472" spans="1:10" x14ac:dyDescent="0.25">
      <c r="A472" s="12" t="s">
        <v>23</v>
      </c>
      <c r="B472" s="32" t="s">
        <v>41</v>
      </c>
      <c r="C472" s="106">
        <v>1</v>
      </c>
      <c r="D472" s="99">
        <f t="shared" si="111"/>
        <v>166</v>
      </c>
      <c r="E472" s="99">
        <v>154</v>
      </c>
      <c r="F472" s="99">
        <v>12</v>
      </c>
      <c r="G472" s="100">
        <v>619</v>
      </c>
      <c r="H472" s="100">
        <f t="shared" si="109"/>
        <v>4.0194805194805197</v>
      </c>
      <c r="I472" s="100">
        <f t="shared" si="110"/>
        <v>96.467532467532465</v>
      </c>
      <c r="J472" s="101">
        <f>I472*1.2409</f>
        <v>119.70656103896103</v>
      </c>
    </row>
    <row r="473" spans="1:10" x14ac:dyDescent="0.25">
      <c r="A473" s="12" t="s">
        <v>23</v>
      </c>
      <c r="B473" s="32" t="s">
        <v>42</v>
      </c>
      <c r="C473" s="106">
        <v>1</v>
      </c>
      <c r="D473" s="99">
        <f t="shared" si="111"/>
        <v>166</v>
      </c>
      <c r="E473" s="99">
        <v>154</v>
      </c>
      <c r="F473" s="99">
        <v>12</v>
      </c>
      <c r="G473" s="100">
        <v>619</v>
      </c>
      <c r="H473" s="100">
        <f t="shared" si="109"/>
        <v>4.0194805194805197</v>
      </c>
      <c r="I473" s="100">
        <f t="shared" si="110"/>
        <v>96.467532467532465</v>
      </c>
      <c r="J473" s="101">
        <f>I473*1.2409</f>
        <v>119.70656103896103</v>
      </c>
    </row>
    <row r="474" spans="1:10" x14ac:dyDescent="0.25">
      <c r="A474" s="12" t="s">
        <v>23</v>
      </c>
      <c r="B474" s="32" t="s">
        <v>43</v>
      </c>
      <c r="C474" s="106">
        <v>1</v>
      </c>
      <c r="D474" s="99">
        <f t="shared" si="111"/>
        <v>166</v>
      </c>
      <c r="E474" s="99">
        <v>154</v>
      </c>
      <c r="F474" s="99">
        <v>12</v>
      </c>
      <c r="G474" s="100">
        <v>619</v>
      </c>
      <c r="H474" s="100">
        <f t="shared" si="109"/>
        <v>4.0194805194805197</v>
      </c>
      <c r="I474" s="100">
        <f t="shared" si="110"/>
        <v>96.467532467532465</v>
      </c>
      <c r="J474" s="101">
        <f>I474*1.2409</f>
        <v>119.70656103896103</v>
      </c>
    </row>
    <row r="475" spans="1:10" x14ac:dyDescent="0.25">
      <c r="A475" s="12" t="s">
        <v>23</v>
      </c>
      <c r="B475" s="32" t="s">
        <v>44</v>
      </c>
      <c r="C475" s="106">
        <v>1</v>
      </c>
      <c r="D475" s="99">
        <f t="shared" si="111"/>
        <v>166</v>
      </c>
      <c r="E475" s="99">
        <v>154</v>
      </c>
      <c r="F475" s="99">
        <v>12</v>
      </c>
      <c r="G475" s="100">
        <v>619</v>
      </c>
      <c r="H475" s="100">
        <f t="shared" si="109"/>
        <v>4.0194805194805197</v>
      </c>
      <c r="I475" s="100">
        <f t="shared" si="110"/>
        <v>96.467532467532465</v>
      </c>
      <c r="J475" s="101">
        <f>ROUND(I475*1.2409,2)</f>
        <v>119.71</v>
      </c>
    </row>
    <row r="476" spans="1:10" ht="36" customHeight="1" x14ac:dyDescent="0.25">
      <c r="A476" s="15" t="s">
        <v>23</v>
      </c>
      <c r="B476" s="16" t="s">
        <v>14</v>
      </c>
      <c r="C476" s="97">
        <f>C477</f>
        <v>0</v>
      </c>
      <c r="D476" s="97">
        <f t="shared" ref="D476:J476" si="112">D477</f>
        <v>0</v>
      </c>
      <c r="E476" s="97">
        <f t="shared" si="112"/>
        <v>0</v>
      </c>
      <c r="F476" s="97">
        <f t="shared" si="112"/>
        <v>0</v>
      </c>
      <c r="G476" s="97"/>
      <c r="H476" s="97"/>
      <c r="I476" s="102">
        <f t="shared" si="112"/>
        <v>0</v>
      </c>
      <c r="J476" s="97">
        <f t="shared" si="112"/>
        <v>0</v>
      </c>
    </row>
    <row r="477" spans="1:10" ht="17.25" customHeight="1" x14ac:dyDescent="0.25">
      <c r="A477" s="12" t="s">
        <v>23</v>
      </c>
      <c r="B477" s="10"/>
      <c r="C477" s="99"/>
      <c r="D477" s="99"/>
      <c r="E477" s="99"/>
      <c r="F477" s="99"/>
      <c r="G477" s="100"/>
      <c r="H477" s="100"/>
      <c r="I477" s="100"/>
      <c r="J477" s="101"/>
    </row>
    <row r="478" spans="1:10" s="1" customFormat="1" ht="26.25" customHeight="1" x14ac:dyDescent="0.25">
      <c r="A478" s="29" t="s">
        <v>60</v>
      </c>
      <c r="B478" s="3" t="s">
        <v>0</v>
      </c>
      <c r="C478" s="95">
        <f>C479+C480+C482+C484</f>
        <v>2</v>
      </c>
      <c r="D478" s="95">
        <f t="shared" ref="D478:J478" si="113">D479+D480+D482+D484</f>
        <v>384</v>
      </c>
      <c r="E478" s="95">
        <f t="shared" si="113"/>
        <v>352</v>
      </c>
      <c r="F478" s="95">
        <f t="shared" si="113"/>
        <v>32</v>
      </c>
      <c r="G478" s="95"/>
      <c r="H478" s="95"/>
      <c r="I478" s="95">
        <f t="shared" si="113"/>
        <v>360.79999999999995</v>
      </c>
      <c r="J478" s="95">
        <f t="shared" si="113"/>
        <v>447.72</v>
      </c>
    </row>
    <row r="479" spans="1:10" ht="37.5" customHeight="1" x14ac:dyDescent="0.25">
      <c r="A479" s="15" t="s">
        <v>60</v>
      </c>
      <c r="B479" s="16" t="s">
        <v>11</v>
      </c>
      <c r="C479" s="97">
        <v>0</v>
      </c>
      <c r="D479" s="97">
        <v>0</v>
      </c>
      <c r="E479" s="97">
        <v>0</v>
      </c>
      <c r="F479" s="97">
        <v>0</v>
      </c>
      <c r="G479" s="98"/>
      <c r="H479" s="98"/>
      <c r="I479" s="98">
        <v>0</v>
      </c>
      <c r="J479" s="98">
        <v>0</v>
      </c>
    </row>
    <row r="480" spans="1:10" ht="49.5" customHeight="1" x14ac:dyDescent="0.25">
      <c r="A480" s="15" t="s">
        <v>60</v>
      </c>
      <c r="B480" s="16" t="s">
        <v>12</v>
      </c>
      <c r="C480" s="97">
        <f>C481</f>
        <v>1</v>
      </c>
      <c r="D480" s="97">
        <f t="shared" ref="D480:J480" si="114">D481</f>
        <v>200</v>
      </c>
      <c r="E480" s="97">
        <f t="shared" si="114"/>
        <v>176</v>
      </c>
      <c r="F480" s="97">
        <f t="shared" si="114"/>
        <v>24</v>
      </c>
      <c r="G480" s="97"/>
      <c r="H480" s="97"/>
      <c r="I480" s="97">
        <f t="shared" si="114"/>
        <v>290.39999999999998</v>
      </c>
      <c r="J480" s="97">
        <f t="shared" si="114"/>
        <v>360.36</v>
      </c>
    </row>
    <row r="481" spans="1:10" x14ac:dyDescent="0.25">
      <c r="A481" s="12" t="s">
        <v>60</v>
      </c>
      <c r="B481" s="32" t="s">
        <v>20</v>
      </c>
      <c r="C481" s="99">
        <v>1</v>
      </c>
      <c r="D481" s="99">
        <f>E481+F481</f>
        <v>200</v>
      </c>
      <c r="E481" s="99">
        <v>176</v>
      </c>
      <c r="F481" s="99">
        <v>24</v>
      </c>
      <c r="G481" s="107" t="s">
        <v>21</v>
      </c>
      <c r="H481" s="100">
        <v>6.05</v>
      </c>
      <c r="I481" s="100">
        <f>F481*H481*2</f>
        <v>290.39999999999998</v>
      </c>
      <c r="J481" s="101">
        <f>ROUND(I481*1.2409,2)</f>
        <v>360.36</v>
      </c>
    </row>
    <row r="482" spans="1:10" ht="64.5" customHeight="1" x14ac:dyDescent="0.25">
      <c r="A482" s="15" t="s">
        <v>60</v>
      </c>
      <c r="B482" s="16" t="s">
        <v>13</v>
      </c>
      <c r="C482" s="97">
        <f>C483</f>
        <v>1</v>
      </c>
      <c r="D482" s="97">
        <f t="shared" ref="D482:J482" si="115">D483</f>
        <v>184</v>
      </c>
      <c r="E482" s="97">
        <f t="shared" si="115"/>
        <v>176</v>
      </c>
      <c r="F482" s="97">
        <f t="shared" si="115"/>
        <v>8</v>
      </c>
      <c r="G482" s="97"/>
      <c r="H482" s="97"/>
      <c r="I482" s="97">
        <f t="shared" si="115"/>
        <v>70.400000000000006</v>
      </c>
      <c r="J482" s="97">
        <f t="shared" si="115"/>
        <v>87.36</v>
      </c>
    </row>
    <row r="483" spans="1:10" x14ac:dyDescent="0.25">
      <c r="A483" s="12" t="s">
        <v>60</v>
      </c>
      <c r="B483" s="32" t="s">
        <v>59</v>
      </c>
      <c r="C483" s="99">
        <v>1</v>
      </c>
      <c r="D483" s="99">
        <f>E483+F483</f>
        <v>184</v>
      </c>
      <c r="E483" s="99">
        <v>176</v>
      </c>
      <c r="F483" s="99">
        <v>8</v>
      </c>
      <c r="G483" s="107" t="s">
        <v>21</v>
      </c>
      <c r="H483" s="100">
        <v>4.4000000000000004</v>
      </c>
      <c r="I483" s="100">
        <f>F483*H483*2</f>
        <v>70.400000000000006</v>
      </c>
      <c r="J483" s="101">
        <f>ROUND(I483*1.2409,2)</f>
        <v>87.36</v>
      </c>
    </row>
    <row r="484" spans="1:10" ht="36" customHeight="1" x14ac:dyDescent="0.25">
      <c r="A484" s="15" t="s">
        <v>60</v>
      </c>
      <c r="B484" s="16" t="s">
        <v>14</v>
      </c>
      <c r="C484" s="97">
        <v>0</v>
      </c>
      <c r="D484" s="97">
        <v>0</v>
      </c>
      <c r="E484" s="97">
        <v>0</v>
      </c>
      <c r="F484" s="97">
        <v>0</v>
      </c>
      <c r="G484" s="98"/>
      <c r="H484" s="98"/>
      <c r="I484" s="98">
        <v>0</v>
      </c>
      <c r="J484" s="98">
        <v>0</v>
      </c>
    </row>
    <row r="485" spans="1:10" s="1" customFormat="1" ht="26.25" customHeight="1" x14ac:dyDescent="0.25">
      <c r="A485" s="29" t="s">
        <v>63</v>
      </c>
      <c r="B485" s="3" t="s">
        <v>0</v>
      </c>
      <c r="C485" s="95">
        <f t="shared" ref="C485:I485" si="116">C486+C489+C495+C498</f>
        <v>9</v>
      </c>
      <c r="D485" s="95">
        <f t="shared" si="116"/>
        <v>1684.5900000000001</v>
      </c>
      <c r="E485" s="95">
        <f t="shared" si="116"/>
        <v>1584</v>
      </c>
      <c r="F485" s="95">
        <f t="shared" si="116"/>
        <v>100.59</v>
      </c>
      <c r="G485" s="108"/>
      <c r="H485" s="95"/>
      <c r="I485" s="108">
        <f t="shared" si="116"/>
        <v>923.77647727272722</v>
      </c>
      <c r="J485" s="108">
        <f>J486+J489+J495+J498</f>
        <v>1146.32</v>
      </c>
    </row>
    <row r="486" spans="1:10" ht="37.5" customHeight="1" x14ac:dyDescent="0.25">
      <c r="A486" s="15" t="s">
        <v>63</v>
      </c>
      <c r="B486" s="16" t="s">
        <v>11</v>
      </c>
      <c r="C486" s="97">
        <f>SUM(C487:C488)</f>
        <v>2</v>
      </c>
      <c r="D486" s="97">
        <f t="shared" ref="D486:J486" si="117">SUM(D487:D488)</f>
        <v>372.59000000000003</v>
      </c>
      <c r="E486" s="97">
        <f t="shared" si="117"/>
        <v>352</v>
      </c>
      <c r="F486" s="97">
        <f t="shared" si="117"/>
        <v>20.59</v>
      </c>
      <c r="G486" s="97"/>
      <c r="H486" s="97"/>
      <c r="I486" s="97">
        <f t="shared" si="117"/>
        <v>277.73102272727272</v>
      </c>
      <c r="J486" s="97">
        <f t="shared" si="117"/>
        <v>344.64</v>
      </c>
    </row>
    <row r="487" spans="1:10" ht="17.25" customHeight="1" x14ac:dyDescent="0.25">
      <c r="A487" s="12" t="s">
        <v>63</v>
      </c>
      <c r="B487" s="32" t="s">
        <v>240</v>
      </c>
      <c r="C487" s="99">
        <v>1</v>
      </c>
      <c r="D487" s="99">
        <f>E487+F487</f>
        <v>186.59</v>
      </c>
      <c r="E487" s="99">
        <v>176</v>
      </c>
      <c r="F487" s="99">
        <v>10.59</v>
      </c>
      <c r="G487" s="100">
        <v>1187</v>
      </c>
      <c r="H487" s="100">
        <f>G487/E487</f>
        <v>6.7443181818181817</v>
      </c>
      <c r="I487" s="100">
        <f>F487*H487*2</f>
        <v>142.84465909090909</v>
      </c>
      <c r="J487" s="101">
        <f>ROUND(I487*1.2409,2)</f>
        <v>177.26</v>
      </c>
    </row>
    <row r="488" spans="1:10" ht="17.25" customHeight="1" x14ac:dyDescent="0.25">
      <c r="A488" s="12" t="s">
        <v>63</v>
      </c>
      <c r="B488" s="32" t="s">
        <v>240</v>
      </c>
      <c r="C488" s="99">
        <v>1</v>
      </c>
      <c r="D488" s="99">
        <f>E488+F488</f>
        <v>186</v>
      </c>
      <c r="E488" s="99">
        <v>176</v>
      </c>
      <c r="F488" s="99">
        <v>10</v>
      </c>
      <c r="G488" s="100">
        <v>1187</v>
      </c>
      <c r="H488" s="100">
        <f>G488/E488</f>
        <v>6.7443181818181817</v>
      </c>
      <c r="I488" s="100">
        <f>F488*H488*2</f>
        <v>134.88636363636363</v>
      </c>
      <c r="J488" s="101">
        <f>ROUND(I488*1.2409,2)</f>
        <v>167.38</v>
      </c>
    </row>
    <row r="489" spans="1:10" ht="49.5" customHeight="1" x14ac:dyDescent="0.25">
      <c r="A489" s="15" t="s">
        <v>63</v>
      </c>
      <c r="B489" s="16" t="s">
        <v>12</v>
      </c>
      <c r="C489" s="97">
        <f>SUM(C490:C494)</f>
        <v>5</v>
      </c>
      <c r="D489" s="97">
        <f t="shared" ref="D489:J489" si="118">SUM(D490:D494)</f>
        <v>944</v>
      </c>
      <c r="E489" s="97">
        <f t="shared" si="118"/>
        <v>880</v>
      </c>
      <c r="F489" s="97">
        <f t="shared" si="118"/>
        <v>64</v>
      </c>
      <c r="G489" s="97"/>
      <c r="H489" s="97"/>
      <c r="I489" s="102">
        <f t="shared" si="118"/>
        <v>541.31818181818176</v>
      </c>
      <c r="J489" s="97">
        <f t="shared" si="118"/>
        <v>671.72</v>
      </c>
    </row>
    <row r="490" spans="1:10" x14ac:dyDescent="0.25">
      <c r="A490" s="12" t="s">
        <v>63</v>
      </c>
      <c r="B490" s="32" t="s">
        <v>247</v>
      </c>
      <c r="C490" s="99">
        <v>1</v>
      </c>
      <c r="D490" s="99">
        <f>E490+F490</f>
        <v>188</v>
      </c>
      <c r="E490" s="99">
        <v>176</v>
      </c>
      <c r="F490" s="99">
        <v>12</v>
      </c>
      <c r="G490" s="100">
        <v>785</v>
      </c>
      <c r="H490" s="100">
        <f>G490/E490</f>
        <v>4.4602272727272725</v>
      </c>
      <c r="I490" s="100">
        <f>F490*H490*2</f>
        <v>107.04545454545453</v>
      </c>
      <c r="J490" s="101">
        <f>ROUND(I490*1.2409,2)</f>
        <v>132.83000000000001</v>
      </c>
    </row>
    <row r="491" spans="1:10" x14ac:dyDescent="0.25">
      <c r="A491" s="12" t="s">
        <v>63</v>
      </c>
      <c r="B491" s="32" t="s">
        <v>247</v>
      </c>
      <c r="C491" s="99">
        <v>1</v>
      </c>
      <c r="D491" s="99">
        <f t="shared" ref="D491:D494" si="119">E491+F491</f>
        <v>188</v>
      </c>
      <c r="E491" s="99">
        <v>176</v>
      </c>
      <c r="F491" s="99">
        <v>12</v>
      </c>
      <c r="G491" s="100">
        <v>692</v>
      </c>
      <c r="H491" s="100">
        <f>G491/E491</f>
        <v>3.9318181818181817</v>
      </c>
      <c r="I491" s="100">
        <f>F491*H491*2</f>
        <v>94.36363636363636</v>
      </c>
      <c r="J491" s="101">
        <f>ROUND(I491*1.2409,2)</f>
        <v>117.1</v>
      </c>
    </row>
    <row r="492" spans="1:10" x14ac:dyDescent="0.25">
      <c r="A492" s="12" t="s">
        <v>63</v>
      </c>
      <c r="B492" s="32" t="s">
        <v>247</v>
      </c>
      <c r="C492" s="99">
        <v>1</v>
      </c>
      <c r="D492" s="99">
        <f t="shared" si="119"/>
        <v>188</v>
      </c>
      <c r="E492" s="99">
        <v>176</v>
      </c>
      <c r="F492" s="99">
        <v>12</v>
      </c>
      <c r="G492" s="100">
        <v>785</v>
      </c>
      <c r="H492" s="100">
        <f>G492/E492</f>
        <v>4.4602272727272725</v>
      </c>
      <c r="I492" s="100">
        <f>F492*H492*2</f>
        <v>107.04545454545453</v>
      </c>
      <c r="J492" s="101">
        <f>ROUND(I492*1.2409,2)</f>
        <v>132.83000000000001</v>
      </c>
    </row>
    <row r="493" spans="1:10" x14ac:dyDescent="0.25">
      <c r="A493" s="12" t="s">
        <v>63</v>
      </c>
      <c r="B493" s="32" t="s">
        <v>247</v>
      </c>
      <c r="C493" s="99">
        <v>1</v>
      </c>
      <c r="D493" s="99">
        <f t="shared" si="119"/>
        <v>188</v>
      </c>
      <c r="E493" s="99">
        <v>176</v>
      </c>
      <c r="F493" s="99">
        <v>12</v>
      </c>
      <c r="G493" s="100">
        <v>785</v>
      </c>
      <c r="H493" s="100">
        <f>G493/E493</f>
        <v>4.4602272727272725</v>
      </c>
      <c r="I493" s="100">
        <f>F493*H493*2</f>
        <v>107.04545454545453</v>
      </c>
      <c r="J493" s="101">
        <f>ROUND(I493*1.2409,2)</f>
        <v>132.83000000000001</v>
      </c>
    </row>
    <row r="494" spans="1:10" x14ac:dyDescent="0.25">
      <c r="A494" s="12" t="s">
        <v>63</v>
      </c>
      <c r="B494" s="32" t="s">
        <v>247</v>
      </c>
      <c r="C494" s="99">
        <v>1</v>
      </c>
      <c r="D494" s="99">
        <f t="shared" si="119"/>
        <v>192</v>
      </c>
      <c r="E494" s="99">
        <v>176</v>
      </c>
      <c r="F494" s="99">
        <v>16</v>
      </c>
      <c r="G494" s="100">
        <v>692</v>
      </c>
      <c r="H494" s="100">
        <f>G494/E494</f>
        <v>3.9318181818181817</v>
      </c>
      <c r="I494" s="100">
        <f>F494*H494*2</f>
        <v>125.81818181818181</v>
      </c>
      <c r="J494" s="101">
        <f>ROUND(I494*1.2409,2)</f>
        <v>156.13</v>
      </c>
    </row>
    <row r="495" spans="1:10" ht="64.5" customHeight="1" x14ac:dyDescent="0.25">
      <c r="A495" s="15" t="s">
        <v>63</v>
      </c>
      <c r="B495" s="16" t="s">
        <v>13</v>
      </c>
      <c r="C495" s="97">
        <f>SUM(C496:C497)</f>
        <v>2</v>
      </c>
      <c r="D495" s="97">
        <f t="shared" ref="D495:J495" si="120">SUM(D496:D497)</f>
        <v>368</v>
      </c>
      <c r="E495" s="97">
        <f t="shared" si="120"/>
        <v>352</v>
      </c>
      <c r="F495" s="97">
        <f t="shared" si="120"/>
        <v>16</v>
      </c>
      <c r="G495" s="97"/>
      <c r="H495" s="97"/>
      <c r="I495" s="102">
        <f t="shared" si="120"/>
        <v>104.72727272727273</v>
      </c>
      <c r="J495" s="97">
        <f t="shared" si="120"/>
        <v>129.96</v>
      </c>
    </row>
    <row r="496" spans="1:10" x14ac:dyDescent="0.25">
      <c r="A496" s="12" t="s">
        <v>63</v>
      </c>
      <c r="B496" s="32" t="s">
        <v>171</v>
      </c>
      <c r="C496" s="99">
        <v>1</v>
      </c>
      <c r="D496" s="99">
        <f>E496+F496</f>
        <v>188</v>
      </c>
      <c r="E496" s="99">
        <v>176</v>
      </c>
      <c r="F496" s="99">
        <v>12</v>
      </c>
      <c r="G496" s="100">
        <v>576</v>
      </c>
      <c r="H496" s="100">
        <f>G496/E496</f>
        <v>3.2727272727272729</v>
      </c>
      <c r="I496" s="100">
        <f>F496*H496*2</f>
        <v>78.545454545454547</v>
      </c>
      <c r="J496" s="101">
        <f>ROUND(I496*1.2409,2)</f>
        <v>97.47</v>
      </c>
    </row>
    <row r="497" spans="1:10" x14ac:dyDescent="0.25">
      <c r="A497" s="12" t="s">
        <v>63</v>
      </c>
      <c r="B497" s="32" t="s">
        <v>171</v>
      </c>
      <c r="C497" s="99">
        <v>1</v>
      </c>
      <c r="D497" s="99">
        <f>E497+F497</f>
        <v>180</v>
      </c>
      <c r="E497" s="99">
        <v>176</v>
      </c>
      <c r="F497" s="99">
        <v>4</v>
      </c>
      <c r="G497" s="100">
        <v>576</v>
      </c>
      <c r="H497" s="100">
        <f>G497/E497</f>
        <v>3.2727272727272729</v>
      </c>
      <c r="I497" s="100">
        <f>F497*H497*2</f>
        <v>26.181818181818183</v>
      </c>
      <c r="J497" s="101">
        <f>ROUND(I497*1.2409,2)</f>
        <v>32.49</v>
      </c>
    </row>
    <row r="498" spans="1:10" ht="36" customHeight="1" x14ac:dyDescent="0.25">
      <c r="A498" s="15" t="s">
        <v>63</v>
      </c>
      <c r="B498" s="16" t="s">
        <v>14</v>
      </c>
      <c r="C498" s="97">
        <f>C499</f>
        <v>0</v>
      </c>
      <c r="D498" s="97">
        <f t="shared" ref="D498:J498" si="121">D499</f>
        <v>0</v>
      </c>
      <c r="E498" s="97">
        <f t="shared" si="121"/>
        <v>0</v>
      </c>
      <c r="F498" s="97">
        <f t="shared" si="121"/>
        <v>0</v>
      </c>
      <c r="G498" s="97"/>
      <c r="H498" s="97"/>
      <c r="I498" s="97">
        <f t="shared" si="121"/>
        <v>0</v>
      </c>
      <c r="J498" s="97">
        <f t="shared" si="121"/>
        <v>0</v>
      </c>
    </row>
    <row r="499" spans="1:10" x14ac:dyDescent="0.25">
      <c r="A499" s="12" t="s">
        <v>63</v>
      </c>
      <c r="B499" s="10"/>
      <c r="C499" s="99"/>
      <c r="D499" s="99"/>
      <c r="E499" s="99"/>
      <c r="F499" s="99"/>
      <c r="G499" s="100"/>
      <c r="H499" s="100"/>
      <c r="I499" s="100"/>
      <c r="J499" s="100"/>
    </row>
    <row r="500" spans="1:10" s="1" customFormat="1" ht="26.25" customHeight="1" x14ac:dyDescent="0.25">
      <c r="A500" s="29" t="s">
        <v>65</v>
      </c>
      <c r="B500" s="3" t="s">
        <v>0</v>
      </c>
      <c r="C500" s="95">
        <f>C501+C503+C512+C514</f>
        <v>23</v>
      </c>
      <c r="D500" s="95">
        <f t="shared" ref="D500:J500" si="122">D501+D503+D512+D514</f>
        <v>4783</v>
      </c>
      <c r="E500" s="95">
        <f t="shared" si="122"/>
        <v>4048</v>
      </c>
      <c r="F500" s="95">
        <f t="shared" si="122"/>
        <v>735</v>
      </c>
      <c r="G500" s="108"/>
      <c r="H500" s="95"/>
      <c r="I500" s="108">
        <f t="shared" si="122"/>
        <v>8340.1504545454536</v>
      </c>
      <c r="J500" s="95">
        <f t="shared" si="122"/>
        <v>10349.279999999999</v>
      </c>
    </row>
    <row r="501" spans="1:10" ht="37.5" customHeight="1" x14ac:dyDescent="0.25">
      <c r="A501" s="15" t="s">
        <v>65</v>
      </c>
      <c r="B501" s="16" t="s">
        <v>11</v>
      </c>
      <c r="C501" s="97">
        <f>C502</f>
        <v>1</v>
      </c>
      <c r="D501" s="97">
        <f t="shared" ref="D501:J501" si="123">D502</f>
        <v>208</v>
      </c>
      <c r="E501" s="97">
        <f t="shared" si="123"/>
        <v>176</v>
      </c>
      <c r="F501" s="97">
        <f t="shared" si="123"/>
        <v>32</v>
      </c>
      <c r="G501" s="97"/>
      <c r="H501" s="97"/>
      <c r="I501" s="97">
        <f t="shared" si="123"/>
        <v>645.12</v>
      </c>
      <c r="J501" s="97">
        <f t="shared" si="123"/>
        <v>800.53</v>
      </c>
    </row>
    <row r="502" spans="1:10" ht="18.75" customHeight="1" x14ac:dyDescent="0.25">
      <c r="A502" s="12" t="s">
        <v>65</v>
      </c>
      <c r="B502" s="32" t="s">
        <v>240</v>
      </c>
      <c r="C502" s="99">
        <v>1</v>
      </c>
      <c r="D502" s="99">
        <f>E502+F502</f>
        <v>208</v>
      </c>
      <c r="E502" s="99">
        <v>176</v>
      </c>
      <c r="F502" s="99">
        <v>32</v>
      </c>
      <c r="G502" s="107" t="s">
        <v>21</v>
      </c>
      <c r="H502" s="100">
        <v>10.08</v>
      </c>
      <c r="I502" s="100">
        <f>F502*H502*2</f>
        <v>645.12</v>
      </c>
      <c r="J502" s="101">
        <f>ROUND(I502*1.2409,2)</f>
        <v>800.53</v>
      </c>
    </row>
    <row r="503" spans="1:10" ht="49.5" customHeight="1" x14ac:dyDescent="0.25">
      <c r="A503" s="15" t="s">
        <v>65</v>
      </c>
      <c r="B503" s="16" t="s">
        <v>12</v>
      </c>
      <c r="C503" s="97">
        <f>SUM(C504:C511)</f>
        <v>8</v>
      </c>
      <c r="D503" s="97">
        <f t="shared" ref="D503:J503" si="124">SUM(D504:D511)</f>
        <v>1840</v>
      </c>
      <c r="E503" s="97">
        <f t="shared" si="124"/>
        <v>1408</v>
      </c>
      <c r="F503" s="97">
        <f t="shared" si="124"/>
        <v>432</v>
      </c>
      <c r="G503" s="102"/>
      <c r="H503" s="97"/>
      <c r="I503" s="102">
        <f t="shared" si="124"/>
        <v>5140.9090909090901</v>
      </c>
      <c r="J503" s="97">
        <f t="shared" si="124"/>
        <v>6379.3499999999995</v>
      </c>
    </row>
    <row r="504" spans="1:10" x14ac:dyDescent="0.25">
      <c r="A504" s="12" t="s">
        <v>65</v>
      </c>
      <c r="B504" s="32" t="s">
        <v>71</v>
      </c>
      <c r="C504" s="99">
        <v>1</v>
      </c>
      <c r="D504" s="99">
        <f>E504+F504</f>
        <v>244</v>
      </c>
      <c r="E504" s="99">
        <v>176</v>
      </c>
      <c r="F504" s="99">
        <v>68</v>
      </c>
      <c r="G504" s="100">
        <v>1030</v>
      </c>
      <c r="H504" s="100">
        <f t="shared" ref="H504:H511" si="125">G504/E504</f>
        <v>5.8522727272727275</v>
      </c>
      <c r="I504" s="100">
        <f t="shared" ref="I504:I511" si="126">F504*H504*2</f>
        <v>795.90909090909099</v>
      </c>
      <c r="J504" s="101">
        <f t="shared" ref="J504:J511" si="127">ROUND(I504*1.2409,2)</f>
        <v>987.64</v>
      </c>
    </row>
    <row r="505" spans="1:10" x14ac:dyDescent="0.25">
      <c r="A505" s="12" t="s">
        <v>65</v>
      </c>
      <c r="B505" s="32" t="s">
        <v>71</v>
      </c>
      <c r="C505" s="99">
        <v>1</v>
      </c>
      <c r="D505" s="99">
        <f t="shared" ref="D505:D511" si="128">E505+F505</f>
        <v>244</v>
      </c>
      <c r="E505" s="99">
        <v>176</v>
      </c>
      <c r="F505" s="99">
        <v>68</v>
      </c>
      <c r="G505" s="100">
        <v>1030</v>
      </c>
      <c r="H505" s="100">
        <f t="shared" si="125"/>
        <v>5.8522727272727275</v>
      </c>
      <c r="I505" s="100">
        <f t="shared" si="126"/>
        <v>795.90909090909099</v>
      </c>
      <c r="J505" s="101">
        <f t="shared" si="127"/>
        <v>987.64</v>
      </c>
    </row>
    <row r="506" spans="1:10" x14ac:dyDescent="0.25">
      <c r="A506" s="12" t="s">
        <v>65</v>
      </c>
      <c r="B506" s="32" t="s">
        <v>71</v>
      </c>
      <c r="C506" s="99">
        <v>1</v>
      </c>
      <c r="D506" s="99">
        <f t="shared" si="128"/>
        <v>244</v>
      </c>
      <c r="E506" s="99">
        <v>176</v>
      </c>
      <c r="F506" s="99">
        <v>68</v>
      </c>
      <c r="G506" s="100">
        <v>1030</v>
      </c>
      <c r="H506" s="100">
        <f t="shared" si="125"/>
        <v>5.8522727272727275</v>
      </c>
      <c r="I506" s="100">
        <f t="shared" si="126"/>
        <v>795.90909090909099</v>
      </c>
      <c r="J506" s="101">
        <f t="shared" si="127"/>
        <v>987.64</v>
      </c>
    </row>
    <row r="507" spans="1:10" x14ac:dyDescent="0.25">
      <c r="A507" s="12" t="s">
        <v>65</v>
      </c>
      <c r="B507" s="32" t="s">
        <v>71</v>
      </c>
      <c r="C507" s="99">
        <v>1</v>
      </c>
      <c r="D507" s="99">
        <f t="shared" si="128"/>
        <v>236</v>
      </c>
      <c r="E507" s="99">
        <v>176</v>
      </c>
      <c r="F507" s="99">
        <v>60</v>
      </c>
      <c r="G507" s="100">
        <v>1030</v>
      </c>
      <c r="H507" s="100">
        <f t="shared" si="125"/>
        <v>5.8522727272727275</v>
      </c>
      <c r="I507" s="100">
        <f t="shared" si="126"/>
        <v>702.27272727272725</v>
      </c>
      <c r="J507" s="101">
        <f t="shared" si="127"/>
        <v>871.45</v>
      </c>
    </row>
    <row r="508" spans="1:10" x14ac:dyDescent="0.25">
      <c r="A508" s="12" t="s">
        <v>65</v>
      </c>
      <c r="B508" s="32" t="s">
        <v>71</v>
      </c>
      <c r="C508" s="99">
        <v>1</v>
      </c>
      <c r="D508" s="99">
        <f t="shared" si="128"/>
        <v>236</v>
      </c>
      <c r="E508" s="99">
        <v>176</v>
      </c>
      <c r="F508" s="99">
        <v>60</v>
      </c>
      <c r="G508" s="100">
        <v>1030</v>
      </c>
      <c r="H508" s="100">
        <f t="shared" si="125"/>
        <v>5.8522727272727275</v>
      </c>
      <c r="I508" s="100">
        <f t="shared" si="126"/>
        <v>702.27272727272725</v>
      </c>
      <c r="J508" s="101">
        <f t="shared" si="127"/>
        <v>871.45</v>
      </c>
    </row>
    <row r="509" spans="1:10" x14ac:dyDescent="0.25">
      <c r="A509" s="12" t="s">
        <v>65</v>
      </c>
      <c r="B509" s="32" t="s">
        <v>71</v>
      </c>
      <c r="C509" s="99">
        <v>1</v>
      </c>
      <c r="D509" s="99">
        <f t="shared" si="128"/>
        <v>236</v>
      </c>
      <c r="E509" s="99">
        <v>176</v>
      </c>
      <c r="F509" s="99">
        <v>60</v>
      </c>
      <c r="G509" s="100">
        <v>1030</v>
      </c>
      <c r="H509" s="100">
        <f t="shared" si="125"/>
        <v>5.8522727272727275</v>
      </c>
      <c r="I509" s="100">
        <f t="shared" si="126"/>
        <v>702.27272727272725</v>
      </c>
      <c r="J509" s="101">
        <f t="shared" si="127"/>
        <v>871.45</v>
      </c>
    </row>
    <row r="510" spans="1:10" x14ac:dyDescent="0.25">
      <c r="A510" s="12" t="s">
        <v>65</v>
      </c>
      <c r="B510" s="32" t="s">
        <v>71</v>
      </c>
      <c r="C510" s="99">
        <v>1</v>
      </c>
      <c r="D510" s="99">
        <f t="shared" si="128"/>
        <v>200</v>
      </c>
      <c r="E510" s="99">
        <v>176</v>
      </c>
      <c r="F510" s="99">
        <v>24</v>
      </c>
      <c r="G510" s="100">
        <v>1185</v>
      </c>
      <c r="H510" s="100">
        <f t="shared" si="125"/>
        <v>6.7329545454545459</v>
      </c>
      <c r="I510" s="100">
        <f t="shared" si="126"/>
        <v>323.18181818181819</v>
      </c>
      <c r="J510" s="101">
        <f t="shared" si="127"/>
        <v>401.04</v>
      </c>
    </row>
    <row r="511" spans="1:10" x14ac:dyDescent="0.25">
      <c r="A511" s="12" t="s">
        <v>65</v>
      </c>
      <c r="B511" s="32" t="s">
        <v>71</v>
      </c>
      <c r="C511" s="99">
        <v>1</v>
      </c>
      <c r="D511" s="99">
        <f t="shared" si="128"/>
        <v>200</v>
      </c>
      <c r="E511" s="99">
        <v>176</v>
      </c>
      <c r="F511" s="99">
        <v>24</v>
      </c>
      <c r="G511" s="100">
        <v>1185</v>
      </c>
      <c r="H511" s="100">
        <f t="shared" si="125"/>
        <v>6.7329545454545459</v>
      </c>
      <c r="I511" s="100">
        <f t="shared" si="126"/>
        <v>323.18181818181819</v>
      </c>
      <c r="J511" s="101">
        <f t="shared" si="127"/>
        <v>401.04</v>
      </c>
    </row>
    <row r="512" spans="1:10" ht="64.5" customHeight="1" x14ac:dyDescent="0.25">
      <c r="A512" s="15" t="s">
        <v>65</v>
      </c>
      <c r="B512" s="16" t="s">
        <v>13</v>
      </c>
      <c r="C512" s="97">
        <f>C513</f>
        <v>1</v>
      </c>
      <c r="D512" s="97">
        <f t="shared" ref="D512:J512" si="129">D513</f>
        <v>192</v>
      </c>
      <c r="E512" s="97">
        <f t="shared" si="129"/>
        <v>176</v>
      </c>
      <c r="F512" s="97">
        <f t="shared" si="129"/>
        <v>16</v>
      </c>
      <c r="G512" s="97"/>
      <c r="H512" s="97"/>
      <c r="I512" s="102">
        <f t="shared" si="129"/>
        <v>137.63636363636363</v>
      </c>
      <c r="J512" s="97">
        <f t="shared" si="129"/>
        <v>170.79</v>
      </c>
    </row>
    <row r="513" spans="1:10" x14ac:dyDescent="0.25">
      <c r="A513" s="12" t="s">
        <v>65</v>
      </c>
      <c r="B513" s="32" t="s">
        <v>171</v>
      </c>
      <c r="C513" s="99">
        <v>1</v>
      </c>
      <c r="D513" s="99">
        <f>E513+F513</f>
        <v>192</v>
      </c>
      <c r="E513" s="99">
        <v>176</v>
      </c>
      <c r="F513" s="99">
        <v>16</v>
      </c>
      <c r="G513" s="100">
        <v>757</v>
      </c>
      <c r="H513" s="100">
        <f>G513/E513</f>
        <v>4.3011363636363633</v>
      </c>
      <c r="I513" s="100">
        <f>F513*H513*2</f>
        <v>137.63636363636363</v>
      </c>
      <c r="J513" s="101">
        <f>ROUND(I513*1.2409,2)</f>
        <v>170.79</v>
      </c>
    </row>
    <row r="514" spans="1:10" ht="36" customHeight="1" x14ac:dyDescent="0.25">
      <c r="A514" s="15" t="s">
        <v>65</v>
      </c>
      <c r="B514" s="16" t="s">
        <v>14</v>
      </c>
      <c r="C514" s="97">
        <f>SUM(C515:C527)</f>
        <v>13</v>
      </c>
      <c r="D514" s="97">
        <f t="shared" ref="D514:J514" si="130">SUM(D515:D527)</f>
        <v>2543</v>
      </c>
      <c r="E514" s="97">
        <f t="shared" si="130"/>
        <v>2288</v>
      </c>
      <c r="F514" s="97">
        <f t="shared" si="130"/>
        <v>255</v>
      </c>
      <c r="G514" s="102"/>
      <c r="H514" s="97"/>
      <c r="I514" s="102">
        <f t="shared" si="130"/>
        <v>2416.4849999999992</v>
      </c>
      <c r="J514" s="97">
        <f t="shared" si="130"/>
        <v>2998.61</v>
      </c>
    </row>
    <row r="515" spans="1:10" x14ac:dyDescent="0.25">
      <c r="A515" s="12" t="s">
        <v>65</v>
      </c>
      <c r="B515" s="32" t="s">
        <v>72</v>
      </c>
      <c r="C515" s="99">
        <v>1</v>
      </c>
      <c r="D515" s="99">
        <f>E515+F515</f>
        <v>187</v>
      </c>
      <c r="E515" s="99">
        <v>176</v>
      </c>
      <c r="F515" s="99">
        <v>11</v>
      </c>
      <c r="G515" s="100">
        <v>760</v>
      </c>
      <c r="H515" s="100">
        <f>G515/E515</f>
        <v>4.3181818181818183</v>
      </c>
      <c r="I515" s="100">
        <f t="shared" ref="I515:I527" si="131">F515*H515*2</f>
        <v>95</v>
      </c>
      <c r="J515" s="101">
        <f t="shared" ref="J515:J527" si="132">ROUND(I515*1.2409,2)</f>
        <v>117.89</v>
      </c>
    </row>
    <row r="516" spans="1:10" x14ac:dyDescent="0.25">
      <c r="A516" s="12" t="s">
        <v>65</v>
      </c>
      <c r="B516" s="32" t="s">
        <v>73</v>
      </c>
      <c r="C516" s="99">
        <v>1</v>
      </c>
      <c r="D516" s="99">
        <f t="shared" ref="D516:D527" si="133">E516+F516</f>
        <v>183</v>
      </c>
      <c r="E516" s="99">
        <v>176</v>
      </c>
      <c r="F516" s="99">
        <v>7</v>
      </c>
      <c r="G516" s="107" t="s">
        <v>21</v>
      </c>
      <c r="H516" s="100">
        <v>4.43</v>
      </c>
      <c r="I516" s="100">
        <f t="shared" si="131"/>
        <v>62.019999999999996</v>
      </c>
      <c r="J516" s="101">
        <f t="shared" si="132"/>
        <v>76.959999999999994</v>
      </c>
    </row>
    <row r="517" spans="1:10" x14ac:dyDescent="0.25">
      <c r="A517" s="12" t="s">
        <v>65</v>
      </c>
      <c r="B517" s="32" t="s">
        <v>73</v>
      </c>
      <c r="C517" s="99">
        <v>1</v>
      </c>
      <c r="D517" s="99">
        <f t="shared" si="133"/>
        <v>220</v>
      </c>
      <c r="E517" s="99">
        <v>176</v>
      </c>
      <c r="F517" s="99">
        <v>44</v>
      </c>
      <c r="G517" s="107" t="s">
        <v>21</v>
      </c>
      <c r="H517" s="100">
        <v>4.43</v>
      </c>
      <c r="I517" s="100">
        <f t="shared" si="131"/>
        <v>389.84</v>
      </c>
      <c r="J517" s="101">
        <f t="shared" si="132"/>
        <v>483.75</v>
      </c>
    </row>
    <row r="518" spans="1:10" x14ac:dyDescent="0.25">
      <c r="A518" s="12" t="s">
        <v>65</v>
      </c>
      <c r="B518" s="160" t="s">
        <v>74</v>
      </c>
      <c r="C518" s="99">
        <v>1</v>
      </c>
      <c r="D518" s="99">
        <f t="shared" si="133"/>
        <v>192</v>
      </c>
      <c r="E518" s="99">
        <v>176</v>
      </c>
      <c r="F518" s="99">
        <v>16</v>
      </c>
      <c r="G518" s="100">
        <v>971</v>
      </c>
      <c r="H518" s="100">
        <f t="shared" ref="H518:H527" si="134">G518/E518</f>
        <v>5.5170454545454541</v>
      </c>
      <c r="I518" s="100">
        <f t="shared" si="131"/>
        <v>176.54545454545453</v>
      </c>
      <c r="J518" s="101">
        <f t="shared" si="132"/>
        <v>219.08</v>
      </c>
    </row>
    <row r="519" spans="1:10" x14ac:dyDescent="0.25">
      <c r="A519" s="12" t="s">
        <v>65</v>
      </c>
      <c r="B519" s="160" t="s">
        <v>74</v>
      </c>
      <c r="C519" s="99">
        <v>1</v>
      </c>
      <c r="D519" s="99">
        <f t="shared" si="133"/>
        <v>200</v>
      </c>
      <c r="E519" s="99">
        <v>176</v>
      </c>
      <c r="F519" s="99">
        <v>24</v>
      </c>
      <c r="G519" s="100">
        <v>971</v>
      </c>
      <c r="H519" s="100">
        <f t="shared" si="134"/>
        <v>5.5170454545454541</v>
      </c>
      <c r="I519" s="100">
        <f t="shared" si="131"/>
        <v>264.81818181818181</v>
      </c>
      <c r="J519" s="101">
        <f t="shared" si="132"/>
        <v>328.61</v>
      </c>
    </row>
    <row r="520" spans="1:10" x14ac:dyDescent="0.25">
      <c r="A520" s="12" t="s">
        <v>65</v>
      </c>
      <c r="B520" s="160" t="s">
        <v>75</v>
      </c>
      <c r="C520" s="99">
        <v>1</v>
      </c>
      <c r="D520" s="99">
        <f t="shared" si="133"/>
        <v>191</v>
      </c>
      <c r="E520" s="99">
        <v>176</v>
      </c>
      <c r="F520" s="99">
        <v>15</v>
      </c>
      <c r="G520" s="100">
        <v>705</v>
      </c>
      <c r="H520" s="100">
        <f t="shared" si="134"/>
        <v>4.0056818181818183</v>
      </c>
      <c r="I520" s="100">
        <f t="shared" si="131"/>
        <v>120.17045454545455</v>
      </c>
      <c r="J520" s="101">
        <f t="shared" si="132"/>
        <v>149.12</v>
      </c>
    </row>
    <row r="521" spans="1:10" x14ac:dyDescent="0.25">
      <c r="A521" s="12" t="s">
        <v>65</v>
      </c>
      <c r="B521" s="160" t="s">
        <v>75</v>
      </c>
      <c r="C521" s="99">
        <v>1</v>
      </c>
      <c r="D521" s="99">
        <f t="shared" si="133"/>
        <v>191</v>
      </c>
      <c r="E521" s="99">
        <v>176</v>
      </c>
      <c r="F521" s="99">
        <v>15</v>
      </c>
      <c r="G521" s="100">
        <v>705</v>
      </c>
      <c r="H521" s="100">
        <f t="shared" si="134"/>
        <v>4.0056818181818183</v>
      </c>
      <c r="I521" s="100">
        <f t="shared" si="131"/>
        <v>120.17045454545455</v>
      </c>
      <c r="J521" s="101">
        <f t="shared" si="132"/>
        <v>149.12</v>
      </c>
    </row>
    <row r="522" spans="1:10" x14ac:dyDescent="0.25">
      <c r="A522" s="12" t="s">
        <v>65</v>
      </c>
      <c r="B522" s="160" t="s">
        <v>75</v>
      </c>
      <c r="C522" s="99">
        <v>1</v>
      </c>
      <c r="D522" s="99">
        <f t="shared" si="133"/>
        <v>191</v>
      </c>
      <c r="E522" s="99">
        <v>176</v>
      </c>
      <c r="F522" s="99">
        <v>15</v>
      </c>
      <c r="G522" s="100">
        <v>705</v>
      </c>
      <c r="H522" s="100">
        <f t="shared" si="134"/>
        <v>4.0056818181818183</v>
      </c>
      <c r="I522" s="100">
        <f t="shared" si="131"/>
        <v>120.17045454545455</v>
      </c>
      <c r="J522" s="101">
        <f t="shared" si="132"/>
        <v>149.12</v>
      </c>
    </row>
    <row r="523" spans="1:10" x14ac:dyDescent="0.25">
      <c r="A523" s="12" t="s">
        <v>65</v>
      </c>
      <c r="B523" s="160" t="s">
        <v>75</v>
      </c>
      <c r="C523" s="99">
        <v>1</v>
      </c>
      <c r="D523" s="99">
        <f t="shared" si="133"/>
        <v>191</v>
      </c>
      <c r="E523" s="99">
        <v>176</v>
      </c>
      <c r="F523" s="99">
        <v>15</v>
      </c>
      <c r="G523" s="100">
        <v>705</v>
      </c>
      <c r="H523" s="100">
        <f t="shared" si="134"/>
        <v>4.0056818181818183</v>
      </c>
      <c r="I523" s="100">
        <f t="shared" si="131"/>
        <v>120.17045454545455</v>
      </c>
      <c r="J523" s="101">
        <f t="shared" si="132"/>
        <v>149.12</v>
      </c>
    </row>
    <row r="524" spans="1:10" x14ac:dyDescent="0.25">
      <c r="A524" s="12" t="s">
        <v>65</v>
      </c>
      <c r="B524" s="160" t="s">
        <v>75</v>
      </c>
      <c r="C524" s="99">
        <v>1</v>
      </c>
      <c r="D524" s="99">
        <f t="shared" si="133"/>
        <v>202</v>
      </c>
      <c r="E524" s="99">
        <v>176</v>
      </c>
      <c r="F524" s="99">
        <v>26</v>
      </c>
      <c r="G524" s="100">
        <v>705</v>
      </c>
      <c r="H524" s="100">
        <f t="shared" si="134"/>
        <v>4.0056818181818183</v>
      </c>
      <c r="I524" s="100">
        <f t="shared" si="131"/>
        <v>208.29545454545456</v>
      </c>
      <c r="J524" s="101">
        <f t="shared" si="132"/>
        <v>258.47000000000003</v>
      </c>
    </row>
    <row r="525" spans="1:10" x14ac:dyDescent="0.25">
      <c r="A525" s="12" t="s">
        <v>65</v>
      </c>
      <c r="B525" s="160" t="s">
        <v>74</v>
      </c>
      <c r="C525" s="99">
        <v>1</v>
      </c>
      <c r="D525" s="99">
        <f t="shared" si="133"/>
        <v>191</v>
      </c>
      <c r="E525" s="99">
        <v>176</v>
      </c>
      <c r="F525" s="99">
        <v>15</v>
      </c>
      <c r="G525" s="100">
        <v>971</v>
      </c>
      <c r="H525" s="100">
        <f t="shared" si="134"/>
        <v>5.5170454545454541</v>
      </c>
      <c r="I525" s="100">
        <f t="shared" si="131"/>
        <v>165.51136363636363</v>
      </c>
      <c r="J525" s="101">
        <f t="shared" si="132"/>
        <v>205.38</v>
      </c>
    </row>
    <row r="526" spans="1:10" x14ac:dyDescent="0.25">
      <c r="A526" s="12" t="s">
        <v>65</v>
      </c>
      <c r="B526" s="160" t="s">
        <v>74</v>
      </c>
      <c r="C526" s="99">
        <v>1</v>
      </c>
      <c r="D526" s="99">
        <f t="shared" si="133"/>
        <v>208</v>
      </c>
      <c r="E526" s="99">
        <v>176</v>
      </c>
      <c r="F526" s="99">
        <v>32</v>
      </c>
      <c r="G526" s="100">
        <v>971</v>
      </c>
      <c r="H526" s="100">
        <f t="shared" si="134"/>
        <v>5.5170454545454541</v>
      </c>
      <c r="I526" s="100">
        <f t="shared" si="131"/>
        <v>353.09090909090907</v>
      </c>
      <c r="J526" s="101">
        <f t="shared" si="132"/>
        <v>438.15</v>
      </c>
    </row>
    <row r="527" spans="1:10" ht="16.5" customHeight="1" x14ac:dyDescent="0.25">
      <c r="A527" s="12" t="s">
        <v>65</v>
      </c>
      <c r="B527" s="160" t="s">
        <v>74</v>
      </c>
      <c r="C527" s="99">
        <v>1</v>
      </c>
      <c r="D527" s="99">
        <f t="shared" si="133"/>
        <v>196</v>
      </c>
      <c r="E527" s="99">
        <v>176</v>
      </c>
      <c r="F527" s="99">
        <v>20</v>
      </c>
      <c r="G527" s="104">
        <v>971</v>
      </c>
      <c r="H527" s="100">
        <f t="shared" si="134"/>
        <v>5.5170454545454541</v>
      </c>
      <c r="I527" s="100">
        <f t="shared" si="131"/>
        <v>220.68181818181816</v>
      </c>
      <c r="J527" s="101">
        <f t="shared" si="132"/>
        <v>273.83999999999997</v>
      </c>
    </row>
    <row r="528" spans="1:10" s="1" customFormat="1" ht="26.25" customHeight="1" x14ac:dyDescent="0.25">
      <c r="A528" s="29" t="s">
        <v>64</v>
      </c>
      <c r="B528" s="3" t="s">
        <v>0</v>
      </c>
      <c r="C528" s="95">
        <f>C529+C534+C545+C547</f>
        <v>18</v>
      </c>
      <c r="D528" s="95">
        <f>D529+D534+D545+D547</f>
        <v>3603</v>
      </c>
      <c r="E528" s="95">
        <f>E529+E534+E545+E547</f>
        <v>3168</v>
      </c>
      <c r="F528" s="95">
        <f>F529+F534+F545+F547</f>
        <v>331</v>
      </c>
      <c r="G528" s="108"/>
      <c r="H528" s="95"/>
      <c r="I528" s="108">
        <f>I529+I534+I545+I547</f>
        <v>4921.568181818182</v>
      </c>
      <c r="J528" s="95">
        <f>J529+J534+J545+J547</f>
        <v>6107.16</v>
      </c>
    </row>
    <row r="529" spans="1:10" ht="37.5" customHeight="1" x14ac:dyDescent="0.25">
      <c r="A529" s="15" t="s">
        <v>64</v>
      </c>
      <c r="B529" s="16" t="s">
        <v>11</v>
      </c>
      <c r="C529" s="97">
        <f>SUM(C530:C533)</f>
        <v>4</v>
      </c>
      <c r="D529" s="97">
        <f>SUM(D530:D533)</f>
        <v>928</v>
      </c>
      <c r="E529" s="97">
        <f>SUM(E530:E533)</f>
        <v>704</v>
      </c>
      <c r="F529" s="97">
        <f>SUM(F530:F533)</f>
        <v>120</v>
      </c>
      <c r="G529" s="97"/>
      <c r="H529" s="97"/>
      <c r="I529" s="97">
        <f t="shared" ref="I529:J529" si="135">SUM(I530:I533)</f>
        <v>2007.72</v>
      </c>
      <c r="J529" s="97">
        <f t="shared" si="135"/>
        <v>2491.37</v>
      </c>
    </row>
    <row r="530" spans="1:10" ht="18.75" customHeight="1" x14ac:dyDescent="0.25">
      <c r="A530" s="12" t="s">
        <v>64</v>
      </c>
      <c r="B530" s="169" t="s">
        <v>86</v>
      </c>
      <c r="C530" s="99">
        <v>1</v>
      </c>
      <c r="D530" s="99">
        <f>E530+F530</f>
        <v>216</v>
      </c>
      <c r="E530" s="99">
        <v>176</v>
      </c>
      <c r="F530" s="99">
        <v>40</v>
      </c>
      <c r="G530" s="100">
        <v>1859</v>
      </c>
      <c r="H530" s="100">
        <f>G530/E530</f>
        <v>10.5625</v>
      </c>
      <c r="I530" s="69">
        <f>ROUND(F530*H530*2,2)</f>
        <v>845</v>
      </c>
      <c r="J530" s="101">
        <f>ROUND(I530*1.2409,2)</f>
        <v>1048.56</v>
      </c>
    </row>
    <row r="531" spans="1:10" ht="18.75" customHeight="1" x14ac:dyDescent="0.25">
      <c r="A531" s="12" t="s">
        <v>64</v>
      </c>
      <c r="B531" s="169" t="s">
        <v>87</v>
      </c>
      <c r="C531" s="99">
        <v>1</v>
      </c>
      <c r="D531" s="174">
        <f>E531+F531</f>
        <v>200</v>
      </c>
      <c r="E531" s="93">
        <v>176</v>
      </c>
      <c r="F531" s="93">
        <v>24</v>
      </c>
      <c r="G531" s="41">
        <v>1279</v>
      </c>
      <c r="H531" s="41">
        <f t="shared" ref="H531:H533" si="136">ROUND(G531/E531,4)</f>
        <v>7.2670000000000003</v>
      </c>
      <c r="I531" s="69">
        <f>ROUND(F531*H531*2,2)</f>
        <v>348.82</v>
      </c>
      <c r="J531" s="101">
        <f t="shared" ref="J531:J533" si="137">ROUND(I531*1.2409,2)</f>
        <v>432.85</v>
      </c>
    </row>
    <row r="532" spans="1:10" ht="18.75" customHeight="1" x14ac:dyDescent="0.25">
      <c r="A532" s="12" t="s">
        <v>64</v>
      </c>
      <c r="B532" s="169" t="s">
        <v>87</v>
      </c>
      <c r="C532" s="99">
        <v>1</v>
      </c>
      <c r="D532" s="174">
        <v>264</v>
      </c>
      <c r="E532" s="93">
        <v>176</v>
      </c>
      <c r="F532" s="93">
        <v>20</v>
      </c>
      <c r="G532" s="41">
        <v>1279</v>
      </c>
      <c r="H532" s="41">
        <f t="shared" si="136"/>
        <v>7.2670000000000003</v>
      </c>
      <c r="I532" s="69">
        <f>ROUND(F532*H532*2,2)</f>
        <v>290.68</v>
      </c>
      <c r="J532" s="101">
        <f t="shared" si="137"/>
        <v>360.7</v>
      </c>
    </row>
    <row r="533" spans="1:10" ht="18.75" customHeight="1" x14ac:dyDescent="0.25">
      <c r="A533" s="12" t="s">
        <v>64</v>
      </c>
      <c r="B533" s="169" t="s">
        <v>87</v>
      </c>
      <c r="C533" s="99">
        <v>1</v>
      </c>
      <c r="D533" s="174">
        <v>248</v>
      </c>
      <c r="E533" s="93">
        <v>176</v>
      </c>
      <c r="F533" s="93">
        <v>36</v>
      </c>
      <c r="G533" s="41">
        <v>1279</v>
      </c>
      <c r="H533" s="41">
        <f t="shared" si="136"/>
        <v>7.2670000000000003</v>
      </c>
      <c r="I533" s="69">
        <f>ROUND(F533*H533*2,2)</f>
        <v>523.22</v>
      </c>
      <c r="J533" s="101">
        <f t="shared" si="137"/>
        <v>649.26</v>
      </c>
    </row>
    <row r="534" spans="1:10" ht="49.5" customHeight="1" x14ac:dyDescent="0.25">
      <c r="A534" s="15" t="s">
        <v>64</v>
      </c>
      <c r="B534" s="16" t="s">
        <v>12</v>
      </c>
      <c r="C534" s="97">
        <f>SUM(C535:C544)</f>
        <v>10</v>
      </c>
      <c r="D534" s="97">
        <f>SUM(D535:D544)</f>
        <v>1931</v>
      </c>
      <c r="E534" s="97">
        <f>SUM(E535:E544)</f>
        <v>1760</v>
      </c>
      <c r="F534" s="97">
        <f>SUM(F535:F544)</f>
        <v>171</v>
      </c>
      <c r="G534" s="102"/>
      <c r="H534" s="97"/>
      <c r="I534" s="113">
        <f>SUM(I535:I544)</f>
        <v>2252.2800000000002</v>
      </c>
      <c r="J534" s="102">
        <f>SUM(J535:J544)</f>
        <v>2794.8500000000004</v>
      </c>
    </row>
    <row r="535" spans="1:10" x14ac:dyDescent="0.25">
      <c r="A535" s="12" t="s">
        <v>64</v>
      </c>
      <c r="B535" s="169" t="s">
        <v>45</v>
      </c>
      <c r="C535" s="175">
        <v>1</v>
      </c>
      <c r="D535" s="182">
        <f>E535+F535</f>
        <v>204</v>
      </c>
      <c r="E535" s="175">
        <v>176</v>
      </c>
      <c r="F535" s="183">
        <v>28</v>
      </c>
      <c r="G535" s="176">
        <v>2059</v>
      </c>
      <c r="H535" s="177">
        <f>G535/E535</f>
        <v>11.698863636363637</v>
      </c>
      <c r="I535" s="178">
        <f>ROUND(F535*H535*2,2)</f>
        <v>655.14</v>
      </c>
      <c r="J535" s="179">
        <f t="shared" ref="J535:J544" si="138">ROUND(I535*1.2409,2)</f>
        <v>812.96</v>
      </c>
    </row>
    <row r="536" spans="1:10" x14ac:dyDescent="0.25">
      <c r="A536" s="12" t="s">
        <v>64</v>
      </c>
      <c r="B536" s="170" t="s">
        <v>88</v>
      </c>
      <c r="C536" s="135">
        <v>1</v>
      </c>
      <c r="D536" s="182">
        <f t="shared" ref="D536:D544" si="139">E536+F536</f>
        <v>213.5</v>
      </c>
      <c r="E536" s="135">
        <v>176</v>
      </c>
      <c r="F536" s="184">
        <v>37.5</v>
      </c>
      <c r="G536" s="180"/>
      <c r="H536" s="134">
        <v>5.6643999999999997</v>
      </c>
      <c r="I536" s="178">
        <f t="shared" ref="I536:I544" si="140">ROUND(F536*H536*2,2)</f>
        <v>424.83</v>
      </c>
      <c r="J536" s="179">
        <f t="shared" si="138"/>
        <v>527.16999999999996</v>
      </c>
    </row>
    <row r="537" spans="1:10" x14ac:dyDescent="0.25">
      <c r="A537" s="12" t="s">
        <v>64</v>
      </c>
      <c r="B537" s="169" t="s">
        <v>88</v>
      </c>
      <c r="C537" s="139">
        <v>1</v>
      </c>
      <c r="D537" s="182">
        <f t="shared" si="139"/>
        <v>182</v>
      </c>
      <c r="E537" s="139">
        <v>176</v>
      </c>
      <c r="F537" s="184">
        <v>6</v>
      </c>
      <c r="G537" s="181"/>
      <c r="H537" s="138">
        <v>5.6643999999999997</v>
      </c>
      <c r="I537" s="178">
        <f t="shared" si="140"/>
        <v>67.97</v>
      </c>
      <c r="J537" s="179">
        <f t="shared" si="138"/>
        <v>84.34</v>
      </c>
    </row>
    <row r="538" spans="1:10" x14ac:dyDescent="0.25">
      <c r="A538" s="12" t="s">
        <v>64</v>
      </c>
      <c r="B538" s="170" t="s">
        <v>88</v>
      </c>
      <c r="C538" s="175">
        <v>1</v>
      </c>
      <c r="D538" s="182">
        <f t="shared" si="139"/>
        <v>200.5</v>
      </c>
      <c r="E538" s="175">
        <v>176</v>
      </c>
      <c r="F538" s="184">
        <v>24.5</v>
      </c>
      <c r="G538" s="176"/>
      <c r="H538" s="177">
        <v>5.3228</v>
      </c>
      <c r="I538" s="178">
        <f t="shared" si="140"/>
        <v>260.82</v>
      </c>
      <c r="J538" s="179">
        <f t="shared" si="138"/>
        <v>323.64999999999998</v>
      </c>
    </row>
    <row r="539" spans="1:10" x14ac:dyDescent="0.25">
      <c r="A539" s="12" t="s">
        <v>64</v>
      </c>
      <c r="B539" s="170" t="s">
        <v>88</v>
      </c>
      <c r="C539" s="135">
        <v>1</v>
      </c>
      <c r="D539" s="182">
        <f t="shared" si="139"/>
        <v>188</v>
      </c>
      <c r="E539" s="135">
        <v>176</v>
      </c>
      <c r="F539" s="184">
        <v>12</v>
      </c>
      <c r="G539" s="181"/>
      <c r="H539" s="138">
        <v>5.6643999999999997</v>
      </c>
      <c r="I539" s="178">
        <f t="shared" si="140"/>
        <v>135.94999999999999</v>
      </c>
      <c r="J539" s="179">
        <f t="shared" si="138"/>
        <v>168.7</v>
      </c>
    </row>
    <row r="540" spans="1:10" x14ac:dyDescent="0.25">
      <c r="A540" s="12" t="s">
        <v>64</v>
      </c>
      <c r="B540" s="170" t="s">
        <v>88</v>
      </c>
      <c r="C540" s="139">
        <v>1</v>
      </c>
      <c r="D540" s="182">
        <f t="shared" si="139"/>
        <v>181.5</v>
      </c>
      <c r="E540" s="139">
        <v>176</v>
      </c>
      <c r="F540" s="184">
        <v>5.5</v>
      </c>
      <c r="G540" s="181"/>
      <c r="H540" s="138">
        <v>5.3228</v>
      </c>
      <c r="I540" s="178">
        <f t="shared" si="140"/>
        <v>58.55</v>
      </c>
      <c r="J540" s="179">
        <f t="shared" si="138"/>
        <v>72.650000000000006</v>
      </c>
    </row>
    <row r="541" spans="1:10" x14ac:dyDescent="0.25">
      <c r="A541" s="12" t="s">
        <v>64</v>
      </c>
      <c r="B541" s="169" t="s">
        <v>88</v>
      </c>
      <c r="C541" s="139">
        <v>1</v>
      </c>
      <c r="D541" s="182">
        <f t="shared" si="139"/>
        <v>200</v>
      </c>
      <c r="E541" s="139">
        <v>176</v>
      </c>
      <c r="F541" s="184">
        <v>24</v>
      </c>
      <c r="G541" s="181"/>
      <c r="H541" s="138">
        <v>5.3228</v>
      </c>
      <c r="I541" s="178">
        <f t="shared" si="140"/>
        <v>255.49</v>
      </c>
      <c r="J541" s="179">
        <f t="shared" si="138"/>
        <v>317.04000000000002</v>
      </c>
    </row>
    <row r="542" spans="1:10" x14ac:dyDescent="0.25">
      <c r="A542" s="12" t="s">
        <v>64</v>
      </c>
      <c r="B542" s="169" t="s">
        <v>88</v>
      </c>
      <c r="C542" s="139">
        <v>1</v>
      </c>
      <c r="D542" s="182">
        <f t="shared" si="139"/>
        <v>181.5</v>
      </c>
      <c r="E542" s="139">
        <v>176</v>
      </c>
      <c r="F542" s="184">
        <v>5.5</v>
      </c>
      <c r="G542" s="181"/>
      <c r="H542" s="138">
        <v>5.6643999999999997</v>
      </c>
      <c r="I542" s="178">
        <f t="shared" si="140"/>
        <v>62.31</v>
      </c>
      <c r="J542" s="179">
        <f t="shared" si="138"/>
        <v>77.319999999999993</v>
      </c>
    </row>
    <row r="543" spans="1:10" x14ac:dyDescent="0.25">
      <c r="A543" s="12" t="s">
        <v>64</v>
      </c>
      <c r="B543" s="169" t="s">
        <v>54</v>
      </c>
      <c r="C543" s="139">
        <v>1</v>
      </c>
      <c r="D543" s="182">
        <f t="shared" si="139"/>
        <v>190</v>
      </c>
      <c r="E543" s="139">
        <v>176</v>
      </c>
      <c r="F543" s="184">
        <v>14</v>
      </c>
      <c r="G543" s="138">
        <v>1041</v>
      </c>
      <c r="H543" s="138">
        <f>G543/E543</f>
        <v>5.9147727272727275</v>
      </c>
      <c r="I543" s="178">
        <f t="shared" si="140"/>
        <v>165.61</v>
      </c>
      <c r="J543" s="179">
        <f t="shared" si="138"/>
        <v>205.51</v>
      </c>
    </row>
    <row r="544" spans="1:10" x14ac:dyDescent="0.25">
      <c r="A544" s="12" t="s">
        <v>64</v>
      </c>
      <c r="B544" s="169" t="s">
        <v>54</v>
      </c>
      <c r="C544" s="139">
        <v>1</v>
      </c>
      <c r="D544" s="182">
        <f t="shared" si="139"/>
        <v>190</v>
      </c>
      <c r="E544" s="139">
        <v>176</v>
      </c>
      <c r="F544" s="184">
        <v>14</v>
      </c>
      <c r="G544" s="138">
        <v>1041</v>
      </c>
      <c r="H544" s="138">
        <f>G544/E544</f>
        <v>5.9147727272727275</v>
      </c>
      <c r="I544" s="178">
        <f t="shared" si="140"/>
        <v>165.61</v>
      </c>
      <c r="J544" s="179">
        <f t="shared" si="138"/>
        <v>205.51</v>
      </c>
    </row>
    <row r="545" spans="1:10" ht="64.5" customHeight="1" x14ac:dyDescent="0.25">
      <c r="A545" s="15" t="s">
        <v>64</v>
      </c>
      <c r="B545" s="16" t="s">
        <v>13</v>
      </c>
      <c r="C545" s="97">
        <v>0</v>
      </c>
      <c r="D545" s="97">
        <v>0</v>
      </c>
      <c r="E545" s="97">
        <v>0</v>
      </c>
      <c r="F545" s="97">
        <v>0</v>
      </c>
      <c r="G545" s="98"/>
      <c r="H545" s="98"/>
      <c r="I545" s="98">
        <v>0</v>
      </c>
      <c r="J545" s="98">
        <v>0</v>
      </c>
    </row>
    <row r="546" spans="1:10" x14ac:dyDescent="0.25">
      <c r="A546" s="12" t="s">
        <v>64</v>
      </c>
      <c r="B546" s="10"/>
      <c r="C546" s="99"/>
      <c r="D546" s="99"/>
      <c r="E546" s="99"/>
      <c r="F546" s="99"/>
      <c r="G546" s="100"/>
      <c r="H546" s="100"/>
      <c r="I546" s="100"/>
      <c r="J546" s="100"/>
    </row>
    <row r="547" spans="1:10" ht="36" customHeight="1" x14ac:dyDescent="0.25">
      <c r="A547" s="15" t="s">
        <v>64</v>
      </c>
      <c r="B547" s="16" t="s">
        <v>14</v>
      </c>
      <c r="C547" s="97">
        <f>SUM(C548:C550)</f>
        <v>4</v>
      </c>
      <c r="D547" s="97">
        <f t="shared" ref="D547:J547" si="141">SUM(D548:D550)</f>
        <v>744</v>
      </c>
      <c r="E547" s="97">
        <f t="shared" si="141"/>
        <v>704</v>
      </c>
      <c r="F547" s="97">
        <f t="shared" si="141"/>
        <v>40</v>
      </c>
      <c r="G547" s="102"/>
      <c r="H547" s="97"/>
      <c r="I547" s="102">
        <f t="shared" si="141"/>
        <v>661.56818181818176</v>
      </c>
      <c r="J547" s="97">
        <f t="shared" si="141"/>
        <v>820.94</v>
      </c>
    </row>
    <row r="548" spans="1:10" x14ac:dyDescent="0.25">
      <c r="A548" s="12" t="s">
        <v>64</v>
      </c>
      <c r="B548" s="169" t="s">
        <v>89</v>
      </c>
      <c r="C548" s="109">
        <v>1</v>
      </c>
      <c r="D548" s="99">
        <f>E548+F548</f>
        <v>190</v>
      </c>
      <c r="E548" s="109">
        <v>176</v>
      </c>
      <c r="F548" s="109">
        <v>14</v>
      </c>
      <c r="G548" s="110">
        <v>2385</v>
      </c>
      <c r="H548" s="100">
        <f>G548/E548</f>
        <v>13.551136363636363</v>
      </c>
      <c r="I548" s="100">
        <f>F548*H548*2</f>
        <v>379.43181818181819</v>
      </c>
      <c r="J548" s="101">
        <f>ROUND(I548*1.2409,2)</f>
        <v>470.84</v>
      </c>
    </row>
    <row r="549" spans="1:10" x14ac:dyDescent="0.25">
      <c r="A549" s="12" t="s">
        <v>64</v>
      </c>
      <c r="B549" s="169" t="s">
        <v>90</v>
      </c>
      <c r="C549" s="109">
        <v>1</v>
      </c>
      <c r="D549" s="99">
        <f t="shared" ref="D549:D550" si="142">E549+F549</f>
        <v>190</v>
      </c>
      <c r="E549" s="109">
        <v>176</v>
      </c>
      <c r="F549" s="109">
        <v>14</v>
      </c>
      <c r="G549" s="110">
        <v>1026</v>
      </c>
      <c r="H549" s="100">
        <f>G549/E549</f>
        <v>5.8295454545454541</v>
      </c>
      <c r="I549" s="100">
        <f>F549*H549*2</f>
        <v>163.22727272727272</v>
      </c>
      <c r="J549" s="101">
        <f>ROUND(I549*1.2409,2)</f>
        <v>202.55</v>
      </c>
    </row>
    <row r="550" spans="1:10" ht="16.5" customHeight="1" x14ac:dyDescent="0.25">
      <c r="A550" s="12" t="s">
        <v>64</v>
      </c>
      <c r="B550" s="169" t="s">
        <v>91</v>
      </c>
      <c r="C550" s="109">
        <v>2</v>
      </c>
      <c r="D550" s="99">
        <f t="shared" si="142"/>
        <v>364</v>
      </c>
      <c r="E550" s="109">
        <v>352</v>
      </c>
      <c r="F550" s="109">
        <v>12</v>
      </c>
      <c r="G550" s="110">
        <v>1744</v>
      </c>
      <c r="H550" s="100">
        <f>G550/E550</f>
        <v>4.9545454545454541</v>
      </c>
      <c r="I550" s="100">
        <f>F550*H550*2</f>
        <v>118.90909090909091</v>
      </c>
      <c r="J550" s="101">
        <f>ROUND(I550*1.2409,2)</f>
        <v>147.55000000000001</v>
      </c>
    </row>
    <row r="551" spans="1:10" s="1" customFormat="1" ht="25.5" customHeight="1" x14ac:dyDescent="0.25">
      <c r="A551" s="29" t="s">
        <v>66</v>
      </c>
      <c r="B551" s="3" t="s">
        <v>0</v>
      </c>
      <c r="C551" s="95">
        <f>C552+C562+C564+C566</f>
        <v>9</v>
      </c>
      <c r="D551" s="95">
        <f t="shared" ref="D551:J551" si="143">D552+D562+D564+D566</f>
        <v>1757</v>
      </c>
      <c r="E551" s="95">
        <f t="shared" si="143"/>
        <v>1496</v>
      </c>
      <c r="F551" s="95">
        <f t="shared" si="143"/>
        <v>261</v>
      </c>
      <c r="G551" s="108"/>
      <c r="H551" s="95"/>
      <c r="I551" s="108">
        <f t="shared" si="143"/>
        <v>4324.659090909091</v>
      </c>
      <c r="J551" s="95">
        <f t="shared" si="143"/>
        <v>5366.4699999999993</v>
      </c>
    </row>
    <row r="552" spans="1:10" ht="33" customHeight="1" x14ac:dyDescent="0.25">
      <c r="A552" s="15" t="s">
        <v>66</v>
      </c>
      <c r="B552" s="16" t="s">
        <v>11</v>
      </c>
      <c r="C552" s="97">
        <f>SUM(C553:C561)</f>
        <v>9</v>
      </c>
      <c r="D552" s="97">
        <f t="shared" ref="D552:J552" si="144">SUM(D553:D561)</f>
        <v>1757</v>
      </c>
      <c r="E552" s="97">
        <f t="shared" si="144"/>
        <v>1496</v>
      </c>
      <c r="F552" s="97">
        <f t="shared" si="144"/>
        <v>261</v>
      </c>
      <c r="G552" s="102"/>
      <c r="H552" s="97"/>
      <c r="I552" s="102">
        <f t="shared" si="144"/>
        <v>4324.659090909091</v>
      </c>
      <c r="J552" s="97">
        <f t="shared" si="144"/>
        <v>5366.4699999999993</v>
      </c>
    </row>
    <row r="553" spans="1:10" ht="17.25" customHeight="1" x14ac:dyDescent="0.25">
      <c r="A553" s="12" t="s">
        <v>66</v>
      </c>
      <c r="B553" s="32" t="s">
        <v>67</v>
      </c>
      <c r="C553" s="106">
        <v>1</v>
      </c>
      <c r="D553" s="106">
        <f>E553+F553</f>
        <v>250</v>
      </c>
      <c r="E553" s="106">
        <v>154</v>
      </c>
      <c r="F553" s="106">
        <v>96</v>
      </c>
      <c r="G553" s="101">
        <v>1330</v>
      </c>
      <c r="H553" s="101">
        <f t="shared" ref="H553:H561" si="145">G553/E553</f>
        <v>8.6363636363636367</v>
      </c>
      <c r="I553" s="101">
        <f t="shared" ref="I553:I561" si="146">F553*H553*2</f>
        <v>1658.1818181818182</v>
      </c>
      <c r="J553" s="101">
        <f t="shared" ref="J553:J561" si="147">ROUND(I553*1.2409,2)</f>
        <v>2057.64</v>
      </c>
    </row>
    <row r="554" spans="1:10" ht="17.25" customHeight="1" x14ac:dyDescent="0.25">
      <c r="A554" s="12" t="s">
        <v>66</v>
      </c>
      <c r="B554" s="32" t="s">
        <v>68</v>
      </c>
      <c r="C554" s="99">
        <v>1</v>
      </c>
      <c r="D554" s="106">
        <f t="shared" ref="D554:D561" si="148">E554+F554</f>
        <v>170</v>
      </c>
      <c r="E554" s="99">
        <v>154</v>
      </c>
      <c r="F554" s="99">
        <v>16</v>
      </c>
      <c r="G554" s="100">
        <v>1330</v>
      </c>
      <c r="H554" s="100">
        <f t="shared" si="145"/>
        <v>8.6363636363636367</v>
      </c>
      <c r="I554" s="100">
        <f t="shared" si="146"/>
        <v>276.36363636363637</v>
      </c>
      <c r="J554" s="101">
        <f t="shared" si="147"/>
        <v>342.94</v>
      </c>
    </row>
    <row r="555" spans="1:10" ht="17.25" customHeight="1" x14ac:dyDescent="0.25">
      <c r="A555" s="12" t="s">
        <v>66</v>
      </c>
      <c r="B555" s="32" t="s">
        <v>67</v>
      </c>
      <c r="C555" s="99">
        <v>1</v>
      </c>
      <c r="D555" s="106">
        <f t="shared" si="148"/>
        <v>186</v>
      </c>
      <c r="E555" s="99">
        <v>154</v>
      </c>
      <c r="F555" s="99">
        <v>32</v>
      </c>
      <c r="G555" s="100">
        <v>1330</v>
      </c>
      <c r="H555" s="100">
        <f t="shared" si="145"/>
        <v>8.6363636363636367</v>
      </c>
      <c r="I555" s="100">
        <f t="shared" si="146"/>
        <v>552.72727272727275</v>
      </c>
      <c r="J555" s="101">
        <f t="shared" si="147"/>
        <v>685.88</v>
      </c>
    </row>
    <row r="556" spans="1:10" ht="17.25" customHeight="1" x14ac:dyDescent="0.25">
      <c r="A556" s="12" t="s">
        <v>66</v>
      </c>
      <c r="B556" s="32" t="s">
        <v>69</v>
      </c>
      <c r="C556" s="99">
        <v>1</v>
      </c>
      <c r="D556" s="106">
        <f t="shared" si="148"/>
        <v>205</v>
      </c>
      <c r="E556" s="99">
        <v>176</v>
      </c>
      <c r="F556" s="99">
        <v>29</v>
      </c>
      <c r="G556" s="100">
        <v>1330</v>
      </c>
      <c r="H556" s="100">
        <f t="shared" si="145"/>
        <v>7.5568181818181817</v>
      </c>
      <c r="I556" s="100">
        <f t="shared" si="146"/>
        <v>438.29545454545456</v>
      </c>
      <c r="J556" s="101">
        <f t="shared" si="147"/>
        <v>543.88</v>
      </c>
    </row>
    <row r="557" spans="1:10" ht="17.25" customHeight="1" x14ac:dyDescent="0.25">
      <c r="A557" s="12" t="s">
        <v>66</v>
      </c>
      <c r="B557" s="32" t="s">
        <v>69</v>
      </c>
      <c r="C557" s="99">
        <v>1</v>
      </c>
      <c r="D557" s="106">
        <f t="shared" si="148"/>
        <v>192</v>
      </c>
      <c r="E557" s="99">
        <v>176</v>
      </c>
      <c r="F557" s="99">
        <v>16</v>
      </c>
      <c r="G557" s="100">
        <v>1330</v>
      </c>
      <c r="H557" s="100">
        <f t="shared" si="145"/>
        <v>7.5568181818181817</v>
      </c>
      <c r="I557" s="100">
        <f t="shared" si="146"/>
        <v>241.81818181818181</v>
      </c>
      <c r="J557" s="101">
        <f t="shared" si="147"/>
        <v>300.07</v>
      </c>
    </row>
    <row r="558" spans="1:10" ht="17.25" customHeight="1" x14ac:dyDescent="0.25">
      <c r="A558" s="12" t="s">
        <v>66</v>
      </c>
      <c r="B558" s="32" t="s">
        <v>67</v>
      </c>
      <c r="C558" s="99">
        <v>1</v>
      </c>
      <c r="D558" s="106">
        <f t="shared" si="148"/>
        <v>186</v>
      </c>
      <c r="E558" s="99">
        <v>154</v>
      </c>
      <c r="F558" s="99">
        <v>32</v>
      </c>
      <c r="G558" s="100">
        <v>1330</v>
      </c>
      <c r="H558" s="100">
        <f t="shared" si="145"/>
        <v>8.6363636363636367</v>
      </c>
      <c r="I558" s="100">
        <f t="shared" si="146"/>
        <v>552.72727272727275</v>
      </c>
      <c r="J558" s="101">
        <f t="shared" si="147"/>
        <v>685.88</v>
      </c>
    </row>
    <row r="559" spans="1:10" ht="17.25" customHeight="1" x14ac:dyDescent="0.25">
      <c r="A559" s="12" t="s">
        <v>66</v>
      </c>
      <c r="B559" s="32" t="s">
        <v>69</v>
      </c>
      <c r="C559" s="99">
        <v>1</v>
      </c>
      <c r="D559" s="106">
        <f t="shared" si="148"/>
        <v>184</v>
      </c>
      <c r="E559" s="99">
        <v>176</v>
      </c>
      <c r="F559" s="99">
        <v>8</v>
      </c>
      <c r="G559" s="100">
        <v>1330</v>
      </c>
      <c r="H559" s="100">
        <f t="shared" si="145"/>
        <v>7.5568181818181817</v>
      </c>
      <c r="I559" s="100">
        <f t="shared" si="146"/>
        <v>120.90909090909091</v>
      </c>
      <c r="J559" s="101">
        <f t="shared" si="147"/>
        <v>150.04</v>
      </c>
    </row>
    <row r="560" spans="1:10" ht="17.25" customHeight="1" x14ac:dyDescent="0.25">
      <c r="A560" s="12" t="s">
        <v>66</v>
      </c>
      <c r="B560" s="32" t="s">
        <v>70</v>
      </c>
      <c r="C560" s="99">
        <v>1</v>
      </c>
      <c r="D560" s="106">
        <f t="shared" si="148"/>
        <v>192</v>
      </c>
      <c r="E560" s="99">
        <v>176</v>
      </c>
      <c r="F560" s="99">
        <v>16</v>
      </c>
      <c r="G560" s="100">
        <v>1330</v>
      </c>
      <c r="H560" s="100">
        <f t="shared" si="145"/>
        <v>7.5568181818181817</v>
      </c>
      <c r="I560" s="100">
        <f t="shared" si="146"/>
        <v>241.81818181818181</v>
      </c>
      <c r="J560" s="101">
        <f t="shared" si="147"/>
        <v>300.07</v>
      </c>
    </row>
    <row r="561" spans="1:10" ht="18" customHeight="1" x14ac:dyDescent="0.25">
      <c r="A561" s="12" t="s">
        <v>66</v>
      </c>
      <c r="B561" s="32" t="s">
        <v>70</v>
      </c>
      <c r="C561" s="99">
        <v>1</v>
      </c>
      <c r="D561" s="106">
        <f t="shared" si="148"/>
        <v>192</v>
      </c>
      <c r="E561" s="99">
        <v>176</v>
      </c>
      <c r="F561" s="99">
        <v>16</v>
      </c>
      <c r="G561" s="100">
        <v>1330</v>
      </c>
      <c r="H561" s="100">
        <f t="shared" si="145"/>
        <v>7.5568181818181817</v>
      </c>
      <c r="I561" s="100">
        <f t="shared" si="146"/>
        <v>241.81818181818181</v>
      </c>
      <c r="J561" s="101">
        <f t="shared" si="147"/>
        <v>300.07</v>
      </c>
    </row>
    <row r="562" spans="1:10" ht="32.25" customHeight="1" x14ac:dyDescent="0.25">
      <c r="A562" s="15" t="s">
        <v>66</v>
      </c>
      <c r="B562" s="16" t="s">
        <v>12</v>
      </c>
      <c r="C562" s="97">
        <f>C563</f>
        <v>0</v>
      </c>
      <c r="D562" s="97">
        <f t="shared" ref="D562:J562" si="149">D563</f>
        <v>0</v>
      </c>
      <c r="E562" s="97">
        <f t="shared" si="149"/>
        <v>0</v>
      </c>
      <c r="F562" s="97">
        <f t="shared" si="149"/>
        <v>0</v>
      </c>
      <c r="G562" s="97"/>
      <c r="H562" s="97"/>
      <c r="I562" s="97">
        <f t="shared" si="149"/>
        <v>0</v>
      </c>
      <c r="J562" s="97">
        <f t="shared" si="149"/>
        <v>0</v>
      </c>
    </row>
    <row r="563" spans="1:10" x14ac:dyDescent="0.25">
      <c r="A563" s="12" t="s">
        <v>66</v>
      </c>
      <c r="B563" s="10"/>
      <c r="C563" s="99"/>
      <c r="D563" s="99"/>
      <c r="E563" s="99"/>
      <c r="F563" s="99"/>
      <c r="G563" s="100"/>
      <c r="H563" s="100"/>
      <c r="I563" s="100"/>
      <c r="J563" s="100"/>
    </row>
    <row r="564" spans="1:10" ht="45.75" customHeight="1" x14ac:dyDescent="0.25">
      <c r="A564" s="15" t="s">
        <v>66</v>
      </c>
      <c r="B564" s="16" t="s">
        <v>13</v>
      </c>
      <c r="C564" s="97">
        <f>C565</f>
        <v>0</v>
      </c>
      <c r="D564" s="97">
        <f t="shared" ref="D564:J564" si="150">D565</f>
        <v>0</v>
      </c>
      <c r="E564" s="97">
        <f t="shared" si="150"/>
        <v>0</v>
      </c>
      <c r="F564" s="97">
        <f t="shared" si="150"/>
        <v>0</v>
      </c>
      <c r="G564" s="97"/>
      <c r="H564" s="97"/>
      <c r="I564" s="97">
        <f t="shared" si="150"/>
        <v>0</v>
      </c>
      <c r="J564" s="97">
        <f t="shared" si="150"/>
        <v>0</v>
      </c>
    </row>
    <row r="565" spans="1:10" x14ac:dyDescent="0.25">
      <c r="A565" s="12" t="s">
        <v>66</v>
      </c>
      <c r="B565" s="10"/>
      <c r="C565" s="99"/>
      <c r="D565" s="99"/>
      <c r="E565" s="99"/>
      <c r="F565" s="99"/>
      <c r="G565" s="100"/>
      <c r="H565" s="100"/>
      <c r="I565" s="100"/>
      <c r="J565" s="100"/>
    </row>
    <row r="566" spans="1:10" ht="36" customHeight="1" x14ac:dyDescent="0.25">
      <c r="A566" s="15" t="s">
        <v>66</v>
      </c>
      <c r="B566" s="16" t="s">
        <v>14</v>
      </c>
      <c r="C566" s="97">
        <f>C567</f>
        <v>0</v>
      </c>
      <c r="D566" s="97">
        <f t="shared" ref="D566:J566" si="151">D567</f>
        <v>0</v>
      </c>
      <c r="E566" s="97">
        <f t="shared" si="151"/>
        <v>0</v>
      </c>
      <c r="F566" s="97">
        <f t="shared" si="151"/>
        <v>0</v>
      </c>
      <c r="G566" s="97"/>
      <c r="H566" s="97"/>
      <c r="I566" s="97">
        <f t="shared" si="151"/>
        <v>0</v>
      </c>
      <c r="J566" s="97">
        <f t="shared" si="151"/>
        <v>0</v>
      </c>
    </row>
    <row r="567" spans="1:10" x14ac:dyDescent="0.25">
      <c r="A567" s="12" t="s">
        <v>66</v>
      </c>
      <c r="B567" s="10"/>
      <c r="C567" s="99"/>
      <c r="D567" s="99"/>
      <c r="E567" s="99"/>
      <c r="F567" s="99"/>
      <c r="G567" s="100"/>
      <c r="H567" s="100"/>
      <c r="I567" s="100"/>
      <c r="J567" s="100"/>
    </row>
    <row r="568" spans="1:10" s="1" customFormat="1" ht="25.5" customHeight="1" x14ac:dyDescent="0.25">
      <c r="A568" s="29" t="s">
        <v>133</v>
      </c>
      <c r="B568" s="3" t="s">
        <v>0</v>
      </c>
      <c r="C568" s="95">
        <f t="shared" ref="C568:I568" si="152">C569+C571+C573+C575</f>
        <v>2</v>
      </c>
      <c r="D568" s="95">
        <f t="shared" si="152"/>
        <v>360.5</v>
      </c>
      <c r="E568" s="95">
        <f t="shared" si="152"/>
        <v>352</v>
      </c>
      <c r="F568" s="95">
        <f t="shared" si="152"/>
        <v>8.5</v>
      </c>
      <c r="G568" s="108"/>
      <c r="H568" s="95"/>
      <c r="I568" s="108">
        <f t="shared" si="152"/>
        <v>64.099999999999994</v>
      </c>
      <c r="J568" s="95">
        <f>J569+J571+J573+J575</f>
        <v>79.539999999999992</v>
      </c>
    </row>
    <row r="569" spans="1:10" ht="33" customHeight="1" x14ac:dyDescent="0.25">
      <c r="A569" s="15" t="s">
        <v>133</v>
      </c>
      <c r="B569" s="16" t="s">
        <v>11</v>
      </c>
      <c r="C569" s="97">
        <f t="shared" ref="C569:I569" si="153">SUM(C570:C570)</f>
        <v>0</v>
      </c>
      <c r="D569" s="97">
        <f t="shared" si="153"/>
        <v>0</v>
      </c>
      <c r="E569" s="97">
        <f t="shared" si="153"/>
        <v>0</v>
      </c>
      <c r="F569" s="97">
        <f t="shared" si="153"/>
        <v>0</v>
      </c>
      <c r="G569" s="102"/>
      <c r="H569" s="97"/>
      <c r="I569" s="102">
        <f t="shared" si="153"/>
        <v>0</v>
      </c>
      <c r="J569" s="97">
        <f>SUM(J570:J570)</f>
        <v>0</v>
      </c>
    </row>
    <row r="570" spans="1:10" ht="17.25" customHeight="1" x14ac:dyDescent="0.25">
      <c r="A570" s="12" t="s">
        <v>133</v>
      </c>
      <c r="B570" s="10"/>
      <c r="C570" s="99"/>
      <c r="D570" s="99">
        <f>E570+F570</f>
        <v>0</v>
      </c>
      <c r="E570" s="99"/>
      <c r="F570" s="99"/>
      <c r="G570" s="100"/>
      <c r="H570" s="100"/>
      <c r="I570" s="100"/>
      <c r="J570" s="101">
        <f>ROUND(I570*1.2409,2)</f>
        <v>0</v>
      </c>
    </row>
    <row r="571" spans="1:10" ht="32.25" customHeight="1" x14ac:dyDescent="0.25">
      <c r="A571" s="15" t="s">
        <v>133</v>
      </c>
      <c r="B571" s="16" t="s">
        <v>12</v>
      </c>
      <c r="C571" s="97">
        <f>C572</f>
        <v>0</v>
      </c>
      <c r="D571" s="97">
        <f t="shared" ref="D571:J571" si="154">D572</f>
        <v>0</v>
      </c>
      <c r="E571" s="97">
        <f t="shared" si="154"/>
        <v>0</v>
      </c>
      <c r="F571" s="97">
        <f t="shared" si="154"/>
        <v>0</v>
      </c>
      <c r="G571" s="97"/>
      <c r="H571" s="97"/>
      <c r="I571" s="97">
        <f t="shared" si="154"/>
        <v>0</v>
      </c>
      <c r="J571" s="97">
        <f t="shared" si="154"/>
        <v>0</v>
      </c>
    </row>
    <row r="572" spans="1:10" x14ac:dyDescent="0.25">
      <c r="A572" s="12" t="s">
        <v>133</v>
      </c>
      <c r="B572" s="10"/>
      <c r="C572" s="99"/>
      <c r="D572" s="99"/>
      <c r="E572" s="99"/>
      <c r="F572" s="99"/>
      <c r="G572" s="100"/>
      <c r="H572" s="100"/>
      <c r="I572" s="100"/>
      <c r="J572" s="100"/>
    </row>
    <row r="573" spans="1:10" ht="45.75" customHeight="1" x14ac:dyDescent="0.25">
      <c r="A573" s="15" t="s">
        <v>133</v>
      </c>
      <c r="B573" s="16" t="s">
        <v>13</v>
      </c>
      <c r="C573" s="97">
        <f>C574</f>
        <v>0</v>
      </c>
      <c r="D573" s="97">
        <f t="shared" ref="D573:J573" si="155">D574</f>
        <v>0</v>
      </c>
      <c r="E573" s="97">
        <f t="shared" si="155"/>
        <v>0</v>
      </c>
      <c r="F573" s="97">
        <f t="shared" si="155"/>
        <v>0</v>
      </c>
      <c r="G573" s="97"/>
      <c r="H573" s="97"/>
      <c r="I573" s="97">
        <f t="shared" si="155"/>
        <v>0</v>
      </c>
      <c r="J573" s="97">
        <f t="shared" si="155"/>
        <v>0</v>
      </c>
    </row>
    <row r="574" spans="1:10" x14ac:dyDescent="0.25">
      <c r="A574" s="12" t="s">
        <v>133</v>
      </c>
      <c r="B574" s="10"/>
      <c r="C574" s="99"/>
      <c r="D574" s="99"/>
      <c r="E574" s="99"/>
      <c r="F574" s="99"/>
      <c r="G574" s="100"/>
      <c r="H574" s="100"/>
      <c r="I574" s="100"/>
      <c r="J574" s="100"/>
    </row>
    <row r="575" spans="1:10" ht="36" customHeight="1" x14ac:dyDescent="0.25">
      <c r="A575" s="15" t="s">
        <v>133</v>
      </c>
      <c r="B575" s="16" t="s">
        <v>14</v>
      </c>
      <c r="C575" s="97">
        <f>SUM(C576:C577)</f>
        <v>2</v>
      </c>
      <c r="D575" s="97">
        <f t="shared" ref="D575:J575" si="156">SUM(D576:D577)</f>
        <v>360.5</v>
      </c>
      <c r="E575" s="97">
        <f t="shared" si="156"/>
        <v>352</v>
      </c>
      <c r="F575" s="97">
        <f t="shared" si="156"/>
        <v>8.5</v>
      </c>
      <c r="G575" s="102"/>
      <c r="H575" s="97"/>
      <c r="I575" s="102">
        <f t="shared" si="156"/>
        <v>64.099999999999994</v>
      </c>
      <c r="J575" s="97">
        <f t="shared" si="156"/>
        <v>79.539999999999992</v>
      </c>
    </row>
    <row r="576" spans="1:10" ht="16.5" customHeight="1" x14ac:dyDescent="0.25">
      <c r="A576" s="12" t="s">
        <v>133</v>
      </c>
      <c r="B576" s="12" t="s">
        <v>248</v>
      </c>
      <c r="C576" s="111">
        <v>1</v>
      </c>
      <c r="D576" s="99">
        <f>E576+F576</f>
        <v>180.5</v>
      </c>
      <c r="E576" s="106">
        <v>176</v>
      </c>
      <c r="F576" s="106">
        <v>4.5</v>
      </c>
      <c r="G576" s="112">
        <v>525</v>
      </c>
      <c r="H576" s="100">
        <f>ROUND(G576/E576,2)</f>
        <v>2.98</v>
      </c>
      <c r="I576" s="100">
        <f>F576*H576*2</f>
        <v>26.82</v>
      </c>
      <c r="J576" s="101">
        <f>ROUND(I576*1.2409,2)</f>
        <v>33.28</v>
      </c>
    </row>
    <row r="577" spans="1:10" x14ac:dyDescent="0.25">
      <c r="A577" s="12" t="s">
        <v>133</v>
      </c>
      <c r="B577" s="12" t="s">
        <v>248</v>
      </c>
      <c r="C577" s="99">
        <v>1</v>
      </c>
      <c r="D577" s="99">
        <f>E577+F577</f>
        <v>180</v>
      </c>
      <c r="E577" s="99">
        <v>176</v>
      </c>
      <c r="F577" s="99">
        <v>4</v>
      </c>
      <c r="G577" s="100">
        <v>820</v>
      </c>
      <c r="H577" s="100">
        <f>ROUND(G577/E577,2)</f>
        <v>4.66</v>
      </c>
      <c r="I577" s="100">
        <f>F577*H577*2</f>
        <v>37.28</v>
      </c>
      <c r="J577" s="101">
        <f t="shared" ref="J577" si="157">ROUND(I577*1.2409,2)</f>
        <v>46.26</v>
      </c>
    </row>
  </sheetData>
  <autoFilter ref="A6:J577" xr:uid="{00000000-0009-0000-0000-000001000000}"/>
  <mergeCells count="12">
    <mergeCell ref="A2:J2"/>
    <mergeCell ref="F4:F5"/>
    <mergeCell ref="D3:F3"/>
    <mergeCell ref="G3:G5"/>
    <mergeCell ref="H3:H5"/>
    <mergeCell ref="I3:I5"/>
    <mergeCell ref="J3:J5"/>
    <mergeCell ref="A3:A5"/>
    <mergeCell ref="B3:B5"/>
    <mergeCell ref="C3:C5"/>
    <mergeCell ref="D4:D5"/>
    <mergeCell ref="E4:E5"/>
  </mergeCells>
  <pageMargins left="0.31496062992125984" right="0.31496062992125984" top="0.55118110236220474" bottom="0.35433070866141736" header="0.31496062992125984" footer="0.31496062992125984"/>
  <pageSetup paperSize="9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56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M7" sqref="M7"/>
    </sheetView>
  </sheetViews>
  <sheetFormatPr defaultRowHeight="16.5" x14ac:dyDescent="0.25"/>
  <cols>
    <col min="1" max="1" width="48.140625" style="2" customWidth="1"/>
    <col min="2" max="2" width="42.7109375" style="2" customWidth="1"/>
    <col min="3" max="3" width="15.28515625" style="2" customWidth="1"/>
    <col min="4" max="4" width="14.5703125" style="2" customWidth="1"/>
    <col min="5" max="5" width="14.7109375" style="2" customWidth="1"/>
    <col min="6" max="6" width="18.42578125" style="2" customWidth="1"/>
    <col min="7" max="7" width="17.85546875" style="2" customWidth="1"/>
    <col min="8" max="8" width="17.42578125" style="2" customWidth="1"/>
    <col min="9" max="9" width="21.42578125" style="2" customWidth="1"/>
    <col min="10" max="10" width="23.7109375" style="2" customWidth="1"/>
    <col min="11" max="11" width="3" style="2" customWidth="1"/>
    <col min="12" max="12" width="9.140625" style="2"/>
    <col min="13" max="13" width="12.7109375" style="2" bestFit="1" customWidth="1"/>
    <col min="14" max="16384" width="9.140625" style="2"/>
  </cols>
  <sheetData>
    <row r="1" spans="1:13" x14ac:dyDescent="0.25">
      <c r="J1" s="11"/>
    </row>
    <row r="2" spans="1:13" s="1" customFormat="1" ht="39.75" customHeight="1" x14ac:dyDescent="0.25">
      <c r="A2" s="194" t="s">
        <v>135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3" ht="45.75" customHeight="1" x14ac:dyDescent="0.25">
      <c r="A3" s="197" t="s">
        <v>8</v>
      </c>
      <c r="B3" s="197" t="s">
        <v>7</v>
      </c>
      <c r="C3" s="197" t="s">
        <v>6</v>
      </c>
      <c r="D3" s="197" t="s">
        <v>136</v>
      </c>
      <c r="E3" s="197"/>
      <c r="F3" s="197"/>
      <c r="G3" s="195" t="s">
        <v>5</v>
      </c>
      <c r="H3" s="195" t="s">
        <v>137</v>
      </c>
      <c r="I3" s="195" t="s">
        <v>138</v>
      </c>
      <c r="J3" s="199" t="s">
        <v>3</v>
      </c>
    </row>
    <row r="4" spans="1:13" ht="42" customHeight="1" x14ac:dyDescent="0.25">
      <c r="A4" s="197"/>
      <c r="B4" s="197"/>
      <c r="C4" s="197"/>
      <c r="D4" s="200" t="s">
        <v>1</v>
      </c>
      <c r="E4" s="200" t="s">
        <v>2</v>
      </c>
      <c r="F4" s="195" t="s">
        <v>139</v>
      </c>
      <c r="G4" s="198"/>
      <c r="H4" s="198"/>
      <c r="I4" s="198"/>
      <c r="J4" s="199"/>
    </row>
    <row r="5" spans="1:13" ht="72" customHeight="1" x14ac:dyDescent="0.25">
      <c r="A5" s="197"/>
      <c r="B5" s="197"/>
      <c r="C5" s="197"/>
      <c r="D5" s="201"/>
      <c r="E5" s="201"/>
      <c r="F5" s="196"/>
      <c r="G5" s="196"/>
      <c r="H5" s="196"/>
      <c r="I5" s="196"/>
      <c r="J5" s="199"/>
    </row>
    <row r="6" spans="1:13" ht="20.25" customHeight="1" x14ac:dyDescent="0.25">
      <c r="A6" s="9"/>
      <c r="B6" s="9">
        <v>1</v>
      </c>
      <c r="C6" s="9">
        <v>2</v>
      </c>
      <c r="D6" s="9" t="s">
        <v>140</v>
      </c>
      <c r="E6" s="9">
        <v>4</v>
      </c>
      <c r="F6" s="9">
        <v>5</v>
      </c>
      <c r="G6" s="9">
        <v>6</v>
      </c>
      <c r="H6" s="9" t="s">
        <v>141</v>
      </c>
      <c r="I6" s="9" t="s">
        <v>142</v>
      </c>
      <c r="J6" s="9" t="s">
        <v>143</v>
      </c>
    </row>
    <row r="7" spans="1:13" ht="31.5" customHeight="1" x14ac:dyDescent="0.25">
      <c r="A7" s="37"/>
      <c r="B7" s="38" t="s">
        <v>81</v>
      </c>
      <c r="C7" s="158">
        <f>C8+C9+C10+C11</f>
        <v>634</v>
      </c>
      <c r="D7" s="158">
        <f t="shared" ref="D7:J7" si="0">D8+D9+D10+D11</f>
        <v>140838.45610182977</v>
      </c>
      <c r="E7" s="158">
        <f t="shared" si="0"/>
        <v>121714.3</v>
      </c>
      <c r="F7" s="158">
        <f t="shared" si="0"/>
        <v>18901.156101829751</v>
      </c>
      <c r="G7" s="43"/>
      <c r="H7" s="43"/>
      <c r="I7" s="158">
        <f t="shared" si="0"/>
        <v>220505.90199999997</v>
      </c>
      <c r="J7" s="158">
        <f t="shared" si="0"/>
        <v>273617.83</v>
      </c>
      <c r="M7" s="44"/>
    </row>
    <row r="8" spans="1:13" ht="33" x14ac:dyDescent="0.25">
      <c r="A8" s="34"/>
      <c r="B8" s="35" t="s">
        <v>82</v>
      </c>
      <c r="C8" s="42">
        <f>C14+C34+C201+C467+C480+C566+C578+C594+C605+C614+C643+C664+C674+C687+C715+C725+C737</f>
        <v>95</v>
      </c>
      <c r="D8" s="60">
        <f t="shared" ref="D8:J8" si="1">D14+D34+D201+D467+D480+D566+D578+D594+D605+D614+D643+D664+D674+D687+D715+D725+D737</f>
        <v>26862.626101829755</v>
      </c>
      <c r="E8" s="60">
        <f t="shared" si="1"/>
        <v>21885.05</v>
      </c>
      <c r="F8" s="60">
        <f t="shared" si="1"/>
        <v>4851.5761018297526</v>
      </c>
      <c r="G8" s="60"/>
      <c r="H8" s="42"/>
      <c r="I8" s="60">
        <f t="shared" si="1"/>
        <v>79814.420000000013</v>
      </c>
      <c r="J8" s="60">
        <f t="shared" si="1"/>
        <v>99041.719999999987</v>
      </c>
    </row>
    <row r="9" spans="1:13" ht="54.75" customHeight="1" x14ac:dyDescent="0.25">
      <c r="A9" s="36"/>
      <c r="B9" s="35" t="s">
        <v>83</v>
      </c>
      <c r="C9" s="42">
        <f>C16+C79+C234+C469+C485+C569+C580+C596+C607+C616+C648+C666+C678+C689+C717+C727+C742</f>
        <v>255</v>
      </c>
      <c r="D9" s="60">
        <f t="shared" ref="D9:J9" si="2">D16+D79+D234+D469+D485+D569+D580+D596+D607+D616+D648+D666+D678+D689+D717+D727+D742</f>
        <v>57400.08</v>
      </c>
      <c r="E9" s="60">
        <f t="shared" si="2"/>
        <v>49616.25</v>
      </c>
      <c r="F9" s="60">
        <f t="shared" si="2"/>
        <v>7686.83</v>
      </c>
      <c r="G9" s="60"/>
      <c r="H9" s="42"/>
      <c r="I9" s="60">
        <f t="shared" si="2"/>
        <v>89116.535999999964</v>
      </c>
      <c r="J9" s="60">
        <f t="shared" si="2"/>
        <v>110581.99000000002</v>
      </c>
    </row>
    <row r="10" spans="1:13" ht="49.5" x14ac:dyDescent="0.25">
      <c r="A10" s="36"/>
      <c r="B10" s="35" t="s">
        <v>84</v>
      </c>
      <c r="C10" s="42">
        <f>C23+C152+C321+C472+C525+C573+C587+C598+C609+C631+C659+C669+C680+C695+C719+C732+C748</f>
        <v>94</v>
      </c>
      <c r="D10" s="60">
        <f>D23+D152+D321+D472+D525+D573+D587+D598+D609+D631+D659+D669+D680+D695+D719+D732+D748</f>
        <v>17766.5</v>
      </c>
      <c r="E10" s="60">
        <f>E23+E152+E321+E472+E525+E573+E587+E598+E609+E631+E659+E669+E680+E695+E719+E732+E748</f>
        <v>15513</v>
      </c>
      <c r="F10" s="60">
        <f>F23+F152+F321+F472+F525+F573+F587+F598+F609+F631+F659+F669+F680+F695+F719+F732+F748</f>
        <v>2253.5</v>
      </c>
      <c r="G10" s="60"/>
      <c r="H10" s="42"/>
      <c r="I10" s="60">
        <f>I23+I152+I321+I472+I525+I573+I587+I598+I609+I631+I659+I669+I680+I695+I719+I732+I748</f>
        <v>17285.065999999999</v>
      </c>
      <c r="J10" s="60">
        <f>J23+J152+J321+J472+J525+J573+J587+J598+J609+J631+J659+J669+J680+J695+J719+J732+J748</f>
        <v>21443.800000000003</v>
      </c>
    </row>
    <row r="11" spans="1:13" ht="33" x14ac:dyDescent="0.25">
      <c r="A11" s="36"/>
      <c r="B11" s="35" t="s">
        <v>85</v>
      </c>
      <c r="C11" s="42">
        <f>C28+C162+C354+C477+C546+C575+C591+C601+C611+C633+C661+C671+C684+C712+C721+C734+C750</f>
        <v>190</v>
      </c>
      <c r="D11" s="60">
        <f>D28+D162+D354+D477+D546+D575+D591+D601+D611+D633+D661+D671+D684+D712+D721+D734+D750</f>
        <v>38809.25</v>
      </c>
      <c r="E11" s="60">
        <f>E28+E162+E354+E477+E546+E575+E591+E601+E611+E633+E661+E671+E684+E712+E721+E734+E750</f>
        <v>34700</v>
      </c>
      <c r="F11" s="60">
        <f>F28+F162+F354+F477+F546+F575+F591+F601+F611+F633+F661+F671+F684+F712+F721+F734+F750</f>
        <v>4109.25</v>
      </c>
      <c r="G11" s="60"/>
      <c r="H11" s="42"/>
      <c r="I11" s="60">
        <f>I28+I162+I354+I477+I546+I575+I591+I601+I611+I633+I661+I671+I684+I712+I721+I734+I750</f>
        <v>34289.880000000005</v>
      </c>
      <c r="J11" s="60">
        <f>J28+J162+J354+J477+J546+J575+J591+J601+J611+J633+J661+J671+J684+J712+J721+J734+J750</f>
        <v>42550.319999999985</v>
      </c>
    </row>
    <row r="12" spans="1:13" ht="1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3" s="1" customFormat="1" ht="26.25" customHeight="1" x14ac:dyDescent="0.25">
      <c r="A13" s="29" t="s">
        <v>9</v>
      </c>
      <c r="B13" s="3" t="s">
        <v>0</v>
      </c>
      <c r="C13" s="4">
        <f>C14+C16+C23+C28</f>
        <v>14</v>
      </c>
      <c r="D13" s="4">
        <f>D14+D16+D23+D28</f>
        <v>2581.5</v>
      </c>
      <c r="E13" s="4">
        <f>E14+E16+E23+E28</f>
        <v>2212</v>
      </c>
      <c r="F13" s="4">
        <f>F14+F16+F23+F28</f>
        <v>369.5</v>
      </c>
      <c r="G13" s="4"/>
      <c r="H13" s="5"/>
      <c r="I13" s="5">
        <f>I14+I16+I23+I28</f>
        <v>3751.38</v>
      </c>
      <c r="J13" s="5">
        <f>J14+J16+J23+J28</f>
        <v>4655.08</v>
      </c>
      <c r="K13" s="2"/>
    </row>
    <row r="14" spans="1:13" s="28" customFormat="1" ht="33" x14ac:dyDescent="0.25">
      <c r="A14" s="15" t="s">
        <v>9</v>
      </c>
      <c r="B14" s="16" t="s">
        <v>11</v>
      </c>
      <c r="C14" s="17">
        <f>SUM(C15:C15)</f>
        <v>0</v>
      </c>
      <c r="D14" s="17">
        <f>SUM(D15:D15)</f>
        <v>0</v>
      </c>
      <c r="E14" s="17">
        <f>SUM(E15:E15)</f>
        <v>0</v>
      </c>
      <c r="F14" s="17">
        <f>SUM(F15:F15)</f>
        <v>0</v>
      </c>
      <c r="G14" s="17"/>
      <c r="H14" s="17"/>
      <c r="I14" s="17">
        <f>SUM(I15:I15)</f>
        <v>0</v>
      </c>
      <c r="J14" s="17">
        <f>SUM(J15:J15)</f>
        <v>0</v>
      </c>
      <c r="K14" s="2"/>
    </row>
    <row r="15" spans="1:13" s="28" customFormat="1" x14ac:dyDescent="0.25">
      <c r="A15" s="12" t="s">
        <v>9</v>
      </c>
      <c r="B15" s="14"/>
      <c r="C15" s="6"/>
      <c r="D15" s="6">
        <f>E15+F15</f>
        <v>0</v>
      </c>
      <c r="E15" s="6"/>
      <c r="F15" s="6"/>
      <c r="G15" s="7"/>
      <c r="H15" s="7"/>
      <c r="I15" s="23"/>
      <c r="J15" s="8"/>
      <c r="K15" s="2"/>
    </row>
    <row r="16" spans="1:13" s="28" customFormat="1" ht="49.5" x14ac:dyDescent="0.25">
      <c r="A16" s="15" t="s">
        <v>9</v>
      </c>
      <c r="B16" s="16" t="s">
        <v>12</v>
      </c>
      <c r="C16" s="17">
        <f>SUM(C17:C22)</f>
        <v>6</v>
      </c>
      <c r="D16" s="17">
        <f>SUM(D17:D22)</f>
        <v>1062.5</v>
      </c>
      <c r="E16" s="17">
        <f>SUM(E17:E22)</f>
        <v>948</v>
      </c>
      <c r="F16" s="17">
        <f>SUM(F17:F22)</f>
        <v>114.5</v>
      </c>
      <c r="G16" s="17"/>
      <c r="H16" s="17"/>
      <c r="I16" s="17">
        <f>SUM(I17:I22)</f>
        <v>1378.42</v>
      </c>
      <c r="J16" s="18">
        <f>SUM(J17:J22)</f>
        <v>1710.4799999999998</v>
      </c>
      <c r="K16" s="2"/>
    </row>
    <row r="17" spans="1:11" s="28" customFormat="1" x14ac:dyDescent="0.25">
      <c r="A17" s="12" t="s">
        <v>9</v>
      </c>
      <c r="B17" s="14" t="s">
        <v>224</v>
      </c>
      <c r="C17" s="6">
        <v>1</v>
      </c>
      <c r="D17" s="6">
        <f>E17+F17</f>
        <v>182</v>
      </c>
      <c r="E17" s="6">
        <v>158</v>
      </c>
      <c r="F17" s="6">
        <v>24</v>
      </c>
      <c r="G17" s="7">
        <v>938.52</v>
      </c>
      <c r="H17" s="7">
        <f>ROUND(G17/E17,2)</f>
        <v>5.94</v>
      </c>
      <c r="I17" s="23">
        <f>ROUND(F17*H17*2,2)</f>
        <v>285.12</v>
      </c>
      <c r="J17" s="8">
        <f>ROUND(I17*1.2409,2)</f>
        <v>353.81</v>
      </c>
      <c r="K17" s="2"/>
    </row>
    <row r="18" spans="1:11" s="28" customFormat="1" x14ac:dyDescent="0.25">
      <c r="A18" s="12" t="s">
        <v>9</v>
      </c>
      <c r="B18" s="14" t="s">
        <v>232</v>
      </c>
      <c r="C18" s="6">
        <v>1</v>
      </c>
      <c r="D18" s="6">
        <f t="shared" ref="D18:D22" si="3">E18+F18</f>
        <v>180</v>
      </c>
      <c r="E18" s="6">
        <v>158</v>
      </c>
      <c r="F18" s="6">
        <v>22</v>
      </c>
      <c r="G18" s="7">
        <v>997.5</v>
      </c>
      <c r="H18" s="7">
        <f t="shared" ref="H18:H22" si="4">ROUND(G18/E18,2)</f>
        <v>6.31</v>
      </c>
      <c r="I18" s="23">
        <f t="shared" ref="I18:I22" si="5">ROUND(F18*H18*2,2)</f>
        <v>277.64</v>
      </c>
      <c r="J18" s="8">
        <f t="shared" ref="J18:J32" si="6">ROUND(I18*1.2409,2)</f>
        <v>344.52</v>
      </c>
      <c r="K18" s="2"/>
    </row>
    <row r="19" spans="1:11" s="28" customFormat="1" x14ac:dyDescent="0.25">
      <c r="A19" s="12" t="s">
        <v>9</v>
      </c>
      <c r="B19" s="14" t="s">
        <v>224</v>
      </c>
      <c r="C19" s="6">
        <v>1</v>
      </c>
      <c r="D19" s="6">
        <f t="shared" si="3"/>
        <v>182</v>
      </c>
      <c r="E19" s="6">
        <v>158</v>
      </c>
      <c r="F19" s="6">
        <v>24</v>
      </c>
      <c r="G19" s="7">
        <v>938.52</v>
      </c>
      <c r="H19" s="7">
        <f t="shared" si="4"/>
        <v>5.94</v>
      </c>
      <c r="I19" s="23">
        <f t="shared" si="5"/>
        <v>285.12</v>
      </c>
      <c r="J19" s="8">
        <f t="shared" si="6"/>
        <v>353.81</v>
      </c>
      <c r="K19" s="2"/>
    </row>
    <row r="20" spans="1:11" s="28" customFormat="1" x14ac:dyDescent="0.25">
      <c r="A20" s="12" t="s">
        <v>9</v>
      </c>
      <c r="B20" s="14" t="s">
        <v>224</v>
      </c>
      <c r="C20" s="6">
        <v>1</v>
      </c>
      <c r="D20" s="6">
        <f t="shared" si="3"/>
        <v>170.5</v>
      </c>
      <c r="E20" s="6">
        <v>158</v>
      </c>
      <c r="F20" s="6">
        <v>12.5</v>
      </c>
      <c r="G20" s="7">
        <v>938.52</v>
      </c>
      <c r="H20" s="7">
        <f t="shared" si="4"/>
        <v>5.94</v>
      </c>
      <c r="I20" s="23">
        <f t="shared" si="5"/>
        <v>148.5</v>
      </c>
      <c r="J20" s="8">
        <f t="shared" si="6"/>
        <v>184.27</v>
      </c>
      <c r="K20" s="2"/>
    </row>
    <row r="21" spans="1:11" s="28" customFormat="1" x14ac:dyDescent="0.25">
      <c r="A21" s="12" t="s">
        <v>9</v>
      </c>
      <c r="B21" s="14" t="s">
        <v>232</v>
      </c>
      <c r="C21" s="6">
        <v>1</v>
      </c>
      <c r="D21" s="6">
        <f t="shared" si="3"/>
        <v>180</v>
      </c>
      <c r="E21" s="6">
        <v>158</v>
      </c>
      <c r="F21" s="6">
        <v>22</v>
      </c>
      <c r="G21" s="7">
        <v>997.5</v>
      </c>
      <c r="H21" s="7">
        <f t="shared" si="4"/>
        <v>6.31</v>
      </c>
      <c r="I21" s="23">
        <f t="shared" si="5"/>
        <v>277.64</v>
      </c>
      <c r="J21" s="8">
        <f t="shared" si="6"/>
        <v>344.52</v>
      </c>
      <c r="K21" s="2"/>
    </row>
    <row r="22" spans="1:11" s="28" customFormat="1" x14ac:dyDescent="0.25">
      <c r="A22" s="12" t="s">
        <v>9</v>
      </c>
      <c r="B22" s="14" t="s">
        <v>225</v>
      </c>
      <c r="C22" s="6">
        <v>1</v>
      </c>
      <c r="D22" s="6">
        <f t="shared" si="3"/>
        <v>168</v>
      </c>
      <c r="E22" s="6">
        <v>158</v>
      </c>
      <c r="F22" s="6">
        <v>10</v>
      </c>
      <c r="G22" s="7">
        <v>824.76</v>
      </c>
      <c r="H22" s="7">
        <f t="shared" si="4"/>
        <v>5.22</v>
      </c>
      <c r="I22" s="23">
        <f t="shared" si="5"/>
        <v>104.4</v>
      </c>
      <c r="J22" s="8">
        <f t="shared" si="6"/>
        <v>129.55000000000001</v>
      </c>
      <c r="K22" s="2"/>
    </row>
    <row r="23" spans="1:11" s="28" customFormat="1" ht="49.5" x14ac:dyDescent="0.25">
      <c r="A23" s="15" t="s">
        <v>9</v>
      </c>
      <c r="B23" s="16" t="s">
        <v>13</v>
      </c>
      <c r="C23" s="17">
        <f>SUM(C24:C27)</f>
        <v>4</v>
      </c>
      <c r="D23" s="17">
        <f>SUM(D24:D27)</f>
        <v>712</v>
      </c>
      <c r="E23" s="17">
        <f>SUM(E24:E27)</f>
        <v>632</v>
      </c>
      <c r="F23" s="17">
        <f>SUM(F24:F27)</f>
        <v>80</v>
      </c>
      <c r="G23" s="17"/>
      <c r="H23" s="17"/>
      <c r="I23" s="17">
        <f>SUM(I24:I27)</f>
        <v>659</v>
      </c>
      <c r="J23" s="22">
        <f>SUM(J24:J27)</f>
        <v>817.75</v>
      </c>
      <c r="K23" s="2"/>
    </row>
    <row r="24" spans="1:11" x14ac:dyDescent="0.25">
      <c r="A24" s="12" t="s">
        <v>9</v>
      </c>
      <c r="B24" s="14" t="s">
        <v>229</v>
      </c>
      <c r="C24" s="6">
        <v>1</v>
      </c>
      <c r="D24" s="6">
        <f t="shared" ref="D24:D27" si="7">E24+F24</f>
        <v>168</v>
      </c>
      <c r="E24" s="6">
        <v>158</v>
      </c>
      <c r="F24" s="6">
        <v>10</v>
      </c>
      <c r="G24" s="7">
        <v>840</v>
      </c>
      <c r="H24" s="7">
        <f t="shared" ref="H24:H27" si="8">ROUND(G24/E24,2)</f>
        <v>5.32</v>
      </c>
      <c r="I24" s="23">
        <f t="shared" ref="I24:I27" si="9">ROUND(F24*H24*2,2)</f>
        <v>106.4</v>
      </c>
      <c r="J24" s="8">
        <f t="shared" si="6"/>
        <v>132.03</v>
      </c>
    </row>
    <row r="25" spans="1:11" x14ac:dyDescent="0.25">
      <c r="A25" s="12" t="s">
        <v>9</v>
      </c>
      <c r="B25" s="14" t="s">
        <v>230</v>
      </c>
      <c r="C25" s="6">
        <v>1</v>
      </c>
      <c r="D25" s="6">
        <f t="shared" si="7"/>
        <v>184</v>
      </c>
      <c r="E25" s="6">
        <v>158</v>
      </c>
      <c r="F25" s="6">
        <v>26</v>
      </c>
      <c r="G25" s="7">
        <v>564.05999999999995</v>
      </c>
      <c r="H25" s="7">
        <f t="shared" si="8"/>
        <v>3.57</v>
      </c>
      <c r="I25" s="23">
        <f t="shared" si="9"/>
        <v>185.64</v>
      </c>
      <c r="J25" s="8">
        <f t="shared" si="6"/>
        <v>230.36</v>
      </c>
    </row>
    <row r="26" spans="1:11" x14ac:dyDescent="0.25">
      <c r="A26" s="12" t="s">
        <v>9</v>
      </c>
      <c r="B26" s="14" t="s">
        <v>230</v>
      </c>
      <c r="C26" s="6">
        <v>1</v>
      </c>
      <c r="D26" s="6">
        <f t="shared" si="7"/>
        <v>168</v>
      </c>
      <c r="E26" s="6">
        <v>158</v>
      </c>
      <c r="F26" s="6">
        <v>10</v>
      </c>
      <c r="G26" s="7">
        <v>658.86</v>
      </c>
      <c r="H26" s="7">
        <f t="shared" si="8"/>
        <v>4.17</v>
      </c>
      <c r="I26" s="23">
        <f t="shared" si="9"/>
        <v>83.4</v>
      </c>
      <c r="J26" s="8">
        <f t="shared" si="6"/>
        <v>103.49</v>
      </c>
    </row>
    <row r="27" spans="1:11" x14ac:dyDescent="0.25">
      <c r="A27" s="12" t="s">
        <v>9</v>
      </c>
      <c r="B27" s="14" t="s">
        <v>230</v>
      </c>
      <c r="C27" s="6">
        <v>1</v>
      </c>
      <c r="D27" s="6">
        <f t="shared" si="7"/>
        <v>192</v>
      </c>
      <c r="E27" s="6">
        <v>158</v>
      </c>
      <c r="F27" s="6">
        <v>34</v>
      </c>
      <c r="G27" s="7">
        <v>658.86</v>
      </c>
      <c r="H27" s="7">
        <f t="shared" si="8"/>
        <v>4.17</v>
      </c>
      <c r="I27" s="23">
        <f t="shared" si="9"/>
        <v>283.56</v>
      </c>
      <c r="J27" s="8">
        <f t="shared" si="6"/>
        <v>351.87</v>
      </c>
    </row>
    <row r="28" spans="1:11" ht="33" x14ac:dyDescent="0.25">
      <c r="A28" s="15" t="s">
        <v>9</v>
      </c>
      <c r="B28" s="16" t="s">
        <v>14</v>
      </c>
      <c r="C28" s="17">
        <f>SUM(C29:C32)</f>
        <v>4</v>
      </c>
      <c r="D28" s="17">
        <f>SUM(D29:D32)</f>
        <v>807</v>
      </c>
      <c r="E28" s="17">
        <f>SUM(E29:E32)</f>
        <v>632</v>
      </c>
      <c r="F28" s="17">
        <f>SUM(F29:F32)</f>
        <v>175</v>
      </c>
      <c r="G28" s="17"/>
      <c r="H28" s="17"/>
      <c r="I28" s="17">
        <f>SUM(I29:I32)</f>
        <v>1713.9599999999998</v>
      </c>
      <c r="J28" s="17">
        <f>SUM(J29:J32)</f>
        <v>2126.85</v>
      </c>
    </row>
    <row r="29" spans="1:11" x14ac:dyDescent="0.25">
      <c r="A29" s="12" t="s">
        <v>9</v>
      </c>
      <c r="B29" s="32" t="s">
        <v>108</v>
      </c>
      <c r="C29" s="6">
        <v>1</v>
      </c>
      <c r="D29" s="6">
        <f>E29+F29</f>
        <v>220</v>
      </c>
      <c r="E29" s="6">
        <v>158</v>
      </c>
      <c r="F29" s="6">
        <v>62</v>
      </c>
      <c r="G29" s="7">
        <v>780</v>
      </c>
      <c r="H29" s="7">
        <f t="shared" ref="H29:H32" si="10">ROUND(G29/E29,2)</f>
        <v>4.9400000000000004</v>
      </c>
      <c r="I29" s="23">
        <f t="shared" ref="I29:I32" si="11">ROUND(F29*H29*2,2)</f>
        <v>612.55999999999995</v>
      </c>
      <c r="J29" s="8">
        <f t="shared" si="6"/>
        <v>760.13</v>
      </c>
    </row>
    <row r="30" spans="1:11" x14ac:dyDescent="0.25">
      <c r="A30" s="12" t="s">
        <v>9</v>
      </c>
      <c r="B30" s="32" t="s">
        <v>233</v>
      </c>
      <c r="C30" s="6">
        <v>1</v>
      </c>
      <c r="D30" s="6">
        <f t="shared" ref="D30:D32" si="12">E30+F30</f>
        <v>166</v>
      </c>
      <c r="E30" s="6">
        <v>158</v>
      </c>
      <c r="F30" s="6">
        <v>8</v>
      </c>
      <c r="G30" s="7">
        <v>632</v>
      </c>
      <c r="H30" s="7">
        <f t="shared" si="10"/>
        <v>4</v>
      </c>
      <c r="I30" s="23">
        <f t="shared" si="11"/>
        <v>64</v>
      </c>
      <c r="J30" s="8">
        <f t="shared" si="6"/>
        <v>79.42</v>
      </c>
    </row>
    <row r="31" spans="1:11" x14ac:dyDescent="0.25">
      <c r="A31" s="12" t="s">
        <v>9</v>
      </c>
      <c r="B31" s="32" t="s">
        <v>108</v>
      </c>
      <c r="C31" s="6">
        <v>1</v>
      </c>
      <c r="D31" s="6">
        <f t="shared" si="12"/>
        <v>211</v>
      </c>
      <c r="E31" s="6">
        <v>158</v>
      </c>
      <c r="F31" s="6">
        <v>53</v>
      </c>
      <c r="G31" s="7">
        <v>780</v>
      </c>
      <c r="H31" s="7">
        <f t="shared" si="10"/>
        <v>4.9400000000000004</v>
      </c>
      <c r="I31" s="23">
        <f t="shared" si="11"/>
        <v>523.64</v>
      </c>
      <c r="J31" s="8">
        <f t="shared" si="6"/>
        <v>649.78</v>
      </c>
    </row>
    <row r="32" spans="1:11" x14ac:dyDescent="0.25">
      <c r="A32" s="12" t="s">
        <v>9</v>
      </c>
      <c r="B32" s="32" t="s">
        <v>108</v>
      </c>
      <c r="C32" s="6">
        <v>1</v>
      </c>
      <c r="D32" s="6">
        <f t="shared" si="12"/>
        <v>210</v>
      </c>
      <c r="E32" s="6">
        <v>158</v>
      </c>
      <c r="F32" s="6">
        <v>52</v>
      </c>
      <c r="G32" s="7">
        <v>780</v>
      </c>
      <c r="H32" s="7">
        <f t="shared" si="10"/>
        <v>4.9400000000000004</v>
      </c>
      <c r="I32" s="23">
        <f t="shared" si="11"/>
        <v>513.76</v>
      </c>
      <c r="J32" s="8">
        <f t="shared" si="6"/>
        <v>637.52</v>
      </c>
    </row>
    <row r="33" spans="1:11" s="1" customFormat="1" ht="69" customHeight="1" x14ac:dyDescent="0.25">
      <c r="A33" s="45" t="s">
        <v>207</v>
      </c>
      <c r="B33" s="3" t="s">
        <v>0</v>
      </c>
      <c r="C33" s="4">
        <f>C34+C79+C152+C162</f>
        <v>162</v>
      </c>
      <c r="D33" s="24">
        <f>D34+D79+D152+D162</f>
        <v>56148.296101829757</v>
      </c>
      <c r="E33" s="4">
        <f>E34+E79+E152+E162</f>
        <v>48177.3</v>
      </c>
      <c r="F33" s="24">
        <f>F34+F79+F152+F162</f>
        <v>7970.9961018297527</v>
      </c>
      <c r="G33" s="4"/>
      <c r="H33" s="5"/>
      <c r="I33" s="5">
        <f>I34+I79+I152+I162</f>
        <v>99055.37</v>
      </c>
      <c r="J33" s="5">
        <f>J34+J79+J152+J162</f>
        <v>122917.77999999998</v>
      </c>
      <c r="K33" s="2"/>
    </row>
    <row r="34" spans="1:11" s="28" customFormat="1" ht="33" x14ac:dyDescent="0.25">
      <c r="A34" s="27" t="s">
        <v>10</v>
      </c>
      <c r="B34" s="16" t="s">
        <v>11</v>
      </c>
      <c r="C34" s="17">
        <f>SUM(C35:C78)</f>
        <v>44</v>
      </c>
      <c r="D34" s="102">
        <f>SUM(D35:D78)</f>
        <v>16924.966101829756</v>
      </c>
      <c r="E34" s="97">
        <f>SUM(E35:E78)</f>
        <v>13953.05</v>
      </c>
      <c r="F34" s="102">
        <f>SUM(F35:F78)</f>
        <v>2971.9161018297532</v>
      </c>
      <c r="G34" s="97"/>
      <c r="H34" s="97"/>
      <c r="I34" s="98">
        <f>SUM(I35:I78)</f>
        <v>47927.040000000001</v>
      </c>
      <c r="J34" s="98">
        <f>SUM(J35:J78)</f>
        <v>59472.659999999982</v>
      </c>
      <c r="K34" s="2"/>
    </row>
    <row r="35" spans="1:11" s="28" customFormat="1" x14ac:dyDescent="0.25">
      <c r="A35" s="50" t="s">
        <v>10</v>
      </c>
      <c r="B35" s="14" t="s">
        <v>144</v>
      </c>
      <c r="C35" s="87">
        <v>1</v>
      </c>
      <c r="D35" s="116">
        <f>E35+F35</f>
        <v>338</v>
      </c>
      <c r="E35" s="117">
        <v>334</v>
      </c>
      <c r="F35" s="116">
        <v>4</v>
      </c>
      <c r="G35" s="115">
        <v>1414</v>
      </c>
      <c r="H35" s="115">
        <v>8.4756999999999998</v>
      </c>
      <c r="I35" s="116">
        <f t="shared" ref="I35:I78" si="13">ROUND(F35*H35*2,2)</f>
        <v>67.81</v>
      </c>
      <c r="J35" s="115">
        <f t="shared" ref="J35:J78" si="14">ROUND(I35*1.2409,2)</f>
        <v>84.15</v>
      </c>
      <c r="K35" s="2"/>
    </row>
    <row r="36" spans="1:11" s="28" customFormat="1" x14ac:dyDescent="0.25">
      <c r="A36" s="50" t="s">
        <v>10</v>
      </c>
      <c r="B36" s="14" t="s">
        <v>144</v>
      </c>
      <c r="C36" s="87">
        <v>1</v>
      </c>
      <c r="D36" s="116">
        <f t="shared" ref="D36:D78" si="15">E36+F36</f>
        <v>346</v>
      </c>
      <c r="E36" s="117">
        <v>334</v>
      </c>
      <c r="F36" s="116">
        <v>12</v>
      </c>
      <c r="G36" s="115">
        <v>1414</v>
      </c>
      <c r="H36" s="115">
        <v>8.4756999999999998</v>
      </c>
      <c r="I36" s="116">
        <f t="shared" si="13"/>
        <v>203.42</v>
      </c>
      <c r="J36" s="115">
        <f t="shared" si="14"/>
        <v>252.42</v>
      </c>
      <c r="K36" s="2"/>
    </row>
    <row r="37" spans="1:11" s="28" customFormat="1" x14ac:dyDescent="0.25">
      <c r="A37" s="50" t="s">
        <v>10</v>
      </c>
      <c r="B37" s="14" t="s">
        <v>144</v>
      </c>
      <c r="C37" s="88">
        <v>1</v>
      </c>
      <c r="D37" s="116">
        <f t="shared" si="15"/>
        <v>300.5</v>
      </c>
      <c r="E37" s="117">
        <v>250.5</v>
      </c>
      <c r="F37" s="116">
        <v>50</v>
      </c>
      <c r="G37" s="115">
        <v>1414</v>
      </c>
      <c r="H37" s="115">
        <v>8.4756999999999998</v>
      </c>
      <c r="I37" s="116">
        <f t="shared" si="13"/>
        <v>847.57</v>
      </c>
      <c r="J37" s="115">
        <f t="shared" si="14"/>
        <v>1051.75</v>
      </c>
      <c r="K37" s="2"/>
    </row>
    <row r="38" spans="1:11" s="28" customFormat="1" x14ac:dyDescent="0.25">
      <c r="A38" s="50" t="s">
        <v>10</v>
      </c>
      <c r="B38" s="14" t="s">
        <v>144</v>
      </c>
      <c r="C38" s="87">
        <v>1</v>
      </c>
      <c r="D38" s="116">
        <f t="shared" si="15"/>
        <v>346</v>
      </c>
      <c r="E38" s="117">
        <v>334</v>
      </c>
      <c r="F38" s="116">
        <v>12</v>
      </c>
      <c r="G38" s="115">
        <v>1414</v>
      </c>
      <c r="H38" s="115">
        <v>8.4756999999999998</v>
      </c>
      <c r="I38" s="116">
        <f t="shared" si="13"/>
        <v>203.42</v>
      </c>
      <c r="J38" s="115">
        <f t="shared" si="14"/>
        <v>252.42</v>
      </c>
      <c r="K38" s="2"/>
    </row>
    <row r="39" spans="1:11" s="28" customFormat="1" x14ac:dyDescent="0.25">
      <c r="A39" s="50" t="s">
        <v>10</v>
      </c>
      <c r="B39" s="14" t="s">
        <v>144</v>
      </c>
      <c r="C39" s="87">
        <v>1</v>
      </c>
      <c r="D39" s="116">
        <f t="shared" si="15"/>
        <v>360</v>
      </c>
      <c r="E39" s="117">
        <v>334</v>
      </c>
      <c r="F39" s="116">
        <v>26</v>
      </c>
      <c r="G39" s="115">
        <v>1414</v>
      </c>
      <c r="H39" s="115">
        <v>8.4756999999999998</v>
      </c>
      <c r="I39" s="116">
        <f t="shared" si="13"/>
        <v>440.74</v>
      </c>
      <c r="J39" s="115">
        <f t="shared" si="14"/>
        <v>546.91</v>
      </c>
      <c r="K39" s="2"/>
    </row>
    <row r="40" spans="1:11" s="28" customFormat="1" x14ac:dyDescent="0.25">
      <c r="A40" s="50" t="s">
        <v>10</v>
      </c>
      <c r="B40" s="14" t="s">
        <v>144</v>
      </c>
      <c r="C40" s="87">
        <v>1</v>
      </c>
      <c r="D40" s="116">
        <f t="shared" si="15"/>
        <v>370</v>
      </c>
      <c r="E40" s="117">
        <v>334</v>
      </c>
      <c r="F40" s="116">
        <v>36</v>
      </c>
      <c r="G40" s="115">
        <v>1414</v>
      </c>
      <c r="H40" s="115">
        <v>8.4756999999999998</v>
      </c>
      <c r="I40" s="116">
        <f t="shared" si="13"/>
        <v>610.25</v>
      </c>
      <c r="J40" s="115">
        <f t="shared" si="14"/>
        <v>757.26</v>
      </c>
      <c r="K40" s="2"/>
    </row>
    <row r="41" spans="1:11" s="28" customFormat="1" x14ac:dyDescent="0.25">
      <c r="A41" s="50" t="s">
        <v>10</v>
      </c>
      <c r="B41" s="14" t="s">
        <v>144</v>
      </c>
      <c r="C41" s="87">
        <v>1</v>
      </c>
      <c r="D41" s="116">
        <f t="shared" si="15"/>
        <v>370</v>
      </c>
      <c r="E41" s="117">
        <v>334</v>
      </c>
      <c r="F41" s="116">
        <v>36</v>
      </c>
      <c r="G41" s="115">
        <v>1414</v>
      </c>
      <c r="H41" s="115">
        <v>8.4756999999999998</v>
      </c>
      <c r="I41" s="116">
        <f t="shared" si="13"/>
        <v>610.25</v>
      </c>
      <c r="J41" s="115">
        <f t="shared" si="14"/>
        <v>757.26</v>
      </c>
      <c r="K41" s="2"/>
    </row>
    <row r="42" spans="1:11" s="28" customFormat="1" x14ac:dyDescent="0.25">
      <c r="A42" s="50" t="s">
        <v>10</v>
      </c>
      <c r="B42" s="14" t="s">
        <v>145</v>
      </c>
      <c r="C42" s="87">
        <v>1</v>
      </c>
      <c r="D42" s="116">
        <f t="shared" si="15"/>
        <v>338</v>
      </c>
      <c r="E42" s="117">
        <v>334</v>
      </c>
      <c r="F42" s="116">
        <v>4</v>
      </c>
      <c r="G42" s="115">
        <v>1275</v>
      </c>
      <c r="H42" s="115">
        <v>7.6425000000000001</v>
      </c>
      <c r="I42" s="116">
        <f t="shared" si="13"/>
        <v>61.14</v>
      </c>
      <c r="J42" s="115">
        <f t="shared" si="14"/>
        <v>75.87</v>
      </c>
      <c r="K42" s="2"/>
    </row>
    <row r="43" spans="1:11" s="28" customFormat="1" x14ac:dyDescent="0.25">
      <c r="A43" s="50" t="s">
        <v>10</v>
      </c>
      <c r="B43" s="14" t="s">
        <v>145</v>
      </c>
      <c r="C43" s="87">
        <v>1</v>
      </c>
      <c r="D43" s="116">
        <f t="shared" si="15"/>
        <v>372</v>
      </c>
      <c r="E43" s="117">
        <v>334</v>
      </c>
      <c r="F43" s="116">
        <v>38</v>
      </c>
      <c r="G43" s="115">
        <v>1275</v>
      </c>
      <c r="H43" s="115">
        <v>7.6425000000000001</v>
      </c>
      <c r="I43" s="116">
        <f t="shared" si="13"/>
        <v>580.83000000000004</v>
      </c>
      <c r="J43" s="115">
        <f t="shared" si="14"/>
        <v>720.75</v>
      </c>
      <c r="K43" s="2"/>
    </row>
    <row r="44" spans="1:11" s="28" customFormat="1" ht="33" x14ac:dyDescent="0.25">
      <c r="A44" s="50" t="s">
        <v>10</v>
      </c>
      <c r="B44" s="14" t="s">
        <v>146</v>
      </c>
      <c r="C44" s="87">
        <v>1</v>
      </c>
      <c r="D44" s="116">
        <f t="shared" si="15"/>
        <v>430.08</v>
      </c>
      <c r="E44" s="117">
        <v>334</v>
      </c>
      <c r="F44" s="116">
        <v>96.079999999999984</v>
      </c>
      <c r="G44" s="115">
        <v>1387</v>
      </c>
      <c r="H44" s="115">
        <v>8.7799999999999994</v>
      </c>
      <c r="I44" s="116">
        <f t="shared" si="13"/>
        <v>1687.16</v>
      </c>
      <c r="J44" s="115">
        <f t="shared" si="14"/>
        <v>2093.6</v>
      </c>
      <c r="K44" s="2"/>
    </row>
    <row r="45" spans="1:11" s="28" customFormat="1" ht="33" x14ac:dyDescent="0.25">
      <c r="A45" s="50" t="s">
        <v>10</v>
      </c>
      <c r="B45" s="14" t="s">
        <v>146</v>
      </c>
      <c r="C45" s="87">
        <v>1</v>
      </c>
      <c r="D45" s="116">
        <f t="shared" si="15"/>
        <v>349</v>
      </c>
      <c r="E45" s="117">
        <v>334</v>
      </c>
      <c r="F45" s="116">
        <v>15</v>
      </c>
      <c r="G45" s="115">
        <v>1387</v>
      </c>
      <c r="H45" s="115">
        <v>8.3139000000000003</v>
      </c>
      <c r="I45" s="116">
        <f t="shared" si="13"/>
        <v>249.42</v>
      </c>
      <c r="J45" s="115">
        <f t="shared" si="14"/>
        <v>309.51</v>
      </c>
      <c r="K45" s="2"/>
    </row>
    <row r="46" spans="1:11" s="28" customFormat="1" ht="33" x14ac:dyDescent="0.25">
      <c r="A46" s="50" t="s">
        <v>10</v>
      </c>
      <c r="B46" s="14" t="s">
        <v>147</v>
      </c>
      <c r="C46" s="87">
        <v>1</v>
      </c>
      <c r="D46" s="116">
        <f t="shared" si="15"/>
        <v>294</v>
      </c>
      <c r="E46" s="117">
        <v>278</v>
      </c>
      <c r="F46" s="116">
        <v>16</v>
      </c>
      <c r="G46" s="115">
        <v>1387</v>
      </c>
      <c r="H46" s="115">
        <v>8.7799999999999994</v>
      </c>
      <c r="I46" s="116">
        <f t="shared" si="13"/>
        <v>280.95999999999998</v>
      </c>
      <c r="J46" s="115">
        <f t="shared" si="14"/>
        <v>348.64</v>
      </c>
      <c r="K46" s="2"/>
    </row>
    <row r="47" spans="1:11" s="28" customFormat="1" x14ac:dyDescent="0.25">
      <c r="A47" s="50" t="s">
        <v>10</v>
      </c>
      <c r="B47" s="14" t="s">
        <v>148</v>
      </c>
      <c r="C47" s="87">
        <v>1</v>
      </c>
      <c r="D47" s="116">
        <f t="shared" si="15"/>
        <v>290.99610182975346</v>
      </c>
      <c r="E47" s="117">
        <v>288.55</v>
      </c>
      <c r="F47" s="116">
        <v>2.44610182975343</v>
      </c>
      <c r="G47" s="115">
        <v>1321</v>
      </c>
      <c r="H47" s="115">
        <v>7.9183000000000003</v>
      </c>
      <c r="I47" s="116">
        <f t="shared" si="13"/>
        <v>38.74</v>
      </c>
      <c r="J47" s="115">
        <f t="shared" si="14"/>
        <v>48.07</v>
      </c>
      <c r="K47" s="2"/>
    </row>
    <row r="48" spans="1:11" s="28" customFormat="1" x14ac:dyDescent="0.25">
      <c r="A48" s="50" t="s">
        <v>10</v>
      </c>
      <c r="B48" s="14" t="s">
        <v>148</v>
      </c>
      <c r="C48" s="87">
        <v>1</v>
      </c>
      <c r="D48" s="116">
        <f t="shared" si="15"/>
        <v>388</v>
      </c>
      <c r="E48" s="117">
        <v>334</v>
      </c>
      <c r="F48" s="116">
        <v>54</v>
      </c>
      <c r="G48" s="115">
        <v>1321</v>
      </c>
      <c r="H48" s="115">
        <v>7.9183000000000003</v>
      </c>
      <c r="I48" s="116">
        <f t="shared" si="13"/>
        <v>855.18</v>
      </c>
      <c r="J48" s="115">
        <f t="shared" si="14"/>
        <v>1061.19</v>
      </c>
      <c r="K48" s="2"/>
    </row>
    <row r="49" spans="1:11" s="28" customFormat="1" x14ac:dyDescent="0.25">
      <c r="A49" s="50" t="s">
        <v>10</v>
      </c>
      <c r="B49" s="14" t="s">
        <v>148</v>
      </c>
      <c r="C49" s="87">
        <v>1</v>
      </c>
      <c r="D49" s="116">
        <f t="shared" si="15"/>
        <v>427</v>
      </c>
      <c r="E49" s="117">
        <v>334</v>
      </c>
      <c r="F49" s="116">
        <v>93</v>
      </c>
      <c r="G49" s="115">
        <v>1321</v>
      </c>
      <c r="H49" s="115">
        <v>7.9183000000000003</v>
      </c>
      <c r="I49" s="116">
        <f t="shared" si="13"/>
        <v>1472.8</v>
      </c>
      <c r="J49" s="115">
        <f t="shared" si="14"/>
        <v>1827.6</v>
      </c>
      <c r="K49" s="2"/>
    </row>
    <row r="50" spans="1:11" s="28" customFormat="1" x14ac:dyDescent="0.25">
      <c r="A50" s="50" t="s">
        <v>10</v>
      </c>
      <c r="B50" s="14" t="s">
        <v>148</v>
      </c>
      <c r="C50" s="87">
        <v>1</v>
      </c>
      <c r="D50" s="116">
        <f t="shared" si="15"/>
        <v>475</v>
      </c>
      <c r="E50" s="117">
        <v>334</v>
      </c>
      <c r="F50" s="116">
        <v>141</v>
      </c>
      <c r="G50" s="115">
        <v>1321</v>
      </c>
      <c r="H50" s="115">
        <v>7.9183000000000003</v>
      </c>
      <c r="I50" s="116">
        <f t="shared" si="13"/>
        <v>2232.96</v>
      </c>
      <c r="J50" s="115">
        <f t="shared" si="14"/>
        <v>2770.88</v>
      </c>
      <c r="K50" s="2"/>
    </row>
    <row r="51" spans="1:11" s="28" customFormat="1" x14ac:dyDescent="0.25">
      <c r="A51" s="50" t="s">
        <v>10</v>
      </c>
      <c r="B51" s="14" t="s">
        <v>148</v>
      </c>
      <c r="C51" s="87">
        <v>1</v>
      </c>
      <c r="D51" s="116">
        <f t="shared" si="15"/>
        <v>517.5</v>
      </c>
      <c r="E51" s="117">
        <v>334</v>
      </c>
      <c r="F51" s="116">
        <v>183.5</v>
      </c>
      <c r="G51" s="115">
        <v>1321</v>
      </c>
      <c r="H51" s="115">
        <v>7.9183000000000003</v>
      </c>
      <c r="I51" s="116">
        <f t="shared" si="13"/>
        <v>2906.02</v>
      </c>
      <c r="J51" s="115">
        <f t="shared" si="14"/>
        <v>3606.08</v>
      </c>
      <c r="K51" s="2"/>
    </row>
    <row r="52" spans="1:11" s="28" customFormat="1" x14ac:dyDescent="0.25">
      <c r="A52" s="50" t="s">
        <v>10</v>
      </c>
      <c r="B52" s="14" t="s">
        <v>148</v>
      </c>
      <c r="C52" s="87">
        <v>1</v>
      </c>
      <c r="D52" s="116">
        <f t="shared" si="15"/>
        <v>569</v>
      </c>
      <c r="E52" s="117">
        <v>334</v>
      </c>
      <c r="F52" s="116">
        <v>235</v>
      </c>
      <c r="G52" s="115">
        <v>1321</v>
      </c>
      <c r="H52" s="115">
        <v>7.9183000000000003</v>
      </c>
      <c r="I52" s="116">
        <f t="shared" si="13"/>
        <v>3721.6</v>
      </c>
      <c r="J52" s="115">
        <f t="shared" si="14"/>
        <v>4618.13</v>
      </c>
      <c r="K52" s="2"/>
    </row>
    <row r="53" spans="1:11" s="28" customFormat="1" x14ac:dyDescent="0.25">
      <c r="A53" s="50" t="s">
        <v>10</v>
      </c>
      <c r="B53" s="14" t="s">
        <v>149</v>
      </c>
      <c r="C53" s="87">
        <v>1</v>
      </c>
      <c r="D53" s="116">
        <f t="shared" si="15"/>
        <v>179.5</v>
      </c>
      <c r="E53" s="117">
        <v>174</v>
      </c>
      <c r="F53" s="116">
        <v>5.5</v>
      </c>
      <c r="G53" s="115">
        <v>1272</v>
      </c>
      <c r="H53" s="115">
        <v>8.0500000000000007</v>
      </c>
      <c r="I53" s="116">
        <f t="shared" si="13"/>
        <v>88.55</v>
      </c>
      <c r="J53" s="115">
        <f t="shared" si="14"/>
        <v>109.88</v>
      </c>
      <c r="K53" s="2"/>
    </row>
    <row r="54" spans="1:11" s="28" customFormat="1" x14ac:dyDescent="0.25">
      <c r="A54" s="50" t="s">
        <v>10</v>
      </c>
      <c r="B54" s="14" t="s">
        <v>149</v>
      </c>
      <c r="C54" s="87">
        <v>1</v>
      </c>
      <c r="D54" s="116">
        <f t="shared" si="15"/>
        <v>243</v>
      </c>
      <c r="E54" s="117">
        <v>174</v>
      </c>
      <c r="F54" s="116">
        <v>69</v>
      </c>
      <c r="G54" s="115">
        <v>1272</v>
      </c>
      <c r="H54" s="115">
        <v>8.0500000000000007</v>
      </c>
      <c r="I54" s="116">
        <f t="shared" si="13"/>
        <v>1110.9000000000001</v>
      </c>
      <c r="J54" s="115">
        <f t="shared" si="14"/>
        <v>1378.52</v>
      </c>
      <c r="K54" s="2"/>
    </row>
    <row r="55" spans="1:11" s="28" customFormat="1" x14ac:dyDescent="0.25">
      <c r="A55" s="50" t="s">
        <v>10</v>
      </c>
      <c r="B55" s="14" t="s">
        <v>149</v>
      </c>
      <c r="C55" s="87">
        <v>1</v>
      </c>
      <c r="D55" s="116">
        <f t="shared" si="15"/>
        <v>428.08000000000004</v>
      </c>
      <c r="E55" s="117">
        <v>334</v>
      </c>
      <c r="F55" s="116">
        <v>94.080000000000013</v>
      </c>
      <c r="G55" s="115">
        <v>1272</v>
      </c>
      <c r="H55" s="115">
        <v>8.0500000000000007</v>
      </c>
      <c r="I55" s="116">
        <f t="shared" si="13"/>
        <v>1514.69</v>
      </c>
      <c r="J55" s="115">
        <f t="shared" si="14"/>
        <v>1879.58</v>
      </c>
      <c r="K55" s="2"/>
    </row>
    <row r="56" spans="1:11" s="28" customFormat="1" x14ac:dyDescent="0.25">
      <c r="A56" s="50" t="s">
        <v>10</v>
      </c>
      <c r="B56" s="14" t="s">
        <v>113</v>
      </c>
      <c r="C56" s="87">
        <v>1</v>
      </c>
      <c r="D56" s="116">
        <f t="shared" si="15"/>
        <v>216</v>
      </c>
      <c r="E56" s="117">
        <v>215</v>
      </c>
      <c r="F56" s="116">
        <v>1</v>
      </c>
      <c r="G56" s="115">
        <v>1272</v>
      </c>
      <c r="H56" s="115">
        <v>8.0500000000000007</v>
      </c>
      <c r="I56" s="116">
        <f t="shared" si="13"/>
        <v>16.100000000000001</v>
      </c>
      <c r="J56" s="115">
        <f t="shared" si="14"/>
        <v>19.98</v>
      </c>
      <c r="K56" s="2"/>
    </row>
    <row r="57" spans="1:11" s="28" customFormat="1" x14ac:dyDescent="0.25">
      <c r="A57" s="50" t="s">
        <v>10</v>
      </c>
      <c r="B57" s="14" t="s">
        <v>113</v>
      </c>
      <c r="C57" s="87">
        <v>1</v>
      </c>
      <c r="D57" s="116">
        <f t="shared" si="15"/>
        <v>340.5</v>
      </c>
      <c r="E57" s="117">
        <v>334</v>
      </c>
      <c r="F57" s="116">
        <v>6.5</v>
      </c>
      <c r="G57" s="115">
        <v>1322</v>
      </c>
      <c r="H57" s="115">
        <v>8.3699999999999992</v>
      </c>
      <c r="I57" s="116">
        <f t="shared" si="13"/>
        <v>108.81</v>
      </c>
      <c r="J57" s="115">
        <f t="shared" si="14"/>
        <v>135.02000000000001</v>
      </c>
      <c r="K57" s="2"/>
    </row>
    <row r="58" spans="1:11" s="28" customFormat="1" x14ac:dyDescent="0.25">
      <c r="A58" s="50" t="s">
        <v>10</v>
      </c>
      <c r="B58" s="14" t="s">
        <v>113</v>
      </c>
      <c r="C58" s="87">
        <v>1</v>
      </c>
      <c r="D58" s="116">
        <f t="shared" si="15"/>
        <v>340.5</v>
      </c>
      <c r="E58" s="117">
        <v>334</v>
      </c>
      <c r="F58" s="116">
        <v>6.5</v>
      </c>
      <c r="G58" s="115">
        <v>1272</v>
      </c>
      <c r="H58" s="115">
        <v>8.0500000000000007</v>
      </c>
      <c r="I58" s="116">
        <f t="shared" si="13"/>
        <v>104.65</v>
      </c>
      <c r="J58" s="115">
        <f t="shared" si="14"/>
        <v>129.86000000000001</v>
      </c>
      <c r="K58" s="2"/>
    </row>
    <row r="59" spans="1:11" s="28" customFormat="1" x14ac:dyDescent="0.25">
      <c r="A59" s="50" t="s">
        <v>10</v>
      </c>
      <c r="B59" s="14" t="s">
        <v>113</v>
      </c>
      <c r="C59" s="87">
        <v>1</v>
      </c>
      <c r="D59" s="116">
        <f t="shared" si="15"/>
        <v>349</v>
      </c>
      <c r="E59" s="117">
        <v>334</v>
      </c>
      <c r="F59" s="116">
        <v>15</v>
      </c>
      <c r="G59" s="115">
        <v>1272</v>
      </c>
      <c r="H59" s="115">
        <v>8.0500000000000007</v>
      </c>
      <c r="I59" s="116">
        <f t="shared" si="13"/>
        <v>241.5</v>
      </c>
      <c r="J59" s="115">
        <f t="shared" si="14"/>
        <v>299.68</v>
      </c>
      <c r="K59" s="2"/>
    </row>
    <row r="60" spans="1:11" s="28" customFormat="1" x14ac:dyDescent="0.25">
      <c r="A60" s="50" t="s">
        <v>10</v>
      </c>
      <c r="B60" s="14" t="s">
        <v>113</v>
      </c>
      <c r="C60" s="87">
        <v>1</v>
      </c>
      <c r="D60" s="116">
        <f t="shared" si="15"/>
        <v>350</v>
      </c>
      <c r="E60" s="117">
        <v>334</v>
      </c>
      <c r="F60" s="116">
        <v>16</v>
      </c>
      <c r="G60" s="115">
        <v>1272</v>
      </c>
      <c r="H60" s="115">
        <v>8.0500000000000007</v>
      </c>
      <c r="I60" s="116">
        <f t="shared" si="13"/>
        <v>257.60000000000002</v>
      </c>
      <c r="J60" s="115">
        <f t="shared" si="14"/>
        <v>319.66000000000003</v>
      </c>
      <c r="K60" s="2"/>
    </row>
    <row r="61" spans="1:11" s="28" customFormat="1" x14ac:dyDescent="0.25">
      <c r="A61" s="50" t="s">
        <v>10</v>
      </c>
      <c r="B61" s="14" t="s">
        <v>113</v>
      </c>
      <c r="C61" s="87">
        <v>1</v>
      </c>
      <c r="D61" s="116">
        <f t="shared" si="15"/>
        <v>347</v>
      </c>
      <c r="E61" s="117">
        <v>334</v>
      </c>
      <c r="F61" s="116">
        <v>13</v>
      </c>
      <c r="G61" s="115">
        <v>1272</v>
      </c>
      <c r="H61" s="115">
        <v>8.0500000000000007</v>
      </c>
      <c r="I61" s="116">
        <f t="shared" si="13"/>
        <v>209.3</v>
      </c>
      <c r="J61" s="115">
        <f t="shared" si="14"/>
        <v>259.72000000000003</v>
      </c>
      <c r="K61" s="2"/>
    </row>
    <row r="62" spans="1:11" s="28" customFormat="1" x14ac:dyDescent="0.25">
      <c r="A62" s="50" t="s">
        <v>10</v>
      </c>
      <c r="B62" s="14" t="s">
        <v>113</v>
      </c>
      <c r="C62" s="87">
        <v>1</v>
      </c>
      <c r="D62" s="116">
        <f t="shared" si="15"/>
        <v>408</v>
      </c>
      <c r="E62" s="117">
        <v>334</v>
      </c>
      <c r="F62" s="116">
        <v>74</v>
      </c>
      <c r="G62" s="115">
        <v>1272</v>
      </c>
      <c r="H62" s="115">
        <v>8.0500000000000007</v>
      </c>
      <c r="I62" s="116">
        <f t="shared" si="13"/>
        <v>1191.4000000000001</v>
      </c>
      <c r="J62" s="115">
        <f t="shared" si="14"/>
        <v>1478.41</v>
      </c>
      <c r="K62" s="2"/>
    </row>
    <row r="63" spans="1:11" s="28" customFormat="1" x14ac:dyDescent="0.25">
      <c r="A63" s="50" t="s">
        <v>10</v>
      </c>
      <c r="B63" s="14" t="s">
        <v>113</v>
      </c>
      <c r="C63" s="87">
        <v>1</v>
      </c>
      <c r="D63" s="116">
        <f t="shared" si="15"/>
        <v>410.83</v>
      </c>
      <c r="E63" s="117">
        <v>334</v>
      </c>
      <c r="F63" s="116">
        <v>76.83</v>
      </c>
      <c r="G63" s="115">
        <v>1322</v>
      </c>
      <c r="H63" s="115">
        <v>8.3699999999999992</v>
      </c>
      <c r="I63" s="116">
        <f t="shared" si="13"/>
        <v>1286.1300000000001</v>
      </c>
      <c r="J63" s="115">
        <f t="shared" si="14"/>
        <v>1595.96</v>
      </c>
      <c r="K63" s="2"/>
    </row>
    <row r="64" spans="1:11" s="28" customFormat="1" x14ac:dyDescent="0.25">
      <c r="A64" s="50" t="s">
        <v>10</v>
      </c>
      <c r="B64" s="14" t="s">
        <v>113</v>
      </c>
      <c r="C64" s="87">
        <v>1</v>
      </c>
      <c r="D64" s="116">
        <f t="shared" si="15"/>
        <v>436.5</v>
      </c>
      <c r="E64" s="117">
        <v>334</v>
      </c>
      <c r="F64" s="116">
        <v>102.5</v>
      </c>
      <c r="G64" s="115">
        <v>1272</v>
      </c>
      <c r="H64" s="115">
        <v>8.0500000000000007</v>
      </c>
      <c r="I64" s="116">
        <f t="shared" si="13"/>
        <v>1650.25</v>
      </c>
      <c r="J64" s="115">
        <f t="shared" si="14"/>
        <v>2047.8</v>
      </c>
      <c r="K64" s="2"/>
    </row>
    <row r="65" spans="1:11" s="28" customFormat="1" x14ac:dyDescent="0.25">
      <c r="A65" s="50" t="s">
        <v>10</v>
      </c>
      <c r="B65" s="14" t="s">
        <v>113</v>
      </c>
      <c r="C65" s="87">
        <v>1</v>
      </c>
      <c r="D65" s="116">
        <f t="shared" si="15"/>
        <v>443.91</v>
      </c>
      <c r="E65" s="117">
        <v>334</v>
      </c>
      <c r="F65" s="116">
        <v>109.91000000000001</v>
      </c>
      <c r="G65" s="115">
        <v>1272</v>
      </c>
      <c r="H65" s="115">
        <v>8.0500000000000007</v>
      </c>
      <c r="I65" s="116">
        <f t="shared" si="13"/>
        <v>1769.55</v>
      </c>
      <c r="J65" s="115">
        <f t="shared" si="14"/>
        <v>2195.83</v>
      </c>
      <c r="K65" s="2"/>
    </row>
    <row r="66" spans="1:11" s="28" customFormat="1" x14ac:dyDescent="0.25">
      <c r="A66" s="50" t="s">
        <v>10</v>
      </c>
      <c r="B66" s="14" t="s">
        <v>113</v>
      </c>
      <c r="C66" s="87">
        <v>1</v>
      </c>
      <c r="D66" s="116">
        <f t="shared" si="15"/>
        <v>444.25</v>
      </c>
      <c r="E66" s="117">
        <v>334</v>
      </c>
      <c r="F66" s="116">
        <v>110.24999999999999</v>
      </c>
      <c r="G66" s="115">
        <v>1392</v>
      </c>
      <c r="H66" s="115">
        <v>8.81</v>
      </c>
      <c r="I66" s="116">
        <f t="shared" si="13"/>
        <v>1942.61</v>
      </c>
      <c r="J66" s="115">
        <f t="shared" si="14"/>
        <v>2410.58</v>
      </c>
      <c r="K66" s="2"/>
    </row>
    <row r="67" spans="1:11" s="28" customFormat="1" x14ac:dyDescent="0.25">
      <c r="A67" s="50" t="s">
        <v>10</v>
      </c>
      <c r="B67" s="14" t="s">
        <v>113</v>
      </c>
      <c r="C67" s="87">
        <v>1</v>
      </c>
      <c r="D67" s="116">
        <f t="shared" si="15"/>
        <v>446</v>
      </c>
      <c r="E67" s="117">
        <v>334</v>
      </c>
      <c r="F67" s="116">
        <v>112</v>
      </c>
      <c r="G67" s="115">
        <v>1272</v>
      </c>
      <c r="H67" s="115">
        <v>8.0500000000000007</v>
      </c>
      <c r="I67" s="116">
        <f t="shared" si="13"/>
        <v>1803.2</v>
      </c>
      <c r="J67" s="115">
        <f t="shared" si="14"/>
        <v>2237.59</v>
      </c>
      <c r="K67" s="2"/>
    </row>
    <row r="68" spans="1:11" s="28" customFormat="1" x14ac:dyDescent="0.25">
      <c r="A68" s="50" t="s">
        <v>10</v>
      </c>
      <c r="B68" s="14" t="s">
        <v>113</v>
      </c>
      <c r="C68" s="87">
        <v>1</v>
      </c>
      <c r="D68" s="116">
        <f t="shared" si="15"/>
        <v>446.65999999999997</v>
      </c>
      <c r="E68" s="117">
        <v>334</v>
      </c>
      <c r="F68" s="116">
        <v>112.66</v>
      </c>
      <c r="G68" s="115">
        <v>1272</v>
      </c>
      <c r="H68" s="115">
        <v>8.0500000000000007</v>
      </c>
      <c r="I68" s="116">
        <f t="shared" si="13"/>
        <v>1813.83</v>
      </c>
      <c r="J68" s="115">
        <f t="shared" si="14"/>
        <v>2250.7800000000002</v>
      </c>
      <c r="K68" s="2"/>
    </row>
    <row r="69" spans="1:11" s="28" customFormat="1" x14ac:dyDescent="0.25">
      <c r="A69" s="50" t="s">
        <v>10</v>
      </c>
      <c r="B69" s="14" t="s">
        <v>113</v>
      </c>
      <c r="C69" s="87">
        <v>1</v>
      </c>
      <c r="D69" s="116">
        <f t="shared" si="15"/>
        <v>446.65999999999997</v>
      </c>
      <c r="E69" s="117">
        <v>334</v>
      </c>
      <c r="F69" s="116">
        <v>112.66</v>
      </c>
      <c r="G69" s="115">
        <v>1272</v>
      </c>
      <c r="H69" s="115">
        <v>8.0500000000000007</v>
      </c>
      <c r="I69" s="116">
        <f t="shared" si="13"/>
        <v>1813.83</v>
      </c>
      <c r="J69" s="115">
        <f t="shared" si="14"/>
        <v>2250.7800000000002</v>
      </c>
      <c r="K69" s="2"/>
    </row>
    <row r="70" spans="1:11" s="28" customFormat="1" x14ac:dyDescent="0.25">
      <c r="A70" s="50" t="s">
        <v>10</v>
      </c>
      <c r="B70" s="14" t="s">
        <v>113</v>
      </c>
      <c r="C70" s="87">
        <v>1</v>
      </c>
      <c r="D70" s="116">
        <f t="shared" si="15"/>
        <v>417.75</v>
      </c>
      <c r="E70" s="117">
        <v>279</v>
      </c>
      <c r="F70" s="116">
        <v>138.75</v>
      </c>
      <c r="G70" s="115">
        <v>1272</v>
      </c>
      <c r="H70" s="115">
        <v>8.0500000000000007</v>
      </c>
      <c r="I70" s="116">
        <f t="shared" si="13"/>
        <v>2233.88</v>
      </c>
      <c r="J70" s="115">
        <f t="shared" si="14"/>
        <v>2772.02</v>
      </c>
      <c r="K70" s="2"/>
    </row>
    <row r="71" spans="1:11" s="28" customFormat="1" x14ac:dyDescent="0.25">
      <c r="A71" s="50" t="s">
        <v>10</v>
      </c>
      <c r="B71" s="14" t="s">
        <v>113</v>
      </c>
      <c r="C71" s="87">
        <v>1</v>
      </c>
      <c r="D71" s="116">
        <f t="shared" si="15"/>
        <v>493.5</v>
      </c>
      <c r="E71" s="117">
        <v>334</v>
      </c>
      <c r="F71" s="116">
        <v>159.5</v>
      </c>
      <c r="G71" s="115">
        <v>1272</v>
      </c>
      <c r="H71" s="115">
        <v>8.0500000000000007</v>
      </c>
      <c r="I71" s="116">
        <f t="shared" si="13"/>
        <v>2567.9499999999998</v>
      </c>
      <c r="J71" s="115">
        <f t="shared" si="14"/>
        <v>3186.57</v>
      </c>
      <c r="K71" s="2"/>
    </row>
    <row r="72" spans="1:11" s="28" customFormat="1" x14ac:dyDescent="0.25">
      <c r="A72" s="50" t="s">
        <v>10</v>
      </c>
      <c r="B72" s="14" t="s">
        <v>113</v>
      </c>
      <c r="C72" s="87">
        <v>1</v>
      </c>
      <c r="D72" s="116">
        <f t="shared" si="15"/>
        <v>503</v>
      </c>
      <c r="E72" s="117">
        <v>334</v>
      </c>
      <c r="F72" s="116">
        <v>169.00000000000003</v>
      </c>
      <c r="G72" s="115">
        <v>1272</v>
      </c>
      <c r="H72" s="115">
        <v>8.0500000000000007</v>
      </c>
      <c r="I72" s="116">
        <f t="shared" si="13"/>
        <v>2720.9</v>
      </c>
      <c r="J72" s="115">
        <f t="shared" si="14"/>
        <v>3376.36</v>
      </c>
      <c r="K72" s="2"/>
    </row>
    <row r="73" spans="1:11" s="28" customFormat="1" x14ac:dyDescent="0.25">
      <c r="A73" s="50" t="s">
        <v>10</v>
      </c>
      <c r="B73" s="14" t="s">
        <v>113</v>
      </c>
      <c r="C73" s="87">
        <v>1</v>
      </c>
      <c r="D73" s="116">
        <f t="shared" si="15"/>
        <v>482</v>
      </c>
      <c r="E73" s="117">
        <v>334</v>
      </c>
      <c r="F73" s="116">
        <v>148.00000000000003</v>
      </c>
      <c r="G73" s="115">
        <v>1272</v>
      </c>
      <c r="H73" s="115">
        <v>8.0500000000000007</v>
      </c>
      <c r="I73" s="116">
        <f t="shared" si="13"/>
        <v>2382.8000000000002</v>
      </c>
      <c r="J73" s="115">
        <f t="shared" si="14"/>
        <v>2956.82</v>
      </c>
      <c r="K73" s="2"/>
    </row>
    <row r="74" spans="1:11" s="28" customFormat="1" x14ac:dyDescent="0.25">
      <c r="A74" s="50" t="s">
        <v>10</v>
      </c>
      <c r="B74" s="14" t="s">
        <v>113</v>
      </c>
      <c r="C74" s="87">
        <v>1</v>
      </c>
      <c r="D74" s="116">
        <f t="shared" si="15"/>
        <v>371</v>
      </c>
      <c r="E74" s="117">
        <v>334</v>
      </c>
      <c r="F74" s="116">
        <v>37</v>
      </c>
      <c r="G74" s="115">
        <v>1272</v>
      </c>
      <c r="H74" s="115">
        <v>7.6245000000000003</v>
      </c>
      <c r="I74" s="116">
        <f t="shared" si="13"/>
        <v>564.21</v>
      </c>
      <c r="J74" s="115">
        <f t="shared" si="14"/>
        <v>700.13</v>
      </c>
      <c r="K74" s="2"/>
    </row>
    <row r="75" spans="1:11" s="28" customFormat="1" x14ac:dyDescent="0.25">
      <c r="A75" s="50" t="s">
        <v>10</v>
      </c>
      <c r="B75" s="14" t="s">
        <v>150</v>
      </c>
      <c r="C75" s="87">
        <v>1</v>
      </c>
      <c r="D75" s="116">
        <f t="shared" si="15"/>
        <v>288</v>
      </c>
      <c r="E75" s="117">
        <v>270</v>
      </c>
      <c r="F75" s="116">
        <v>18</v>
      </c>
      <c r="G75" s="115">
        <v>1140</v>
      </c>
      <c r="H75" s="115">
        <v>7.22</v>
      </c>
      <c r="I75" s="116">
        <f t="shared" si="13"/>
        <v>259.92</v>
      </c>
      <c r="J75" s="115">
        <f t="shared" si="14"/>
        <v>322.52999999999997</v>
      </c>
      <c r="K75" s="2"/>
    </row>
    <row r="76" spans="1:11" s="28" customFormat="1" x14ac:dyDescent="0.25">
      <c r="A76" s="50" t="s">
        <v>10</v>
      </c>
      <c r="B76" s="14" t="s">
        <v>150</v>
      </c>
      <c r="C76" s="87">
        <v>1</v>
      </c>
      <c r="D76" s="116">
        <f t="shared" si="15"/>
        <v>399</v>
      </c>
      <c r="E76" s="117">
        <v>334</v>
      </c>
      <c r="F76" s="116">
        <v>65</v>
      </c>
      <c r="G76" s="115">
        <v>1140</v>
      </c>
      <c r="H76" s="115">
        <v>7.22</v>
      </c>
      <c r="I76" s="116">
        <f t="shared" si="13"/>
        <v>938.6</v>
      </c>
      <c r="J76" s="115">
        <f t="shared" si="14"/>
        <v>1164.71</v>
      </c>
      <c r="K76" s="2"/>
    </row>
    <row r="77" spans="1:11" s="28" customFormat="1" x14ac:dyDescent="0.25">
      <c r="A77" s="50" t="s">
        <v>10</v>
      </c>
      <c r="B77" s="14" t="s">
        <v>150</v>
      </c>
      <c r="C77" s="87">
        <v>1</v>
      </c>
      <c r="D77" s="116">
        <f t="shared" si="15"/>
        <v>443</v>
      </c>
      <c r="E77" s="117">
        <v>334</v>
      </c>
      <c r="F77" s="116">
        <v>109</v>
      </c>
      <c r="G77" s="115">
        <v>1140</v>
      </c>
      <c r="H77" s="115">
        <v>7.22</v>
      </c>
      <c r="I77" s="116">
        <f t="shared" si="13"/>
        <v>1573.96</v>
      </c>
      <c r="J77" s="115">
        <f t="shared" si="14"/>
        <v>1953.13</v>
      </c>
      <c r="K77" s="2"/>
    </row>
    <row r="78" spans="1:11" s="28" customFormat="1" ht="33" x14ac:dyDescent="0.25">
      <c r="A78" s="50" t="s">
        <v>10</v>
      </c>
      <c r="B78" s="14" t="s">
        <v>151</v>
      </c>
      <c r="C78" s="87">
        <v>1</v>
      </c>
      <c r="D78" s="116">
        <f t="shared" si="15"/>
        <v>370.25</v>
      </c>
      <c r="E78" s="117">
        <v>334</v>
      </c>
      <c r="F78" s="116">
        <v>36.25</v>
      </c>
      <c r="G78" s="115">
        <v>1507</v>
      </c>
      <c r="H78" s="115">
        <v>9.5399999999999991</v>
      </c>
      <c r="I78" s="116">
        <f t="shared" si="13"/>
        <v>691.65</v>
      </c>
      <c r="J78" s="115">
        <f t="shared" si="14"/>
        <v>858.27</v>
      </c>
      <c r="K78" s="2"/>
    </row>
    <row r="79" spans="1:11" s="28" customFormat="1" ht="49.5" x14ac:dyDescent="0.25">
      <c r="A79" s="27" t="s">
        <v>10</v>
      </c>
      <c r="B79" s="16" t="s">
        <v>12</v>
      </c>
      <c r="C79" s="17">
        <f>SUM(C80:C151)</f>
        <v>72</v>
      </c>
      <c r="D79" s="102">
        <f>SUM(D80:D151)</f>
        <v>24302.080000000002</v>
      </c>
      <c r="E79" s="102">
        <f>SUM(E80:E151)</f>
        <v>21022.25</v>
      </c>
      <c r="F79" s="102">
        <f>SUM(F80:F151)</f>
        <v>3279.83</v>
      </c>
      <c r="G79" s="102"/>
      <c r="H79" s="97"/>
      <c r="I79" s="97">
        <f>SUM(I80:I151)</f>
        <v>37961.55999999999</v>
      </c>
      <c r="J79" s="97">
        <f>SUM(J80:J151)</f>
        <v>47106.48</v>
      </c>
      <c r="K79" s="2"/>
    </row>
    <row r="80" spans="1:11" s="28" customFormat="1" ht="33" x14ac:dyDescent="0.25">
      <c r="A80" s="50" t="s">
        <v>10</v>
      </c>
      <c r="B80" s="14" t="s">
        <v>102</v>
      </c>
      <c r="C80" s="87">
        <v>1</v>
      </c>
      <c r="D80" s="116">
        <f t="shared" ref="D80:D143" si="16">E80+F80</f>
        <v>342</v>
      </c>
      <c r="E80" s="117">
        <v>334</v>
      </c>
      <c r="F80" s="116">
        <v>8</v>
      </c>
      <c r="G80" s="115">
        <v>1038</v>
      </c>
      <c r="H80" s="115">
        <v>6.57</v>
      </c>
      <c r="I80" s="116">
        <f t="shared" ref="I80:I143" si="17">ROUND(F80*H80*2,2)</f>
        <v>105.12</v>
      </c>
      <c r="J80" s="115">
        <f t="shared" ref="J80:J143" si="18">ROUND(I80*1.2409,2)</f>
        <v>130.44</v>
      </c>
      <c r="K80" s="2"/>
    </row>
    <row r="81" spans="1:11" s="28" customFormat="1" x14ac:dyDescent="0.25">
      <c r="A81" s="50" t="s">
        <v>10</v>
      </c>
      <c r="B81" s="14" t="s">
        <v>103</v>
      </c>
      <c r="C81" s="87">
        <v>1</v>
      </c>
      <c r="D81" s="116">
        <f t="shared" si="16"/>
        <v>264</v>
      </c>
      <c r="E81" s="117">
        <v>222</v>
      </c>
      <c r="F81" s="116">
        <v>42</v>
      </c>
      <c r="G81" s="115">
        <v>938</v>
      </c>
      <c r="H81" s="115">
        <v>5.6224999999999996</v>
      </c>
      <c r="I81" s="116">
        <f t="shared" si="17"/>
        <v>472.29</v>
      </c>
      <c r="J81" s="115">
        <f t="shared" si="18"/>
        <v>586.05999999999995</v>
      </c>
      <c r="K81" s="2"/>
    </row>
    <row r="82" spans="1:11" s="28" customFormat="1" x14ac:dyDescent="0.25">
      <c r="A82" s="50" t="s">
        <v>10</v>
      </c>
      <c r="B82" s="14" t="s">
        <v>79</v>
      </c>
      <c r="C82" s="87">
        <v>1</v>
      </c>
      <c r="D82" s="116">
        <f t="shared" si="16"/>
        <v>342.5</v>
      </c>
      <c r="E82" s="117">
        <v>334</v>
      </c>
      <c r="F82" s="116">
        <v>8.5</v>
      </c>
      <c r="G82" s="115">
        <v>931</v>
      </c>
      <c r="H82" s="115">
        <v>5.89</v>
      </c>
      <c r="I82" s="116">
        <f t="shared" si="17"/>
        <v>100.13</v>
      </c>
      <c r="J82" s="115">
        <f t="shared" si="18"/>
        <v>124.25</v>
      </c>
      <c r="K82" s="2"/>
    </row>
    <row r="83" spans="1:11" s="28" customFormat="1" x14ac:dyDescent="0.25">
      <c r="A83" s="50" t="s">
        <v>10</v>
      </c>
      <c r="B83" s="14" t="s">
        <v>79</v>
      </c>
      <c r="C83" s="87">
        <v>1</v>
      </c>
      <c r="D83" s="116">
        <f t="shared" si="16"/>
        <v>307</v>
      </c>
      <c r="E83" s="117">
        <v>294</v>
      </c>
      <c r="F83" s="116">
        <v>13</v>
      </c>
      <c r="G83" s="115">
        <v>931</v>
      </c>
      <c r="H83" s="115">
        <v>5.89</v>
      </c>
      <c r="I83" s="116">
        <f t="shared" si="17"/>
        <v>153.13999999999999</v>
      </c>
      <c r="J83" s="115">
        <f t="shared" si="18"/>
        <v>190.03</v>
      </c>
      <c r="K83" s="2"/>
    </row>
    <row r="84" spans="1:11" s="28" customFormat="1" x14ac:dyDescent="0.25">
      <c r="A84" s="50" t="s">
        <v>10</v>
      </c>
      <c r="B84" s="14" t="s">
        <v>79</v>
      </c>
      <c r="C84" s="87">
        <v>1</v>
      </c>
      <c r="D84" s="116">
        <f t="shared" si="16"/>
        <v>294</v>
      </c>
      <c r="E84" s="117">
        <v>270</v>
      </c>
      <c r="F84" s="116">
        <v>24</v>
      </c>
      <c r="G84" s="115">
        <v>931</v>
      </c>
      <c r="H84" s="115">
        <v>5.89</v>
      </c>
      <c r="I84" s="116">
        <f t="shared" si="17"/>
        <v>282.72000000000003</v>
      </c>
      <c r="J84" s="115">
        <f t="shared" si="18"/>
        <v>350.83</v>
      </c>
      <c r="K84" s="2"/>
    </row>
    <row r="85" spans="1:11" s="28" customFormat="1" x14ac:dyDescent="0.25">
      <c r="A85" s="50" t="s">
        <v>10</v>
      </c>
      <c r="B85" s="14" t="s">
        <v>79</v>
      </c>
      <c r="C85" s="87">
        <v>1</v>
      </c>
      <c r="D85" s="116">
        <f t="shared" si="16"/>
        <v>369.5</v>
      </c>
      <c r="E85" s="117">
        <v>334</v>
      </c>
      <c r="F85" s="116">
        <v>35.5</v>
      </c>
      <c r="G85" s="115">
        <v>931</v>
      </c>
      <c r="H85" s="115">
        <v>5.89</v>
      </c>
      <c r="I85" s="116">
        <f t="shared" si="17"/>
        <v>418.19</v>
      </c>
      <c r="J85" s="115">
        <f t="shared" si="18"/>
        <v>518.92999999999995</v>
      </c>
      <c r="K85" s="2"/>
    </row>
    <row r="86" spans="1:11" s="28" customFormat="1" x14ac:dyDescent="0.25">
      <c r="A86" s="50" t="s">
        <v>10</v>
      </c>
      <c r="B86" s="14" t="s">
        <v>79</v>
      </c>
      <c r="C86" s="87">
        <v>1</v>
      </c>
      <c r="D86" s="116">
        <f t="shared" si="16"/>
        <v>342.5</v>
      </c>
      <c r="E86" s="117">
        <v>334</v>
      </c>
      <c r="F86" s="116">
        <v>8.5</v>
      </c>
      <c r="G86" s="115">
        <v>931</v>
      </c>
      <c r="H86" s="115">
        <v>5.89</v>
      </c>
      <c r="I86" s="116">
        <f t="shared" si="17"/>
        <v>100.13</v>
      </c>
      <c r="J86" s="115">
        <f t="shared" si="18"/>
        <v>124.25</v>
      </c>
      <c r="K86" s="2"/>
    </row>
    <row r="87" spans="1:11" s="28" customFormat="1" x14ac:dyDescent="0.25">
      <c r="A87" s="50" t="s">
        <v>10</v>
      </c>
      <c r="B87" s="14" t="s">
        <v>79</v>
      </c>
      <c r="C87" s="87">
        <v>1</v>
      </c>
      <c r="D87" s="116">
        <f t="shared" si="16"/>
        <v>384.75</v>
      </c>
      <c r="E87" s="117">
        <v>334</v>
      </c>
      <c r="F87" s="116">
        <v>50.75</v>
      </c>
      <c r="G87" s="115">
        <v>931</v>
      </c>
      <c r="H87" s="115">
        <v>5.89</v>
      </c>
      <c r="I87" s="116">
        <f t="shared" si="17"/>
        <v>597.84</v>
      </c>
      <c r="J87" s="115">
        <f t="shared" si="18"/>
        <v>741.86</v>
      </c>
      <c r="K87" s="2"/>
    </row>
    <row r="88" spans="1:11" s="28" customFormat="1" x14ac:dyDescent="0.25">
      <c r="A88" s="50" t="s">
        <v>10</v>
      </c>
      <c r="B88" s="14" t="s">
        <v>79</v>
      </c>
      <c r="C88" s="87">
        <v>1</v>
      </c>
      <c r="D88" s="116">
        <f t="shared" si="16"/>
        <v>384.5</v>
      </c>
      <c r="E88" s="117">
        <v>334</v>
      </c>
      <c r="F88" s="116">
        <v>50.5</v>
      </c>
      <c r="G88" s="115">
        <v>931</v>
      </c>
      <c r="H88" s="115">
        <v>5.89</v>
      </c>
      <c r="I88" s="116">
        <f t="shared" si="17"/>
        <v>594.89</v>
      </c>
      <c r="J88" s="115">
        <f t="shared" si="18"/>
        <v>738.2</v>
      </c>
      <c r="K88" s="2"/>
    </row>
    <row r="89" spans="1:11" s="28" customFormat="1" x14ac:dyDescent="0.25">
      <c r="A89" s="50" t="s">
        <v>10</v>
      </c>
      <c r="B89" s="14" t="s">
        <v>79</v>
      </c>
      <c r="C89" s="87">
        <v>1</v>
      </c>
      <c r="D89" s="116">
        <f t="shared" si="16"/>
        <v>331</v>
      </c>
      <c r="E89" s="117">
        <v>294</v>
      </c>
      <c r="F89" s="116">
        <v>37</v>
      </c>
      <c r="G89" s="115">
        <v>931</v>
      </c>
      <c r="H89" s="115">
        <v>5.89</v>
      </c>
      <c r="I89" s="116">
        <f t="shared" si="17"/>
        <v>435.86</v>
      </c>
      <c r="J89" s="115">
        <f t="shared" si="18"/>
        <v>540.86</v>
      </c>
      <c r="K89" s="2"/>
    </row>
    <row r="90" spans="1:11" s="28" customFormat="1" x14ac:dyDescent="0.25">
      <c r="A90" s="50" t="s">
        <v>10</v>
      </c>
      <c r="B90" s="14" t="s">
        <v>79</v>
      </c>
      <c r="C90" s="87">
        <v>1</v>
      </c>
      <c r="D90" s="116">
        <f t="shared" si="16"/>
        <v>368</v>
      </c>
      <c r="E90" s="117">
        <v>334</v>
      </c>
      <c r="F90" s="116">
        <v>34</v>
      </c>
      <c r="G90" s="115">
        <v>837</v>
      </c>
      <c r="H90" s="115">
        <v>5.3</v>
      </c>
      <c r="I90" s="116">
        <f t="shared" si="17"/>
        <v>360.4</v>
      </c>
      <c r="J90" s="115">
        <f t="shared" si="18"/>
        <v>447.22</v>
      </c>
      <c r="K90" s="2"/>
    </row>
    <row r="91" spans="1:11" s="28" customFormat="1" x14ac:dyDescent="0.25">
      <c r="A91" s="50" t="s">
        <v>10</v>
      </c>
      <c r="B91" s="14" t="s">
        <v>79</v>
      </c>
      <c r="C91" s="87">
        <v>1</v>
      </c>
      <c r="D91" s="116">
        <f t="shared" si="16"/>
        <v>373.17</v>
      </c>
      <c r="E91" s="117">
        <v>334</v>
      </c>
      <c r="F91" s="116">
        <v>39.17</v>
      </c>
      <c r="G91" s="115">
        <v>931</v>
      </c>
      <c r="H91" s="115">
        <v>5.89</v>
      </c>
      <c r="I91" s="116">
        <f t="shared" si="17"/>
        <v>461.42</v>
      </c>
      <c r="J91" s="115">
        <f t="shared" si="18"/>
        <v>572.58000000000004</v>
      </c>
      <c r="K91" s="2"/>
    </row>
    <row r="92" spans="1:11" s="28" customFormat="1" x14ac:dyDescent="0.25">
      <c r="A92" s="50" t="s">
        <v>10</v>
      </c>
      <c r="B92" s="14" t="s">
        <v>79</v>
      </c>
      <c r="C92" s="87">
        <v>1</v>
      </c>
      <c r="D92" s="116">
        <f t="shared" si="16"/>
        <v>365</v>
      </c>
      <c r="E92" s="117">
        <v>334</v>
      </c>
      <c r="F92" s="116">
        <v>31</v>
      </c>
      <c r="G92" s="115">
        <v>931</v>
      </c>
      <c r="H92" s="115">
        <v>5.89</v>
      </c>
      <c r="I92" s="116">
        <f t="shared" si="17"/>
        <v>365.18</v>
      </c>
      <c r="J92" s="115">
        <f t="shared" si="18"/>
        <v>453.15</v>
      </c>
      <c r="K92" s="2"/>
    </row>
    <row r="93" spans="1:11" s="28" customFormat="1" x14ac:dyDescent="0.25">
      <c r="A93" s="50" t="s">
        <v>10</v>
      </c>
      <c r="B93" s="14" t="s">
        <v>79</v>
      </c>
      <c r="C93" s="87">
        <v>1</v>
      </c>
      <c r="D93" s="116">
        <f t="shared" si="16"/>
        <v>399</v>
      </c>
      <c r="E93" s="117">
        <v>334</v>
      </c>
      <c r="F93" s="116">
        <v>65</v>
      </c>
      <c r="G93" s="115">
        <v>931</v>
      </c>
      <c r="H93" s="115">
        <v>5.89</v>
      </c>
      <c r="I93" s="116">
        <f t="shared" si="17"/>
        <v>765.7</v>
      </c>
      <c r="J93" s="115">
        <f t="shared" si="18"/>
        <v>950.16</v>
      </c>
      <c r="K93" s="2"/>
    </row>
    <row r="94" spans="1:11" s="28" customFormat="1" x14ac:dyDescent="0.25">
      <c r="A94" s="50" t="s">
        <v>10</v>
      </c>
      <c r="B94" s="14" t="s">
        <v>79</v>
      </c>
      <c r="C94" s="87">
        <v>1</v>
      </c>
      <c r="D94" s="116">
        <f t="shared" si="16"/>
        <v>399</v>
      </c>
      <c r="E94" s="117">
        <v>334</v>
      </c>
      <c r="F94" s="116">
        <v>65</v>
      </c>
      <c r="G94" s="115">
        <v>931</v>
      </c>
      <c r="H94" s="115">
        <v>5.89</v>
      </c>
      <c r="I94" s="116">
        <f t="shared" si="17"/>
        <v>765.7</v>
      </c>
      <c r="J94" s="115">
        <f t="shared" si="18"/>
        <v>950.16</v>
      </c>
      <c r="K94" s="2"/>
    </row>
    <row r="95" spans="1:11" s="28" customFormat="1" x14ac:dyDescent="0.25">
      <c r="A95" s="50" t="s">
        <v>10</v>
      </c>
      <c r="B95" s="14" t="s">
        <v>79</v>
      </c>
      <c r="C95" s="87">
        <v>1</v>
      </c>
      <c r="D95" s="116">
        <f t="shared" si="16"/>
        <v>401</v>
      </c>
      <c r="E95" s="117">
        <v>334</v>
      </c>
      <c r="F95" s="116">
        <v>67</v>
      </c>
      <c r="G95" s="115">
        <v>931</v>
      </c>
      <c r="H95" s="115">
        <v>5.89</v>
      </c>
      <c r="I95" s="116">
        <f t="shared" si="17"/>
        <v>789.26</v>
      </c>
      <c r="J95" s="115">
        <f t="shared" si="18"/>
        <v>979.39</v>
      </c>
      <c r="K95" s="2"/>
    </row>
    <row r="96" spans="1:11" s="28" customFormat="1" x14ac:dyDescent="0.25">
      <c r="A96" s="50" t="s">
        <v>10</v>
      </c>
      <c r="B96" s="14" t="s">
        <v>79</v>
      </c>
      <c r="C96" s="87">
        <v>1</v>
      </c>
      <c r="D96" s="116">
        <f t="shared" si="16"/>
        <v>407.5</v>
      </c>
      <c r="E96" s="117">
        <v>334</v>
      </c>
      <c r="F96" s="116">
        <v>73.5</v>
      </c>
      <c r="G96" s="115">
        <v>931</v>
      </c>
      <c r="H96" s="115">
        <v>5.89</v>
      </c>
      <c r="I96" s="116">
        <f t="shared" si="17"/>
        <v>865.83</v>
      </c>
      <c r="J96" s="115">
        <f t="shared" si="18"/>
        <v>1074.4100000000001</v>
      </c>
      <c r="K96" s="2"/>
    </row>
    <row r="97" spans="1:11" s="28" customFormat="1" x14ac:dyDescent="0.25">
      <c r="A97" s="50" t="s">
        <v>10</v>
      </c>
      <c r="B97" s="14" t="s">
        <v>79</v>
      </c>
      <c r="C97" s="87">
        <v>1</v>
      </c>
      <c r="D97" s="116">
        <f t="shared" si="16"/>
        <v>342</v>
      </c>
      <c r="E97" s="117">
        <v>238</v>
      </c>
      <c r="F97" s="116">
        <v>104</v>
      </c>
      <c r="G97" s="115">
        <v>931</v>
      </c>
      <c r="H97" s="115">
        <v>5.89</v>
      </c>
      <c r="I97" s="116">
        <f t="shared" si="17"/>
        <v>1225.1199999999999</v>
      </c>
      <c r="J97" s="115">
        <f t="shared" si="18"/>
        <v>1520.25</v>
      </c>
      <c r="K97" s="2"/>
    </row>
    <row r="98" spans="1:11" s="28" customFormat="1" x14ac:dyDescent="0.25">
      <c r="A98" s="50" t="s">
        <v>10</v>
      </c>
      <c r="B98" s="14" t="s">
        <v>79</v>
      </c>
      <c r="C98" s="87">
        <v>1</v>
      </c>
      <c r="D98" s="116">
        <f t="shared" si="16"/>
        <v>431</v>
      </c>
      <c r="E98" s="117">
        <v>334</v>
      </c>
      <c r="F98" s="116">
        <v>97</v>
      </c>
      <c r="G98" s="115">
        <v>931</v>
      </c>
      <c r="H98" s="115">
        <v>5.89</v>
      </c>
      <c r="I98" s="116">
        <f t="shared" si="17"/>
        <v>1142.6600000000001</v>
      </c>
      <c r="J98" s="115">
        <f t="shared" si="18"/>
        <v>1417.93</v>
      </c>
      <c r="K98" s="2"/>
    </row>
    <row r="99" spans="1:11" s="28" customFormat="1" x14ac:dyDescent="0.25">
      <c r="A99" s="50" t="s">
        <v>10</v>
      </c>
      <c r="B99" s="14" t="s">
        <v>79</v>
      </c>
      <c r="C99" s="87">
        <v>1</v>
      </c>
      <c r="D99" s="116">
        <f t="shared" si="16"/>
        <v>445.5</v>
      </c>
      <c r="E99" s="117">
        <v>334</v>
      </c>
      <c r="F99" s="116">
        <v>111.5</v>
      </c>
      <c r="G99" s="115">
        <v>931</v>
      </c>
      <c r="H99" s="115">
        <v>5.89</v>
      </c>
      <c r="I99" s="116">
        <f t="shared" si="17"/>
        <v>1313.47</v>
      </c>
      <c r="J99" s="115">
        <f t="shared" si="18"/>
        <v>1629.88</v>
      </c>
      <c r="K99" s="2"/>
    </row>
    <row r="100" spans="1:11" s="28" customFormat="1" x14ac:dyDescent="0.25">
      <c r="A100" s="50" t="s">
        <v>10</v>
      </c>
      <c r="B100" s="14" t="s">
        <v>79</v>
      </c>
      <c r="C100" s="87">
        <v>1</v>
      </c>
      <c r="D100" s="116">
        <f t="shared" si="16"/>
        <v>449.75</v>
      </c>
      <c r="E100" s="117">
        <v>334</v>
      </c>
      <c r="F100" s="116">
        <v>115.75</v>
      </c>
      <c r="G100" s="115">
        <v>931</v>
      </c>
      <c r="H100" s="115">
        <v>5.89</v>
      </c>
      <c r="I100" s="116">
        <f t="shared" si="17"/>
        <v>1363.54</v>
      </c>
      <c r="J100" s="115">
        <f t="shared" si="18"/>
        <v>1692.02</v>
      </c>
      <c r="K100" s="2"/>
    </row>
    <row r="101" spans="1:11" s="28" customFormat="1" x14ac:dyDescent="0.25">
      <c r="A101" s="50" t="s">
        <v>10</v>
      </c>
      <c r="B101" s="14" t="s">
        <v>79</v>
      </c>
      <c r="C101" s="87">
        <v>1</v>
      </c>
      <c r="D101" s="116">
        <f t="shared" si="16"/>
        <v>483</v>
      </c>
      <c r="E101" s="117">
        <v>334</v>
      </c>
      <c r="F101" s="116">
        <v>149</v>
      </c>
      <c r="G101" s="115">
        <v>931</v>
      </c>
      <c r="H101" s="115">
        <v>5.89</v>
      </c>
      <c r="I101" s="116">
        <f t="shared" si="17"/>
        <v>1755.22</v>
      </c>
      <c r="J101" s="115">
        <f t="shared" si="18"/>
        <v>2178.0500000000002</v>
      </c>
      <c r="K101" s="2"/>
    </row>
    <row r="102" spans="1:11" s="28" customFormat="1" x14ac:dyDescent="0.25">
      <c r="A102" s="50" t="s">
        <v>10</v>
      </c>
      <c r="B102" s="14" t="s">
        <v>79</v>
      </c>
      <c r="C102" s="87">
        <v>1</v>
      </c>
      <c r="D102" s="116">
        <f t="shared" si="16"/>
        <v>472.67</v>
      </c>
      <c r="E102" s="117">
        <v>334</v>
      </c>
      <c r="F102" s="116">
        <v>138.67000000000002</v>
      </c>
      <c r="G102" s="115">
        <v>931</v>
      </c>
      <c r="H102" s="115">
        <v>5.89</v>
      </c>
      <c r="I102" s="116">
        <f t="shared" si="17"/>
        <v>1633.53</v>
      </c>
      <c r="J102" s="115">
        <f t="shared" si="18"/>
        <v>2027.05</v>
      </c>
      <c r="K102" s="2"/>
    </row>
    <row r="103" spans="1:11" s="28" customFormat="1" x14ac:dyDescent="0.25">
      <c r="A103" s="50" t="s">
        <v>10</v>
      </c>
      <c r="B103" s="14" t="s">
        <v>79</v>
      </c>
      <c r="C103" s="87">
        <v>1</v>
      </c>
      <c r="D103" s="116">
        <f t="shared" si="16"/>
        <v>447.49</v>
      </c>
      <c r="E103" s="117">
        <v>294</v>
      </c>
      <c r="F103" s="116">
        <v>153.49</v>
      </c>
      <c r="G103" s="115">
        <v>931</v>
      </c>
      <c r="H103" s="115">
        <v>5.89</v>
      </c>
      <c r="I103" s="116">
        <f t="shared" si="17"/>
        <v>1808.11</v>
      </c>
      <c r="J103" s="115">
        <f t="shared" si="18"/>
        <v>2243.6799999999998</v>
      </c>
      <c r="K103" s="2"/>
    </row>
    <row r="104" spans="1:11" s="28" customFormat="1" x14ac:dyDescent="0.25">
      <c r="A104" s="50" t="s">
        <v>10</v>
      </c>
      <c r="B104" s="14" t="s">
        <v>79</v>
      </c>
      <c r="C104" s="87">
        <v>1</v>
      </c>
      <c r="D104" s="116">
        <f t="shared" si="16"/>
        <v>497.5</v>
      </c>
      <c r="E104" s="117">
        <v>334</v>
      </c>
      <c r="F104" s="116">
        <v>163.50000000000003</v>
      </c>
      <c r="G104" s="115">
        <v>931</v>
      </c>
      <c r="H104" s="115">
        <v>5.89</v>
      </c>
      <c r="I104" s="116">
        <f t="shared" si="17"/>
        <v>1926.03</v>
      </c>
      <c r="J104" s="115">
        <f t="shared" si="18"/>
        <v>2390.0100000000002</v>
      </c>
      <c r="K104" s="2"/>
    </row>
    <row r="105" spans="1:11" s="28" customFormat="1" x14ac:dyDescent="0.25">
      <c r="A105" s="50" t="s">
        <v>10</v>
      </c>
      <c r="B105" s="14" t="s">
        <v>79</v>
      </c>
      <c r="C105" s="87">
        <v>1</v>
      </c>
      <c r="D105" s="116">
        <f t="shared" si="16"/>
        <v>355.5</v>
      </c>
      <c r="E105" s="117">
        <v>334</v>
      </c>
      <c r="F105" s="116">
        <v>21.5</v>
      </c>
      <c r="G105" s="115">
        <v>931</v>
      </c>
      <c r="H105" s="115">
        <v>5.5804999999999998</v>
      </c>
      <c r="I105" s="116">
        <f t="shared" si="17"/>
        <v>239.96</v>
      </c>
      <c r="J105" s="115">
        <f t="shared" si="18"/>
        <v>297.77</v>
      </c>
      <c r="K105" s="2"/>
    </row>
    <row r="106" spans="1:11" s="28" customFormat="1" x14ac:dyDescent="0.25">
      <c r="A106" s="50" t="s">
        <v>10</v>
      </c>
      <c r="B106" s="14" t="s">
        <v>79</v>
      </c>
      <c r="C106" s="87">
        <v>1</v>
      </c>
      <c r="D106" s="116">
        <f t="shared" si="16"/>
        <v>387.5</v>
      </c>
      <c r="E106" s="117">
        <v>334</v>
      </c>
      <c r="F106" s="116">
        <v>53.5</v>
      </c>
      <c r="G106" s="115">
        <v>837</v>
      </c>
      <c r="H106" s="115">
        <v>5.0171000000000001</v>
      </c>
      <c r="I106" s="116">
        <f t="shared" si="17"/>
        <v>536.83000000000004</v>
      </c>
      <c r="J106" s="115">
        <f t="shared" si="18"/>
        <v>666.15</v>
      </c>
      <c r="K106" s="2"/>
    </row>
    <row r="107" spans="1:11" s="28" customFormat="1" x14ac:dyDescent="0.25">
      <c r="A107" s="50" t="s">
        <v>10</v>
      </c>
      <c r="B107" s="14" t="s">
        <v>79</v>
      </c>
      <c r="C107" s="87">
        <v>1</v>
      </c>
      <c r="D107" s="116">
        <f t="shared" si="16"/>
        <v>393</v>
      </c>
      <c r="E107" s="117">
        <v>334</v>
      </c>
      <c r="F107" s="116">
        <v>59</v>
      </c>
      <c r="G107" s="115">
        <v>908</v>
      </c>
      <c r="H107" s="115">
        <v>5.4427000000000003</v>
      </c>
      <c r="I107" s="116">
        <f t="shared" si="17"/>
        <v>642.24</v>
      </c>
      <c r="J107" s="115">
        <f t="shared" si="18"/>
        <v>796.96</v>
      </c>
      <c r="K107" s="2"/>
    </row>
    <row r="108" spans="1:11" s="28" customFormat="1" x14ac:dyDescent="0.25">
      <c r="A108" s="50" t="s">
        <v>10</v>
      </c>
      <c r="B108" s="14" t="s">
        <v>79</v>
      </c>
      <c r="C108" s="87">
        <v>1</v>
      </c>
      <c r="D108" s="116">
        <f t="shared" si="16"/>
        <v>395.5</v>
      </c>
      <c r="E108" s="117">
        <v>334</v>
      </c>
      <c r="F108" s="116">
        <v>61.5</v>
      </c>
      <c r="G108" s="115">
        <v>908</v>
      </c>
      <c r="H108" s="115">
        <v>5.4427000000000003</v>
      </c>
      <c r="I108" s="116">
        <f t="shared" si="17"/>
        <v>669.45</v>
      </c>
      <c r="J108" s="115">
        <f t="shared" si="18"/>
        <v>830.72</v>
      </c>
      <c r="K108" s="2"/>
    </row>
    <row r="109" spans="1:11" s="28" customFormat="1" x14ac:dyDescent="0.25">
      <c r="A109" s="50" t="s">
        <v>10</v>
      </c>
      <c r="B109" s="14" t="s">
        <v>79</v>
      </c>
      <c r="C109" s="87">
        <v>1</v>
      </c>
      <c r="D109" s="116">
        <f t="shared" si="16"/>
        <v>431.5</v>
      </c>
      <c r="E109" s="117">
        <v>334</v>
      </c>
      <c r="F109" s="116">
        <v>97.5</v>
      </c>
      <c r="G109" s="115">
        <v>908</v>
      </c>
      <c r="H109" s="115">
        <v>5.4427000000000003</v>
      </c>
      <c r="I109" s="116">
        <f t="shared" si="17"/>
        <v>1061.33</v>
      </c>
      <c r="J109" s="115">
        <f t="shared" si="18"/>
        <v>1317</v>
      </c>
      <c r="K109" s="2"/>
    </row>
    <row r="110" spans="1:11" s="28" customFormat="1" x14ac:dyDescent="0.25">
      <c r="A110" s="50" t="s">
        <v>10</v>
      </c>
      <c r="B110" s="14" t="s">
        <v>53</v>
      </c>
      <c r="C110" s="87">
        <v>1</v>
      </c>
      <c r="D110" s="116">
        <f t="shared" si="16"/>
        <v>343</v>
      </c>
      <c r="E110" s="117">
        <v>334</v>
      </c>
      <c r="F110" s="116">
        <v>9</v>
      </c>
      <c r="G110" s="115">
        <v>1070</v>
      </c>
      <c r="H110" s="115">
        <v>6.77</v>
      </c>
      <c r="I110" s="116">
        <f t="shared" si="17"/>
        <v>121.86</v>
      </c>
      <c r="J110" s="115">
        <f t="shared" si="18"/>
        <v>151.22</v>
      </c>
      <c r="K110" s="2"/>
    </row>
    <row r="111" spans="1:11" s="28" customFormat="1" x14ac:dyDescent="0.25">
      <c r="A111" s="50" t="s">
        <v>10</v>
      </c>
      <c r="B111" s="14" t="s">
        <v>53</v>
      </c>
      <c r="C111" s="87">
        <v>1</v>
      </c>
      <c r="D111" s="116">
        <f t="shared" si="16"/>
        <v>343</v>
      </c>
      <c r="E111" s="117">
        <v>334</v>
      </c>
      <c r="F111" s="116">
        <v>9</v>
      </c>
      <c r="G111" s="115">
        <v>1127.5</v>
      </c>
      <c r="H111" s="115">
        <v>7.14</v>
      </c>
      <c r="I111" s="116">
        <f t="shared" si="17"/>
        <v>128.52000000000001</v>
      </c>
      <c r="J111" s="115">
        <f t="shared" si="18"/>
        <v>159.47999999999999</v>
      </c>
      <c r="K111" s="2"/>
    </row>
    <row r="112" spans="1:11" s="28" customFormat="1" x14ac:dyDescent="0.25">
      <c r="A112" s="50" t="s">
        <v>10</v>
      </c>
      <c r="B112" s="14" t="s">
        <v>53</v>
      </c>
      <c r="C112" s="87">
        <v>1</v>
      </c>
      <c r="D112" s="116">
        <f t="shared" si="16"/>
        <v>374.5</v>
      </c>
      <c r="E112" s="117">
        <v>334</v>
      </c>
      <c r="F112" s="116">
        <v>40.5</v>
      </c>
      <c r="G112" s="115">
        <v>1093</v>
      </c>
      <c r="H112" s="115">
        <v>6.92</v>
      </c>
      <c r="I112" s="116">
        <f t="shared" si="17"/>
        <v>560.52</v>
      </c>
      <c r="J112" s="115">
        <f t="shared" si="18"/>
        <v>695.55</v>
      </c>
      <c r="K112" s="2"/>
    </row>
    <row r="113" spans="1:11" s="28" customFormat="1" x14ac:dyDescent="0.25">
      <c r="A113" s="50" t="s">
        <v>10</v>
      </c>
      <c r="B113" s="14" t="s">
        <v>99</v>
      </c>
      <c r="C113" s="87">
        <v>1</v>
      </c>
      <c r="D113" s="116">
        <f t="shared" si="16"/>
        <v>256</v>
      </c>
      <c r="E113" s="117">
        <v>255</v>
      </c>
      <c r="F113" s="116">
        <v>1</v>
      </c>
      <c r="G113" s="115">
        <v>1008</v>
      </c>
      <c r="H113" s="115">
        <v>6.0420999999999996</v>
      </c>
      <c r="I113" s="116">
        <f t="shared" si="17"/>
        <v>12.08</v>
      </c>
      <c r="J113" s="115">
        <f t="shared" si="18"/>
        <v>14.99</v>
      </c>
      <c r="K113" s="2"/>
    </row>
    <row r="114" spans="1:11" s="28" customFormat="1" x14ac:dyDescent="0.25">
      <c r="A114" s="50" t="s">
        <v>10</v>
      </c>
      <c r="B114" s="14" t="s">
        <v>99</v>
      </c>
      <c r="C114" s="87">
        <v>1</v>
      </c>
      <c r="D114" s="116">
        <f t="shared" si="16"/>
        <v>136</v>
      </c>
      <c r="E114" s="117">
        <v>134</v>
      </c>
      <c r="F114" s="116">
        <v>2</v>
      </c>
      <c r="G114" s="115">
        <v>908</v>
      </c>
      <c r="H114" s="115">
        <v>5.4427000000000003</v>
      </c>
      <c r="I114" s="116">
        <f t="shared" si="17"/>
        <v>21.77</v>
      </c>
      <c r="J114" s="115">
        <f t="shared" si="18"/>
        <v>27.01</v>
      </c>
      <c r="K114" s="2"/>
    </row>
    <row r="115" spans="1:11" s="28" customFormat="1" x14ac:dyDescent="0.25">
      <c r="A115" s="50" t="s">
        <v>10</v>
      </c>
      <c r="B115" s="14" t="s">
        <v>99</v>
      </c>
      <c r="C115" s="87">
        <v>1</v>
      </c>
      <c r="D115" s="116">
        <f t="shared" si="16"/>
        <v>336</v>
      </c>
      <c r="E115" s="117">
        <v>295</v>
      </c>
      <c r="F115" s="116">
        <v>41</v>
      </c>
      <c r="G115" s="115">
        <v>1008</v>
      </c>
      <c r="H115" s="115">
        <v>6.0420999999999996</v>
      </c>
      <c r="I115" s="116">
        <f t="shared" si="17"/>
        <v>495.45</v>
      </c>
      <c r="J115" s="115">
        <f t="shared" si="18"/>
        <v>614.79999999999995</v>
      </c>
      <c r="K115" s="2"/>
    </row>
    <row r="116" spans="1:11" s="28" customFormat="1" x14ac:dyDescent="0.25">
      <c r="A116" s="50" t="s">
        <v>10</v>
      </c>
      <c r="B116" s="14" t="s">
        <v>99</v>
      </c>
      <c r="C116" s="87">
        <v>1</v>
      </c>
      <c r="D116" s="116">
        <f t="shared" si="16"/>
        <v>384</v>
      </c>
      <c r="E116" s="117">
        <v>334</v>
      </c>
      <c r="F116" s="116">
        <v>50</v>
      </c>
      <c r="G116" s="115">
        <v>931</v>
      </c>
      <c r="H116" s="115">
        <v>5.5804999999999998</v>
      </c>
      <c r="I116" s="116">
        <f t="shared" si="17"/>
        <v>558.04999999999995</v>
      </c>
      <c r="J116" s="115">
        <f t="shared" si="18"/>
        <v>692.48</v>
      </c>
      <c r="K116" s="2"/>
    </row>
    <row r="117" spans="1:11" s="28" customFormat="1" x14ac:dyDescent="0.25">
      <c r="A117" s="50" t="s">
        <v>10</v>
      </c>
      <c r="B117" s="14" t="s">
        <v>99</v>
      </c>
      <c r="C117" s="87">
        <v>1</v>
      </c>
      <c r="D117" s="116">
        <f t="shared" si="16"/>
        <v>366</v>
      </c>
      <c r="E117" s="117">
        <v>334</v>
      </c>
      <c r="F117" s="116">
        <v>32</v>
      </c>
      <c r="G117" s="115">
        <v>908</v>
      </c>
      <c r="H117" s="115">
        <v>5.4427000000000003</v>
      </c>
      <c r="I117" s="116">
        <f t="shared" si="17"/>
        <v>348.33</v>
      </c>
      <c r="J117" s="115">
        <f t="shared" si="18"/>
        <v>432.24</v>
      </c>
      <c r="K117" s="2"/>
    </row>
    <row r="118" spans="1:11" s="28" customFormat="1" x14ac:dyDescent="0.25">
      <c r="A118" s="50" t="s">
        <v>10</v>
      </c>
      <c r="B118" s="14" t="s">
        <v>99</v>
      </c>
      <c r="C118" s="87">
        <v>1</v>
      </c>
      <c r="D118" s="116">
        <f t="shared" si="16"/>
        <v>286</v>
      </c>
      <c r="E118" s="117">
        <v>254</v>
      </c>
      <c r="F118" s="116">
        <v>32</v>
      </c>
      <c r="G118" s="115">
        <v>908</v>
      </c>
      <c r="H118" s="115">
        <v>5.4427000000000003</v>
      </c>
      <c r="I118" s="116">
        <f t="shared" si="17"/>
        <v>348.33</v>
      </c>
      <c r="J118" s="115">
        <f t="shared" si="18"/>
        <v>432.24</v>
      </c>
      <c r="K118" s="2"/>
    </row>
    <row r="119" spans="1:11" s="28" customFormat="1" x14ac:dyDescent="0.25">
      <c r="A119" s="50" t="s">
        <v>10</v>
      </c>
      <c r="B119" s="14" t="s">
        <v>99</v>
      </c>
      <c r="C119" s="87">
        <v>1</v>
      </c>
      <c r="D119" s="116">
        <f t="shared" si="16"/>
        <v>382</v>
      </c>
      <c r="E119" s="117">
        <v>334</v>
      </c>
      <c r="F119" s="116">
        <v>48</v>
      </c>
      <c r="G119" s="115">
        <v>908</v>
      </c>
      <c r="H119" s="115">
        <v>5.4427000000000003</v>
      </c>
      <c r="I119" s="116">
        <f t="shared" si="17"/>
        <v>522.5</v>
      </c>
      <c r="J119" s="115">
        <f t="shared" si="18"/>
        <v>648.37</v>
      </c>
      <c r="K119" s="2"/>
    </row>
    <row r="120" spans="1:11" s="28" customFormat="1" x14ac:dyDescent="0.25">
      <c r="A120" s="50" t="s">
        <v>10</v>
      </c>
      <c r="B120" s="14" t="s">
        <v>152</v>
      </c>
      <c r="C120" s="87">
        <v>1</v>
      </c>
      <c r="D120" s="116">
        <f t="shared" si="16"/>
        <v>350</v>
      </c>
      <c r="E120" s="117">
        <v>334</v>
      </c>
      <c r="F120" s="116">
        <v>16</v>
      </c>
      <c r="G120" s="115">
        <v>1623</v>
      </c>
      <c r="H120" s="115">
        <v>10.27</v>
      </c>
      <c r="I120" s="116">
        <f t="shared" si="17"/>
        <v>328.64</v>
      </c>
      <c r="J120" s="115">
        <f t="shared" si="18"/>
        <v>407.81</v>
      </c>
      <c r="K120" s="2"/>
    </row>
    <row r="121" spans="1:11" s="28" customFormat="1" x14ac:dyDescent="0.25">
      <c r="A121" s="50" t="s">
        <v>10</v>
      </c>
      <c r="B121" s="14" t="s">
        <v>100</v>
      </c>
      <c r="C121" s="87">
        <v>1</v>
      </c>
      <c r="D121" s="116">
        <f t="shared" si="16"/>
        <v>358</v>
      </c>
      <c r="E121" s="117">
        <v>334</v>
      </c>
      <c r="F121" s="116">
        <v>24</v>
      </c>
      <c r="G121" s="115">
        <v>1218</v>
      </c>
      <c r="H121" s="115">
        <v>7.71</v>
      </c>
      <c r="I121" s="116">
        <f t="shared" si="17"/>
        <v>370.08</v>
      </c>
      <c r="J121" s="115">
        <f t="shared" si="18"/>
        <v>459.23</v>
      </c>
      <c r="K121" s="2"/>
    </row>
    <row r="122" spans="1:11" s="28" customFormat="1" x14ac:dyDescent="0.25">
      <c r="A122" s="50" t="s">
        <v>10</v>
      </c>
      <c r="B122" s="14" t="s">
        <v>100</v>
      </c>
      <c r="C122" s="118">
        <v>1</v>
      </c>
      <c r="D122" s="116">
        <f t="shared" si="16"/>
        <v>247</v>
      </c>
      <c r="E122" s="117">
        <v>226</v>
      </c>
      <c r="F122" s="116">
        <v>21</v>
      </c>
      <c r="G122" s="115">
        <v>908</v>
      </c>
      <c r="H122" s="115">
        <v>5.4427000000000003</v>
      </c>
      <c r="I122" s="116">
        <f t="shared" si="17"/>
        <v>228.59</v>
      </c>
      <c r="J122" s="115">
        <f t="shared" si="18"/>
        <v>283.66000000000003</v>
      </c>
      <c r="K122" s="2"/>
    </row>
    <row r="123" spans="1:11" s="28" customFormat="1" x14ac:dyDescent="0.25">
      <c r="A123" s="50" t="s">
        <v>10</v>
      </c>
      <c r="B123" s="14" t="s">
        <v>100</v>
      </c>
      <c r="C123" s="118">
        <v>1</v>
      </c>
      <c r="D123" s="116">
        <f t="shared" si="16"/>
        <v>342</v>
      </c>
      <c r="E123" s="117">
        <v>334</v>
      </c>
      <c r="F123" s="116">
        <v>8</v>
      </c>
      <c r="G123" s="115">
        <v>908</v>
      </c>
      <c r="H123" s="115">
        <v>5.4427000000000003</v>
      </c>
      <c r="I123" s="116">
        <f t="shared" si="17"/>
        <v>87.08</v>
      </c>
      <c r="J123" s="115">
        <f t="shared" si="18"/>
        <v>108.06</v>
      </c>
      <c r="K123" s="2"/>
    </row>
    <row r="124" spans="1:11" s="28" customFormat="1" x14ac:dyDescent="0.25">
      <c r="A124" s="50" t="s">
        <v>10</v>
      </c>
      <c r="B124" s="14" t="s">
        <v>100</v>
      </c>
      <c r="C124" s="118">
        <v>1</v>
      </c>
      <c r="D124" s="116">
        <f t="shared" si="16"/>
        <v>192</v>
      </c>
      <c r="E124" s="117">
        <v>167</v>
      </c>
      <c r="F124" s="116">
        <v>25</v>
      </c>
      <c r="G124" s="115">
        <v>908</v>
      </c>
      <c r="H124" s="115">
        <v>5.4427000000000003</v>
      </c>
      <c r="I124" s="116">
        <f t="shared" si="17"/>
        <v>272.14</v>
      </c>
      <c r="J124" s="115">
        <f t="shared" si="18"/>
        <v>337.7</v>
      </c>
      <c r="K124" s="2"/>
    </row>
    <row r="125" spans="1:11" s="28" customFormat="1" x14ac:dyDescent="0.25">
      <c r="A125" s="50" t="s">
        <v>10</v>
      </c>
      <c r="B125" s="14" t="s">
        <v>100</v>
      </c>
      <c r="C125" s="118">
        <v>1</v>
      </c>
      <c r="D125" s="116">
        <f t="shared" si="16"/>
        <v>184</v>
      </c>
      <c r="E125" s="117">
        <v>167</v>
      </c>
      <c r="F125" s="116">
        <v>17</v>
      </c>
      <c r="G125" s="115">
        <v>908</v>
      </c>
      <c r="H125" s="115">
        <v>5.4427000000000003</v>
      </c>
      <c r="I125" s="116">
        <f t="shared" si="17"/>
        <v>185.05</v>
      </c>
      <c r="J125" s="115">
        <f t="shared" si="18"/>
        <v>229.63</v>
      </c>
      <c r="K125" s="2"/>
    </row>
    <row r="126" spans="1:11" s="28" customFormat="1" x14ac:dyDescent="0.25">
      <c r="A126" s="50" t="s">
        <v>10</v>
      </c>
      <c r="B126" s="14" t="s">
        <v>100</v>
      </c>
      <c r="C126" s="87">
        <v>1</v>
      </c>
      <c r="D126" s="116">
        <f t="shared" si="16"/>
        <v>188.5</v>
      </c>
      <c r="E126" s="117">
        <v>167</v>
      </c>
      <c r="F126" s="116">
        <v>21.5</v>
      </c>
      <c r="G126" s="115">
        <v>908</v>
      </c>
      <c r="H126" s="115">
        <v>5.4427000000000003</v>
      </c>
      <c r="I126" s="116">
        <f t="shared" si="17"/>
        <v>234.04</v>
      </c>
      <c r="J126" s="115">
        <f t="shared" si="18"/>
        <v>290.42</v>
      </c>
      <c r="K126" s="2"/>
    </row>
    <row r="127" spans="1:11" s="28" customFormat="1" x14ac:dyDescent="0.25">
      <c r="A127" s="50" t="s">
        <v>10</v>
      </c>
      <c r="B127" s="14" t="s">
        <v>100</v>
      </c>
      <c r="C127" s="87">
        <v>1</v>
      </c>
      <c r="D127" s="116">
        <f t="shared" si="16"/>
        <v>359</v>
      </c>
      <c r="E127" s="117">
        <v>334</v>
      </c>
      <c r="F127" s="116">
        <v>25</v>
      </c>
      <c r="G127" s="115">
        <v>908</v>
      </c>
      <c r="H127" s="115">
        <v>5.4427000000000003</v>
      </c>
      <c r="I127" s="116">
        <f t="shared" si="17"/>
        <v>272.14</v>
      </c>
      <c r="J127" s="115">
        <f t="shared" si="18"/>
        <v>337.7</v>
      </c>
      <c r="K127" s="2"/>
    </row>
    <row r="128" spans="1:11" s="28" customFormat="1" x14ac:dyDescent="0.25">
      <c r="A128" s="50" t="s">
        <v>10</v>
      </c>
      <c r="B128" s="14" t="s">
        <v>100</v>
      </c>
      <c r="C128" s="87">
        <v>1</v>
      </c>
      <c r="D128" s="116">
        <f t="shared" si="16"/>
        <v>264</v>
      </c>
      <c r="E128" s="117">
        <v>224</v>
      </c>
      <c r="F128" s="116">
        <v>40</v>
      </c>
      <c r="G128" s="115">
        <v>908</v>
      </c>
      <c r="H128" s="115">
        <v>5.4427000000000003</v>
      </c>
      <c r="I128" s="116">
        <f t="shared" si="17"/>
        <v>435.42</v>
      </c>
      <c r="J128" s="115">
        <f t="shared" si="18"/>
        <v>540.30999999999995</v>
      </c>
      <c r="K128" s="2"/>
    </row>
    <row r="129" spans="1:11" s="28" customFormat="1" x14ac:dyDescent="0.25">
      <c r="A129" s="50" t="s">
        <v>10</v>
      </c>
      <c r="B129" s="14" t="s">
        <v>100</v>
      </c>
      <c r="C129" s="87">
        <v>1</v>
      </c>
      <c r="D129" s="116">
        <f t="shared" si="16"/>
        <v>342</v>
      </c>
      <c r="E129" s="117">
        <v>334</v>
      </c>
      <c r="F129" s="116">
        <v>8</v>
      </c>
      <c r="G129" s="115">
        <v>948</v>
      </c>
      <c r="H129" s="115">
        <v>5.6824000000000003</v>
      </c>
      <c r="I129" s="116">
        <f t="shared" si="17"/>
        <v>90.92</v>
      </c>
      <c r="J129" s="115">
        <f t="shared" si="18"/>
        <v>112.82</v>
      </c>
      <c r="K129" s="2"/>
    </row>
    <row r="130" spans="1:11" s="28" customFormat="1" x14ac:dyDescent="0.25">
      <c r="A130" s="50" t="s">
        <v>10</v>
      </c>
      <c r="B130" s="14" t="s">
        <v>100</v>
      </c>
      <c r="C130" s="118">
        <v>1</v>
      </c>
      <c r="D130" s="116">
        <f t="shared" si="16"/>
        <v>215</v>
      </c>
      <c r="E130" s="117">
        <v>167</v>
      </c>
      <c r="F130" s="116">
        <v>48</v>
      </c>
      <c r="G130" s="115">
        <v>908</v>
      </c>
      <c r="H130" s="115">
        <v>5.4427000000000003</v>
      </c>
      <c r="I130" s="116">
        <f t="shared" si="17"/>
        <v>522.5</v>
      </c>
      <c r="J130" s="115">
        <f t="shared" si="18"/>
        <v>648.37</v>
      </c>
      <c r="K130" s="2"/>
    </row>
    <row r="131" spans="1:11" s="28" customFormat="1" x14ac:dyDescent="0.25">
      <c r="A131" s="50" t="s">
        <v>10</v>
      </c>
      <c r="B131" s="14" t="s">
        <v>100</v>
      </c>
      <c r="C131" s="118">
        <v>1</v>
      </c>
      <c r="D131" s="116">
        <f t="shared" si="16"/>
        <v>247</v>
      </c>
      <c r="E131" s="117">
        <v>226</v>
      </c>
      <c r="F131" s="116">
        <v>21</v>
      </c>
      <c r="G131" s="115">
        <v>908</v>
      </c>
      <c r="H131" s="115">
        <v>5.4427000000000003</v>
      </c>
      <c r="I131" s="116">
        <f t="shared" si="17"/>
        <v>228.59</v>
      </c>
      <c r="J131" s="115">
        <f t="shared" si="18"/>
        <v>283.66000000000003</v>
      </c>
      <c r="K131" s="2"/>
    </row>
    <row r="132" spans="1:11" s="28" customFormat="1" x14ac:dyDescent="0.25">
      <c r="A132" s="50" t="s">
        <v>10</v>
      </c>
      <c r="B132" s="14" t="s">
        <v>100</v>
      </c>
      <c r="C132" s="118">
        <v>1</v>
      </c>
      <c r="D132" s="116">
        <f t="shared" si="16"/>
        <v>354</v>
      </c>
      <c r="E132" s="117">
        <v>334</v>
      </c>
      <c r="F132" s="116">
        <v>20</v>
      </c>
      <c r="G132" s="115">
        <v>948</v>
      </c>
      <c r="H132" s="115">
        <v>5.6824000000000003</v>
      </c>
      <c r="I132" s="116">
        <f t="shared" si="17"/>
        <v>227.3</v>
      </c>
      <c r="J132" s="115">
        <f t="shared" si="18"/>
        <v>282.06</v>
      </c>
      <c r="K132" s="2"/>
    </row>
    <row r="133" spans="1:11" s="28" customFormat="1" x14ac:dyDescent="0.25">
      <c r="A133" s="50" t="s">
        <v>10</v>
      </c>
      <c r="B133" s="14" t="s">
        <v>100</v>
      </c>
      <c r="C133" s="118">
        <v>1</v>
      </c>
      <c r="D133" s="116">
        <f t="shared" si="16"/>
        <v>211</v>
      </c>
      <c r="E133" s="117">
        <v>167</v>
      </c>
      <c r="F133" s="116">
        <v>44</v>
      </c>
      <c r="G133" s="115">
        <v>908</v>
      </c>
      <c r="H133" s="115">
        <v>5.4427000000000003</v>
      </c>
      <c r="I133" s="116">
        <f t="shared" si="17"/>
        <v>478.96</v>
      </c>
      <c r="J133" s="115">
        <f t="shared" si="18"/>
        <v>594.34</v>
      </c>
      <c r="K133" s="2"/>
    </row>
    <row r="134" spans="1:11" s="28" customFormat="1" x14ac:dyDescent="0.25">
      <c r="A134" s="50" t="s">
        <v>10</v>
      </c>
      <c r="B134" s="14" t="s">
        <v>100</v>
      </c>
      <c r="C134" s="118">
        <v>1</v>
      </c>
      <c r="D134" s="116">
        <f t="shared" si="16"/>
        <v>358</v>
      </c>
      <c r="E134" s="117">
        <v>334</v>
      </c>
      <c r="F134" s="116">
        <v>24</v>
      </c>
      <c r="G134" s="115">
        <v>948</v>
      </c>
      <c r="H134" s="115">
        <v>5.6824000000000003</v>
      </c>
      <c r="I134" s="116">
        <f t="shared" si="17"/>
        <v>272.76</v>
      </c>
      <c r="J134" s="115">
        <f t="shared" si="18"/>
        <v>338.47</v>
      </c>
      <c r="K134" s="2"/>
    </row>
    <row r="135" spans="1:11" s="28" customFormat="1" x14ac:dyDescent="0.25">
      <c r="A135" s="50" t="s">
        <v>10</v>
      </c>
      <c r="B135" s="14" t="s">
        <v>100</v>
      </c>
      <c r="C135" s="118">
        <v>1</v>
      </c>
      <c r="D135" s="116">
        <f t="shared" si="16"/>
        <v>216</v>
      </c>
      <c r="E135" s="117">
        <v>167</v>
      </c>
      <c r="F135" s="116">
        <v>49</v>
      </c>
      <c r="G135" s="115">
        <v>908</v>
      </c>
      <c r="H135" s="115">
        <v>5.4427000000000003</v>
      </c>
      <c r="I135" s="116">
        <f t="shared" si="17"/>
        <v>533.38</v>
      </c>
      <c r="J135" s="115">
        <f t="shared" si="18"/>
        <v>661.87</v>
      </c>
      <c r="K135" s="2"/>
    </row>
    <row r="136" spans="1:11" s="28" customFormat="1" x14ac:dyDescent="0.25">
      <c r="A136" s="50" t="s">
        <v>10</v>
      </c>
      <c r="B136" s="14" t="s">
        <v>100</v>
      </c>
      <c r="C136" s="118">
        <v>1</v>
      </c>
      <c r="D136" s="116">
        <f t="shared" si="16"/>
        <v>414</v>
      </c>
      <c r="E136" s="117">
        <v>334</v>
      </c>
      <c r="F136" s="116">
        <v>80</v>
      </c>
      <c r="G136" s="115">
        <v>1008</v>
      </c>
      <c r="H136" s="115">
        <v>6.0420999999999996</v>
      </c>
      <c r="I136" s="116">
        <f t="shared" si="17"/>
        <v>966.74</v>
      </c>
      <c r="J136" s="115">
        <f t="shared" si="18"/>
        <v>1199.6300000000001</v>
      </c>
      <c r="K136" s="2"/>
    </row>
    <row r="137" spans="1:11" s="28" customFormat="1" x14ac:dyDescent="0.25">
      <c r="A137" s="50" t="s">
        <v>10</v>
      </c>
      <c r="B137" s="14" t="s">
        <v>20</v>
      </c>
      <c r="C137" s="118">
        <v>1</v>
      </c>
      <c r="D137" s="116">
        <f t="shared" si="16"/>
        <v>366</v>
      </c>
      <c r="E137" s="117">
        <v>334</v>
      </c>
      <c r="F137" s="116">
        <v>32</v>
      </c>
      <c r="G137" s="115">
        <v>1124</v>
      </c>
      <c r="H137" s="115">
        <v>7.11</v>
      </c>
      <c r="I137" s="116">
        <f t="shared" si="17"/>
        <v>455.04</v>
      </c>
      <c r="J137" s="115">
        <f t="shared" si="18"/>
        <v>564.66</v>
      </c>
      <c r="K137" s="2"/>
    </row>
    <row r="138" spans="1:11" s="28" customFormat="1" x14ac:dyDescent="0.25">
      <c r="A138" s="50" t="s">
        <v>10</v>
      </c>
      <c r="B138" s="14" t="s">
        <v>20</v>
      </c>
      <c r="C138" s="118">
        <v>1</v>
      </c>
      <c r="D138" s="116">
        <f t="shared" si="16"/>
        <v>99</v>
      </c>
      <c r="E138" s="117">
        <v>95</v>
      </c>
      <c r="F138" s="116">
        <v>4</v>
      </c>
      <c r="G138" s="115">
        <v>948</v>
      </c>
      <c r="H138" s="115">
        <v>5.6824000000000003</v>
      </c>
      <c r="I138" s="116">
        <f t="shared" si="17"/>
        <v>45.46</v>
      </c>
      <c r="J138" s="115">
        <f t="shared" si="18"/>
        <v>56.41</v>
      </c>
      <c r="K138" s="2"/>
    </row>
    <row r="139" spans="1:11" s="28" customFormat="1" x14ac:dyDescent="0.25">
      <c r="A139" s="50" t="s">
        <v>10</v>
      </c>
      <c r="B139" s="14" t="s">
        <v>20</v>
      </c>
      <c r="C139" s="118">
        <v>1</v>
      </c>
      <c r="D139" s="116">
        <f t="shared" si="16"/>
        <v>358</v>
      </c>
      <c r="E139" s="117">
        <v>334</v>
      </c>
      <c r="F139" s="116">
        <v>24</v>
      </c>
      <c r="G139" s="115">
        <v>1024</v>
      </c>
      <c r="H139" s="115">
        <v>6.1379999999999999</v>
      </c>
      <c r="I139" s="116">
        <f t="shared" si="17"/>
        <v>294.62</v>
      </c>
      <c r="J139" s="115">
        <f t="shared" si="18"/>
        <v>365.59</v>
      </c>
      <c r="K139" s="2"/>
    </row>
    <row r="140" spans="1:11" s="28" customFormat="1" x14ac:dyDescent="0.25">
      <c r="A140" s="50" t="s">
        <v>10</v>
      </c>
      <c r="B140" s="14" t="s">
        <v>20</v>
      </c>
      <c r="C140" s="118">
        <v>1</v>
      </c>
      <c r="D140" s="116">
        <f t="shared" si="16"/>
        <v>359</v>
      </c>
      <c r="E140" s="117">
        <v>334</v>
      </c>
      <c r="F140" s="116">
        <v>25</v>
      </c>
      <c r="G140" s="115">
        <v>914</v>
      </c>
      <c r="H140" s="115">
        <v>5.4786000000000001</v>
      </c>
      <c r="I140" s="116">
        <f t="shared" si="17"/>
        <v>273.93</v>
      </c>
      <c r="J140" s="115">
        <f t="shared" si="18"/>
        <v>339.92</v>
      </c>
      <c r="K140" s="2"/>
    </row>
    <row r="141" spans="1:11" s="28" customFormat="1" x14ac:dyDescent="0.25">
      <c r="A141" s="50" t="s">
        <v>10</v>
      </c>
      <c r="B141" s="14" t="s">
        <v>20</v>
      </c>
      <c r="C141" s="118">
        <v>1</v>
      </c>
      <c r="D141" s="116">
        <f t="shared" si="16"/>
        <v>283</v>
      </c>
      <c r="E141" s="117">
        <v>254</v>
      </c>
      <c r="F141" s="116">
        <v>29</v>
      </c>
      <c r="G141" s="115">
        <v>814</v>
      </c>
      <c r="H141" s="115">
        <v>4.8792</v>
      </c>
      <c r="I141" s="116">
        <f t="shared" si="17"/>
        <v>282.99</v>
      </c>
      <c r="J141" s="115">
        <f t="shared" si="18"/>
        <v>351.16</v>
      </c>
      <c r="K141" s="2"/>
    </row>
    <row r="142" spans="1:11" s="28" customFormat="1" x14ac:dyDescent="0.25">
      <c r="A142" s="50" t="s">
        <v>10</v>
      </c>
      <c r="B142" s="14" t="s">
        <v>20</v>
      </c>
      <c r="C142" s="118">
        <v>1</v>
      </c>
      <c r="D142" s="116">
        <f t="shared" si="16"/>
        <v>289.5</v>
      </c>
      <c r="E142" s="117">
        <v>254</v>
      </c>
      <c r="F142" s="116">
        <v>35.5</v>
      </c>
      <c r="G142" s="115">
        <v>914</v>
      </c>
      <c r="H142" s="115">
        <v>5.4786000000000001</v>
      </c>
      <c r="I142" s="116">
        <f t="shared" si="17"/>
        <v>388.98</v>
      </c>
      <c r="J142" s="115">
        <f t="shared" si="18"/>
        <v>482.69</v>
      </c>
      <c r="K142" s="2"/>
    </row>
    <row r="143" spans="1:11" s="28" customFormat="1" x14ac:dyDescent="0.25">
      <c r="A143" s="50" t="s">
        <v>10</v>
      </c>
      <c r="B143" s="14" t="s">
        <v>20</v>
      </c>
      <c r="C143" s="118">
        <v>1</v>
      </c>
      <c r="D143" s="116">
        <f t="shared" si="16"/>
        <v>154</v>
      </c>
      <c r="E143" s="117">
        <v>136</v>
      </c>
      <c r="F143" s="116">
        <v>18</v>
      </c>
      <c r="G143" s="115">
        <v>1008</v>
      </c>
      <c r="H143" s="115">
        <v>6.0420999999999996</v>
      </c>
      <c r="I143" s="116">
        <f t="shared" si="17"/>
        <v>217.52</v>
      </c>
      <c r="J143" s="115">
        <f t="shared" si="18"/>
        <v>269.92</v>
      </c>
      <c r="K143" s="2"/>
    </row>
    <row r="144" spans="1:11" s="28" customFormat="1" x14ac:dyDescent="0.25">
      <c r="A144" s="50" t="s">
        <v>10</v>
      </c>
      <c r="B144" s="14" t="s">
        <v>20</v>
      </c>
      <c r="C144" s="118">
        <v>1</v>
      </c>
      <c r="D144" s="116">
        <f t="shared" ref="D144:D151" si="19">E144+F144</f>
        <v>351</v>
      </c>
      <c r="E144" s="117">
        <v>303</v>
      </c>
      <c r="F144" s="116">
        <v>48</v>
      </c>
      <c r="G144" s="115">
        <v>908</v>
      </c>
      <c r="H144" s="115">
        <v>5.4427000000000003</v>
      </c>
      <c r="I144" s="116">
        <f t="shared" ref="I144:I151" si="20">ROUND(F144*H144*2,2)</f>
        <v>522.5</v>
      </c>
      <c r="J144" s="115">
        <f t="shared" ref="J144:J151" si="21">ROUND(I144*1.2409,2)</f>
        <v>648.37</v>
      </c>
      <c r="K144" s="2"/>
    </row>
    <row r="145" spans="1:11" s="28" customFormat="1" x14ac:dyDescent="0.25">
      <c r="A145" s="50" t="s">
        <v>10</v>
      </c>
      <c r="B145" s="14" t="s">
        <v>20</v>
      </c>
      <c r="C145" s="118">
        <v>1</v>
      </c>
      <c r="D145" s="116">
        <f t="shared" si="19"/>
        <v>393</v>
      </c>
      <c r="E145" s="117">
        <v>334</v>
      </c>
      <c r="F145" s="116">
        <v>59</v>
      </c>
      <c r="G145" s="115">
        <v>837</v>
      </c>
      <c r="H145" s="115">
        <v>5.0171000000000001</v>
      </c>
      <c r="I145" s="116">
        <f t="shared" si="20"/>
        <v>592.02</v>
      </c>
      <c r="J145" s="115">
        <f t="shared" si="21"/>
        <v>734.64</v>
      </c>
      <c r="K145" s="2"/>
    </row>
    <row r="146" spans="1:11" s="28" customFormat="1" x14ac:dyDescent="0.25">
      <c r="A146" s="50" t="s">
        <v>10</v>
      </c>
      <c r="B146" s="14" t="s">
        <v>20</v>
      </c>
      <c r="C146" s="118">
        <v>1</v>
      </c>
      <c r="D146" s="116">
        <f t="shared" si="19"/>
        <v>294</v>
      </c>
      <c r="E146" s="117">
        <v>254</v>
      </c>
      <c r="F146" s="116">
        <v>40</v>
      </c>
      <c r="G146" s="115">
        <v>814</v>
      </c>
      <c r="H146" s="115">
        <v>4.8792</v>
      </c>
      <c r="I146" s="116">
        <f t="shared" si="20"/>
        <v>390.34</v>
      </c>
      <c r="J146" s="115">
        <f t="shared" si="21"/>
        <v>484.37</v>
      </c>
      <c r="K146" s="2"/>
    </row>
    <row r="147" spans="1:11" s="28" customFormat="1" x14ac:dyDescent="0.25">
      <c r="A147" s="50" t="s">
        <v>10</v>
      </c>
      <c r="B147" s="14" t="s">
        <v>20</v>
      </c>
      <c r="C147" s="118">
        <v>1</v>
      </c>
      <c r="D147" s="116">
        <f t="shared" si="19"/>
        <v>343</v>
      </c>
      <c r="E147" s="117">
        <v>254</v>
      </c>
      <c r="F147" s="116">
        <v>89</v>
      </c>
      <c r="G147" s="115">
        <v>814</v>
      </c>
      <c r="H147" s="115">
        <v>4.8792</v>
      </c>
      <c r="I147" s="116">
        <f t="shared" si="20"/>
        <v>868.5</v>
      </c>
      <c r="J147" s="115">
        <f t="shared" si="21"/>
        <v>1077.72</v>
      </c>
      <c r="K147" s="2"/>
    </row>
    <row r="148" spans="1:11" s="28" customFormat="1" x14ac:dyDescent="0.25">
      <c r="A148" s="50" t="s">
        <v>10</v>
      </c>
      <c r="B148" s="14" t="s">
        <v>20</v>
      </c>
      <c r="C148" s="118">
        <v>1</v>
      </c>
      <c r="D148" s="116">
        <f t="shared" si="19"/>
        <v>400</v>
      </c>
      <c r="E148" s="117">
        <v>334</v>
      </c>
      <c r="F148" s="116">
        <v>66</v>
      </c>
      <c r="G148" s="115">
        <v>814</v>
      </c>
      <c r="H148" s="115">
        <v>4.8792</v>
      </c>
      <c r="I148" s="116">
        <f t="shared" si="20"/>
        <v>644.04999999999995</v>
      </c>
      <c r="J148" s="115">
        <f t="shared" si="21"/>
        <v>799.2</v>
      </c>
      <c r="K148" s="2"/>
    </row>
    <row r="149" spans="1:11" s="28" customFormat="1" ht="33" x14ac:dyDescent="0.25">
      <c r="A149" s="50" t="s">
        <v>10</v>
      </c>
      <c r="B149" s="14" t="s">
        <v>153</v>
      </c>
      <c r="C149" s="87">
        <v>1</v>
      </c>
      <c r="D149" s="116">
        <f t="shared" si="19"/>
        <v>356</v>
      </c>
      <c r="E149" s="117">
        <v>334</v>
      </c>
      <c r="F149" s="116">
        <v>22</v>
      </c>
      <c r="G149" s="115">
        <v>914</v>
      </c>
      <c r="H149" s="115">
        <v>5.4786000000000001</v>
      </c>
      <c r="I149" s="116">
        <f t="shared" si="20"/>
        <v>241.06</v>
      </c>
      <c r="J149" s="115">
        <f t="shared" si="21"/>
        <v>299.13</v>
      </c>
      <c r="K149" s="2"/>
    </row>
    <row r="150" spans="1:11" s="28" customFormat="1" x14ac:dyDescent="0.25">
      <c r="A150" s="50" t="s">
        <v>10</v>
      </c>
      <c r="B150" s="14" t="s">
        <v>78</v>
      </c>
      <c r="C150" s="87">
        <v>1</v>
      </c>
      <c r="D150" s="116">
        <f t="shared" si="19"/>
        <v>252.25</v>
      </c>
      <c r="E150" s="117">
        <v>222.25</v>
      </c>
      <c r="F150" s="116">
        <v>30</v>
      </c>
      <c r="G150" s="115">
        <v>1400</v>
      </c>
      <c r="H150" s="115">
        <v>8.86</v>
      </c>
      <c r="I150" s="116">
        <f t="shared" si="20"/>
        <v>531.6</v>
      </c>
      <c r="J150" s="115">
        <f t="shared" si="21"/>
        <v>659.66</v>
      </c>
      <c r="K150" s="2"/>
    </row>
    <row r="151" spans="1:11" s="28" customFormat="1" x14ac:dyDescent="0.25">
      <c r="A151" s="50" t="s">
        <v>10</v>
      </c>
      <c r="B151" s="14" t="s">
        <v>78</v>
      </c>
      <c r="C151" s="87">
        <v>1</v>
      </c>
      <c r="D151" s="116">
        <f t="shared" si="19"/>
        <v>350</v>
      </c>
      <c r="E151" s="117">
        <v>326</v>
      </c>
      <c r="F151" s="116">
        <v>24</v>
      </c>
      <c r="G151" s="115">
        <v>1350</v>
      </c>
      <c r="H151" s="115">
        <v>8.5399999999999991</v>
      </c>
      <c r="I151" s="116">
        <f t="shared" si="20"/>
        <v>409.92</v>
      </c>
      <c r="J151" s="115">
        <f t="shared" si="21"/>
        <v>508.67</v>
      </c>
      <c r="K151" s="2"/>
    </row>
    <row r="152" spans="1:11" s="28" customFormat="1" ht="49.5" x14ac:dyDescent="0.25">
      <c r="A152" s="27" t="s">
        <v>10</v>
      </c>
      <c r="B152" s="16" t="s">
        <v>13</v>
      </c>
      <c r="C152" s="17">
        <f>SUM(C153:C161)</f>
        <v>9</v>
      </c>
      <c r="D152" s="97">
        <f>SUM(D153:D161)</f>
        <v>3122</v>
      </c>
      <c r="E152" s="97">
        <f>SUM(E153:E161)</f>
        <v>2616</v>
      </c>
      <c r="F152" s="97">
        <f>SUM(F153:F161)</f>
        <v>506</v>
      </c>
      <c r="G152" s="97"/>
      <c r="H152" s="97"/>
      <c r="I152" s="97">
        <f>SUM(I153:I161)</f>
        <v>3731.7599999999998</v>
      </c>
      <c r="J152" s="102">
        <f>SUM(J153:J161)</f>
        <v>4630.75</v>
      </c>
      <c r="K152" s="2"/>
    </row>
    <row r="153" spans="1:11" x14ac:dyDescent="0.25">
      <c r="A153" s="50" t="s">
        <v>10</v>
      </c>
      <c r="B153" s="14" t="s">
        <v>59</v>
      </c>
      <c r="C153" s="87">
        <v>1</v>
      </c>
      <c r="D153" s="116">
        <f>E153+F153</f>
        <v>346.5</v>
      </c>
      <c r="E153" s="117">
        <v>334</v>
      </c>
      <c r="F153" s="116">
        <v>12.5</v>
      </c>
      <c r="G153" s="115">
        <v>634</v>
      </c>
      <c r="H153" s="115">
        <v>3.8003</v>
      </c>
      <c r="I153" s="116">
        <f t="shared" ref="I153:I161" si="22">ROUND(F153*H153*2,2)</f>
        <v>95.01</v>
      </c>
      <c r="J153" s="115">
        <f t="shared" ref="J153:J161" si="23">ROUND(I153*1.2409,2)</f>
        <v>117.9</v>
      </c>
    </row>
    <row r="154" spans="1:11" x14ac:dyDescent="0.25">
      <c r="A154" s="50" t="s">
        <v>10</v>
      </c>
      <c r="B154" s="14" t="s">
        <v>59</v>
      </c>
      <c r="C154" s="87">
        <v>1</v>
      </c>
      <c r="D154" s="116">
        <f t="shared" ref="D154:D161" si="24">E154+F154</f>
        <v>342</v>
      </c>
      <c r="E154" s="117">
        <v>334</v>
      </c>
      <c r="F154" s="116">
        <v>8</v>
      </c>
      <c r="G154" s="115">
        <v>634</v>
      </c>
      <c r="H154" s="115">
        <v>3.8003</v>
      </c>
      <c r="I154" s="116">
        <f t="shared" si="22"/>
        <v>60.8</v>
      </c>
      <c r="J154" s="115">
        <f t="shared" si="23"/>
        <v>75.45</v>
      </c>
    </row>
    <row r="155" spans="1:11" x14ac:dyDescent="0.25">
      <c r="A155" s="50" t="s">
        <v>10</v>
      </c>
      <c r="B155" s="14" t="s">
        <v>59</v>
      </c>
      <c r="C155" s="87">
        <v>1</v>
      </c>
      <c r="D155" s="116">
        <f t="shared" si="24"/>
        <v>343.5</v>
      </c>
      <c r="E155" s="117">
        <v>334</v>
      </c>
      <c r="F155" s="116">
        <v>9.5</v>
      </c>
      <c r="G155" s="115">
        <v>634</v>
      </c>
      <c r="H155" s="115">
        <v>3.8003</v>
      </c>
      <c r="I155" s="116">
        <f t="shared" si="22"/>
        <v>72.209999999999994</v>
      </c>
      <c r="J155" s="115">
        <f t="shared" si="23"/>
        <v>89.61</v>
      </c>
    </row>
    <row r="156" spans="1:11" x14ac:dyDescent="0.25">
      <c r="A156" s="50" t="s">
        <v>10</v>
      </c>
      <c r="B156" s="14" t="s">
        <v>59</v>
      </c>
      <c r="C156" s="87">
        <v>1</v>
      </c>
      <c r="D156" s="116">
        <f t="shared" si="24"/>
        <v>344.5</v>
      </c>
      <c r="E156" s="117">
        <v>294</v>
      </c>
      <c r="F156" s="116">
        <v>50.5</v>
      </c>
      <c r="G156" s="115">
        <v>614</v>
      </c>
      <c r="H156" s="115">
        <v>3.6804000000000001</v>
      </c>
      <c r="I156" s="116">
        <f t="shared" si="22"/>
        <v>371.72</v>
      </c>
      <c r="J156" s="115">
        <f t="shared" si="23"/>
        <v>461.27</v>
      </c>
    </row>
    <row r="157" spans="1:11" x14ac:dyDescent="0.25">
      <c r="A157" s="50" t="s">
        <v>10</v>
      </c>
      <c r="B157" s="14" t="s">
        <v>59</v>
      </c>
      <c r="C157" s="87">
        <v>1</v>
      </c>
      <c r="D157" s="116">
        <f t="shared" si="24"/>
        <v>262</v>
      </c>
      <c r="E157" s="117">
        <v>239</v>
      </c>
      <c r="F157" s="116">
        <v>23</v>
      </c>
      <c r="G157" s="115">
        <v>614</v>
      </c>
      <c r="H157" s="115">
        <v>3.6804000000000001</v>
      </c>
      <c r="I157" s="116">
        <f t="shared" si="22"/>
        <v>169.3</v>
      </c>
      <c r="J157" s="115">
        <f t="shared" si="23"/>
        <v>210.08</v>
      </c>
    </row>
    <row r="158" spans="1:11" x14ac:dyDescent="0.25">
      <c r="A158" s="50" t="s">
        <v>10</v>
      </c>
      <c r="B158" s="14" t="s">
        <v>59</v>
      </c>
      <c r="C158" s="87">
        <v>1</v>
      </c>
      <c r="D158" s="116">
        <f t="shared" si="24"/>
        <v>311</v>
      </c>
      <c r="E158" s="117">
        <v>239</v>
      </c>
      <c r="F158" s="116">
        <v>72</v>
      </c>
      <c r="G158" s="115">
        <v>614</v>
      </c>
      <c r="H158" s="115">
        <v>3.6804000000000001</v>
      </c>
      <c r="I158" s="116">
        <f t="shared" si="22"/>
        <v>529.98</v>
      </c>
      <c r="J158" s="115">
        <f t="shared" si="23"/>
        <v>657.65</v>
      </c>
    </row>
    <row r="159" spans="1:11" x14ac:dyDescent="0.25">
      <c r="A159" s="50" t="s">
        <v>10</v>
      </c>
      <c r="B159" s="14" t="s">
        <v>59</v>
      </c>
      <c r="C159" s="87">
        <v>1</v>
      </c>
      <c r="D159" s="116">
        <f t="shared" si="24"/>
        <v>420</v>
      </c>
      <c r="E159" s="117">
        <v>334</v>
      </c>
      <c r="F159" s="116">
        <v>86</v>
      </c>
      <c r="G159" s="115">
        <v>614</v>
      </c>
      <c r="H159" s="115">
        <v>3.6804000000000001</v>
      </c>
      <c r="I159" s="116">
        <f t="shared" si="22"/>
        <v>633.03</v>
      </c>
      <c r="J159" s="115">
        <f t="shared" si="23"/>
        <v>785.53</v>
      </c>
    </row>
    <row r="160" spans="1:11" x14ac:dyDescent="0.25">
      <c r="A160" s="50" t="s">
        <v>10</v>
      </c>
      <c r="B160" s="14" t="s">
        <v>59</v>
      </c>
      <c r="C160" s="87">
        <v>1</v>
      </c>
      <c r="D160" s="116">
        <f t="shared" si="24"/>
        <v>368.5</v>
      </c>
      <c r="E160" s="117">
        <v>254</v>
      </c>
      <c r="F160" s="116">
        <v>114.5</v>
      </c>
      <c r="G160" s="115">
        <v>614</v>
      </c>
      <c r="H160" s="115">
        <v>3.6804000000000001</v>
      </c>
      <c r="I160" s="116">
        <f t="shared" si="22"/>
        <v>842.81</v>
      </c>
      <c r="J160" s="115">
        <f t="shared" si="23"/>
        <v>1045.8399999999999</v>
      </c>
    </row>
    <row r="161" spans="1:10" x14ac:dyDescent="0.25">
      <c r="A161" s="50" t="s">
        <v>10</v>
      </c>
      <c r="B161" s="14" t="s">
        <v>59</v>
      </c>
      <c r="C161" s="87">
        <v>1</v>
      </c>
      <c r="D161" s="116">
        <f t="shared" si="24"/>
        <v>384</v>
      </c>
      <c r="E161" s="117">
        <v>254</v>
      </c>
      <c r="F161" s="116">
        <v>130</v>
      </c>
      <c r="G161" s="115">
        <v>614</v>
      </c>
      <c r="H161" s="115">
        <v>3.6804000000000001</v>
      </c>
      <c r="I161" s="116">
        <f t="shared" si="22"/>
        <v>956.9</v>
      </c>
      <c r="J161" s="115">
        <f t="shared" si="23"/>
        <v>1187.42</v>
      </c>
    </row>
    <row r="162" spans="1:10" ht="33" x14ac:dyDescent="0.25">
      <c r="A162" s="27" t="s">
        <v>10</v>
      </c>
      <c r="B162" s="16" t="s">
        <v>14</v>
      </c>
      <c r="C162" s="17">
        <f>SUM(C163:C199)</f>
        <v>37</v>
      </c>
      <c r="D162" s="97">
        <f>SUM(D163:D199)</f>
        <v>11799.25</v>
      </c>
      <c r="E162" s="97">
        <f>SUM(E163:E199)</f>
        <v>10586</v>
      </c>
      <c r="F162" s="97">
        <f>SUM(F163:F199)</f>
        <v>1213.25</v>
      </c>
      <c r="G162" s="97"/>
      <c r="H162" s="97"/>
      <c r="I162" s="97">
        <f>SUM(I163:I199)</f>
        <v>9435.010000000002</v>
      </c>
      <c r="J162" s="97">
        <f>SUM(J163:J199)</f>
        <v>11707.89</v>
      </c>
    </row>
    <row r="163" spans="1:10" x14ac:dyDescent="0.25">
      <c r="A163" s="50" t="s">
        <v>10</v>
      </c>
      <c r="B163" s="32" t="s">
        <v>154</v>
      </c>
      <c r="C163" s="6">
        <v>1</v>
      </c>
      <c r="D163" s="99">
        <f t="shared" ref="D163:D199" si="25">E163+F163</f>
        <v>339.5</v>
      </c>
      <c r="E163" s="99">
        <v>334</v>
      </c>
      <c r="F163" s="99">
        <v>5.5</v>
      </c>
      <c r="G163" s="100">
        <v>560</v>
      </c>
      <c r="H163" s="100">
        <v>3.54</v>
      </c>
      <c r="I163" s="104">
        <f t="shared" ref="I163:I199" si="26">ROUND(F163*H163*2,2)</f>
        <v>38.94</v>
      </c>
      <c r="J163" s="101">
        <f t="shared" ref="J163:J199" si="27">ROUND(I163*1.2409,2)</f>
        <v>48.32</v>
      </c>
    </row>
    <row r="164" spans="1:10" x14ac:dyDescent="0.25">
      <c r="A164" s="50" t="s">
        <v>10</v>
      </c>
      <c r="B164" s="32" t="s">
        <v>154</v>
      </c>
      <c r="C164" s="6">
        <v>1</v>
      </c>
      <c r="D164" s="99">
        <f t="shared" si="25"/>
        <v>343.5</v>
      </c>
      <c r="E164" s="99">
        <v>334</v>
      </c>
      <c r="F164" s="99">
        <v>9.5</v>
      </c>
      <c r="G164" s="100">
        <v>560</v>
      </c>
      <c r="H164" s="100">
        <v>3.54</v>
      </c>
      <c r="I164" s="104">
        <f t="shared" si="26"/>
        <v>67.260000000000005</v>
      </c>
      <c r="J164" s="101">
        <f t="shared" si="27"/>
        <v>83.46</v>
      </c>
    </row>
    <row r="165" spans="1:10" x14ac:dyDescent="0.25">
      <c r="A165" s="50" t="s">
        <v>10</v>
      </c>
      <c r="B165" s="32" t="s">
        <v>154</v>
      </c>
      <c r="C165" s="6">
        <v>1</v>
      </c>
      <c r="D165" s="99">
        <f t="shared" si="25"/>
        <v>351</v>
      </c>
      <c r="E165" s="99">
        <v>334</v>
      </c>
      <c r="F165" s="99">
        <v>17</v>
      </c>
      <c r="G165" s="100">
        <v>560</v>
      </c>
      <c r="H165" s="100">
        <v>3.54</v>
      </c>
      <c r="I165" s="104">
        <f t="shared" si="26"/>
        <v>120.36</v>
      </c>
      <c r="J165" s="101">
        <f t="shared" si="27"/>
        <v>149.35</v>
      </c>
    </row>
    <row r="166" spans="1:10" x14ac:dyDescent="0.25">
      <c r="A166" s="50" t="s">
        <v>10</v>
      </c>
      <c r="B166" s="32" t="s">
        <v>154</v>
      </c>
      <c r="C166" s="6">
        <v>1</v>
      </c>
      <c r="D166" s="99">
        <f t="shared" si="25"/>
        <v>364</v>
      </c>
      <c r="E166" s="99">
        <v>334</v>
      </c>
      <c r="F166" s="99">
        <v>30</v>
      </c>
      <c r="G166" s="100">
        <v>560</v>
      </c>
      <c r="H166" s="100">
        <v>3.54</v>
      </c>
      <c r="I166" s="104">
        <f t="shared" si="26"/>
        <v>212.4</v>
      </c>
      <c r="J166" s="101">
        <f t="shared" si="27"/>
        <v>263.57</v>
      </c>
    </row>
    <row r="167" spans="1:10" x14ac:dyDescent="0.25">
      <c r="A167" s="50" t="s">
        <v>10</v>
      </c>
      <c r="B167" s="32" t="s">
        <v>155</v>
      </c>
      <c r="C167" s="6">
        <v>1</v>
      </c>
      <c r="D167" s="99">
        <f t="shared" si="25"/>
        <v>184</v>
      </c>
      <c r="E167" s="99">
        <v>176</v>
      </c>
      <c r="F167" s="99">
        <v>8</v>
      </c>
      <c r="G167" s="100">
        <v>1500</v>
      </c>
      <c r="H167" s="100">
        <v>9.49</v>
      </c>
      <c r="I167" s="104">
        <f t="shared" si="26"/>
        <v>151.84</v>
      </c>
      <c r="J167" s="101">
        <f t="shared" si="27"/>
        <v>188.42</v>
      </c>
    </row>
    <row r="168" spans="1:10" x14ac:dyDescent="0.25">
      <c r="A168" s="50" t="s">
        <v>10</v>
      </c>
      <c r="B168" s="32" t="s">
        <v>155</v>
      </c>
      <c r="C168" s="6">
        <v>1</v>
      </c>
      <c r="D168" s="99">
        <f t="shared" si="25"/>
        <v>342.5</v>
      </c>
      <c r="E168" s="99">
        <v>334</v>
      </c>
      <c r="F168" s="99">
        <v>8.5</v>
      </c>
      <c r="G168" s="100">
        <v>1500</v>
      </c>
      <c r="H168" s="100">
        <v>9.49</v>
      </c>
      <c r="I168" s="104">
        <f t="shared" si="26"/>
        <v>161.33000000000001</v>
      </c>
      <c r="J168" s="101">
        <f t="shared" si="27"/>
        <v>200.19</v>
      </c>
    </row>
    <row r="169" spans="1:10" x14ac:dyDescent="0.25">
      <c r="A169" s="50" t="s">
        <v>10</v>
      </c>
      <c r="B169" s="32" t="s">
        <v>155</v>
      </c>
      <c r="C169" s="6">
        <v>1</v>
      </c>
      <c r="D169" s="99">
        <f t="shared" si="25"/>
        <v>209.5</v>
      </c>
      <c r="E169" s="99">
        <v>176</v>
      </c>
      <c r="F169" s="99">
        <v>33.5</v>
      </c>
      <c r="G169" s="100">
        <v>1380</v>
      </c>
      <c r="H169" s="100">
        <v>8.73</v>
      </c>
      <c r="I169" s="104">
        <f t="shared" si="26"/>
        <v>584.91</v>
      </c>
      <c r="J169" s="101">
        <f t="shared" si="27"/>
        <v>725.81</v>
      </c>
    </row>
    <row r="170" spans="1:10" x14ac:dyDescent="0.25">
      <c r="A170" s="50" t="s">
        <v>10</v>
      </c>
      <c r="B170" s="32" t="s">
        <v>80</v>
      </c>
      <c r="C170" s="6">
        <v>1</v>
      </c>
      <c r="D170" s="99">
        <f t="shared" si="25"/>
        <v>373.5</v>
      </c>
      <c r="E170" s="99">
        <v>334</v>
      </c>
      <c r="F170" s="99">
        <v>39.5</v>
      </c>
      <c r="G170" s="100">
        <v>578</v>
      </c>
      <c r="H170" s="100">
        <v>3.66</v>
      </c>
      <c r="I170" s="104">
        <f t="shared" si="26"/>
        <v>289.14</v>
      </c>
      <c r="J170" s="101">
        <f t="shared" si="27"/>
        <v>358.79</v>
      </c>
    </row>
    <row r="171" spans="1:10" x14ac:dyDescent="0.25">
      <c r="A171" s="50" t="s">
        <v>10</v>
      </c>
      <c r="B171" s="32" t="s">
        <v>80</v>
      </c>
      <c r="C171" s="6">
        <v>1</v>
      </c>
      <c r="D171" s="99">
        <f t="shared" si="25"/>
        <v>395</v>
      </c>
      <c r="E171" s="99">
        <v>334</v>
      </c>
      <c r="F171" s="99">
        <v>61</v>
      </c>
      <c r="G171" s="100">
        <v>578</v>
      </c>
      <c r="H171" s="100">
        <v>3.66</v>
      </c>
      <c r="I171" s="104">
        <f t="shared" si="26"/>
        <v>446.52</v>
      </c>
      <c r="J171" s="101">
        <f t="shared" si="27"/>
        <v>554.09</v>
      </c>
    </row>
    <row r="172" spans="1:10" x14ac:dyDescent="0.25">
      <c r="A172" s="50" t="s">
        <v>10</v>
      </c>
      <c r="B172" s="32" t="s">
        <v>80</v>
      </c>
      <c r="C172" s="6">
        <v>1</v>
      </c>
      <c r="D172" s="99">
        <f t="shared" si="25"/>
        <v>403</v>
      </c>
      <c r="E172" s="99">
        <v>334</v>
      </c>
      <c r="F172" s="99">
        <v>69</v>
      </c>
      <c r="G172" s="100">
        <v>578</v>
      </c>
      <c r="H172" s="100">
        <v>3.66</v>
      </c>
      <c r="I172" s="104">
        <f t="shared" si="26"/>
        <v>505.08</v>
      </c>
      <c r="J172" s="101">
        <f t="shared" si="27"/>
        <v>626.75</v>
      </c>
    </row>
    <row r="173" spans="1:10" x14ac:dyDescent="0.25">
      <c r="A173" s="50" t="s">
        <v>10</v>
      </c>
      <c r="B173" s="32" t="s">
        <v>80</v>
      </c>
      <c r="C173" s="6">
        <v>1</v>
      </c>
      <c r="D173" s="99">
        <f t="shared" si="25"/>
        <v>424.5</v>
      </c>
      <c r="E173" s="99">
        <v>294</v>
      </c>
      <c r="F173" s="99">
        <v>130.5</v>
      </c>
      <c r="G173" s="100">
        <v>578</v>
      </c>
      <c r="H173" s="100">
        <v>3.66</v>
      </c>
      <c r="I173" s="104">
        <f t="shared" si="26"/>
        <v>955.26</v>
      </c>
      <c r="J173" s="101">
        <f t="shared" si="27"/>
        <v>1185.3800000000001</v>
      </c>
    </row>
    <row r="174" spans="1:10" x14ac:dyDescent="0.25">
      <c r="A174" s="50" t="s">
        <v>10</v>
      </c>
      <c r="B174" s="32" t="s">
        <v>80</v>
      </c>
      <c r="C174" s="6">
        <v>1</v>
      </c>
      <c r="D174" s="99">
        <f t="shared" si="25"/>
        <v>438</v>
      </c>
      <c r="E174" s="99">
        <v>334</v>
      </c>
      <c r="F174" s="99">
        <v>104</v>
      </c>
      <c r="G174" s="100">
        <v>578</v>
      </c>
      <c r="H174" s="100">
        <v>3.66</v>
      </c>
      <c r="I174" s="104">
        <f t="shared" si="26"/>
        <v>761.28</v>
      </c>
      <c r="J174" s="101">
        <f t="shared" si="27"/>
        <v>944.67</v>
      </c>
    </row>
    <row r="175" spans="1:10" x14ac:dyDescent="0.25">
      <c r="A175" s="50" t="s">
        <v>10</v>
      </c>
      <c r="B175" s="32" t="s">
        <v>80</v>
      </c>
      <c r="C175" s="6">
        <v>1</v>
      </c>
      <c r="D175" s="99">
        <f t="shared" si="25"/>
        <v>465.25</v>
      </c>
      <c r="E175" s="99">
        <v>334</v>
      </c>
      <c r="F175" s="99">
        <v>131.25</v>
      </c>
      <c r="G175" s="100">
        <v>578</v>
      </c>
      <c r="H175" s="100">
        <v>3.66</v>
      </c>
      <c r="I175" s="104">
        <f t="shared" si="26"/>
        <v>960.75</v>
      </c>
      <c r="J175" s="101">
        <f t="shared" si="27"/>
        <v>1192.19</v>
      </c>
    </row>
    <row r="176" spans="1:10" x14ac:dyDescent="0.25">
      <c r="A176" s="50" t="s">
        <v>10</v>
      </c>
      <c r="B176" s="32" t="s">
        <v>156</v>
      </c>
      <c r="C176" s="6">
        <v>1</v>
      </c>
      <c r="D176" s="99">
        <f t="shared" si="25"/>
        <v>47.5</v>
      </c>
      <c r="E176" s="99">
        <v>31</v>
      </c>
      <c r="F176" s="99">
        <v>16.5</v>
      </c>
      <c r="G176" s="100">
        <v>578</v>
      </c>
      <c r="H176" s="100">
        <v>3.4645999999999999</v>
      </c>
      <c r="I176" s="104">
        <f t="shared" si="26"/>
        <v>114.33</v>
      </c>
      <c r="J176" s="101">
        <f t="shared" si="27"/>
        <v>141.87</v>
      </c>
    </row>
    <row r="177" spans="1:10" x14ac:dyDescent="0.25">
      <c r="A177" s="50" t="s">
        <v>10</v>
      </c>
      <c r="B177" s="32" t="s">
        <v>157</v>
      </c>
      <c r="C177" s="6">
        <v>1</v>
      </c>
      <c r="D177" s="99">
        <f t="shared" si="25"/>
        <v>168</v>
      </c>
      <c r="E177" s="99">
        <v>158</v>
      </c>
      <c r="F177" s="99">
        <v>10</v>
      </c>
      <c r="G177" s="100">
        <v>620</v>
      </c>
      <c r="H177" s="100">
        <v>3.92</v>
      </c>
      <c r="I177" s="104">
        <f t="shared" si="26"/>
        <v>78.400000000000006</v>
      </c>
      <c r="J177" s="101">
        <f t="shared" si="27"/>
        <v>97.29</v>
      </c>
    </row>
    <row r="178" spans="1:10" x14ac:dyDescent="0.25">
      <c r="A178" s="50" t="s">
        <v>10</v>
      </c>
      <c r="B178" s="32" t="s">
        <v>158</v>
      </c>
      <c r="C178" s="6">
        <v>1</v>
      </c>
      <c r="D178" s="99">
        <f t="shared" si="25"/>
        <v>336</v>
      </c>
      <c r="E178" s="99">
        <v>334</v>
      </c>
      <c r="F178" s="99">
        <v>2</v>
      </c>
      <c r="G178" s="100">
        <v>610</v>
      </c>
      <c r="H178" s="100">
        <v>3.6564000000000001</v>
      </c>
      <c r="I178" s="104">
        <f t="shared" si="26"/>
        <v>14.63</v>
      </c>
      <c r="J178" s="101">
        <f t="shared" si="27"/>
        <v>18.149999999999999</v>
      </c>
    </row>
    <row r="179" spans="1:10" x14ac:dyDescent="0.25">
      <c r="A179" s="50" t="s">
        <v>10</v>
      </c>
      <c r="B179" s="32" t="s">
        <v>158</v>
      </c>
      <c r="C179" s="6">
        <v>1</v>
      </c>
      <c r="D179" s="99">
        <f t="shared" si="25"/>
        <v>224</v>
      </c>
      <c r="E179" s="99">
        <v>222</v>
      </c>
      <c r="F179" s="99">
        <v>2</v>
      </c>
      <c r="G179" s="100">
        <v>560</v>
      </c>
      <c r="H179" s="100">
        <v>3.3567</v>
      </c>
      <c r="I179" s="104">
        <f t="shared" si="26"/>
        <v>13.43</v>
      </c>
      <c r="J179" s="101">
        <f t="shared" si="27"/>
        <v>16.670000000000002</v>
      </c>
    </row>
    <row r="180" spans="1:10" x14ac:dyDescent="0.25">
      <c r="A180" s="50" t="s">
        <v>10</v>
      </c>
      <c r="B180" s="32" t="s">
        <v>158</v>
      </c>
      <c r="C180" s="6">
        <v>1</v>
      </c>
      <c r="D180" s="99">
        <f t="shared" si="25"/>
        <v>343</v>
      </c>
      <c r="E180" s="99">
        <v>334</v>
      </c>
      <c r="F180" s="99">
        <v>9</v>
      </c>
      <c r="G180" s="100">
        <v>560</v>
      </c>
      <c r="H180" s="100">
        <v>3.3567</v>
      </c>
      <c r="I180" s="104">
        <f t="shared" si="26"/>
        <v>60.42</v>
      </c>
      <c r="J180" s="101">
        <f t="shared" si="27"/>
        <v>74.98</v>
      </c>
    </row>
    <row r="181" spans="1:10" x14ac:dyDescent="0.25">
      <c r="A181" s="50" t="s">
        <v>10</v>
      </c>
      <c r="B181" s="32" t="s">
        <v>158</v>
      </c>
      <c r="C181" s="6">
        <v>1</v>
      </c>
      <c r="D181" s="99">
        <f t="shared" si="25"/>
        <v>346.5</v>
      </c>
      <c r="E181" s="99">
        <v>334</v>
      </c>
      <c r="F181" s="99">
        <v>12.5</v>
      </c>
      <c r="G181" s="100">
        <v>560</v>
      </c>
      <c r="H181" s="100">
        <v>3.3567</v>
      </c>
      <c r="I181" s="104">
        <f t="shared" si="26"/>
        <v>83.92</v>
      </c>
      <c r="J181" s="101">
        <f t="shared" si="27"/>
        <v>104.14</v>
      </c>
    </row>
    <row r="182" spans="1:10" x14ac:dyDescent="0.25">
      <c r="A182" s="50" t="s">
        <v>10</v>
      </c>
      <c r="B182" s="32" t="s">
        <v>158</v>
      </c>
      <c r="C182" s="6">
        <v>1</v>
      </c>
      <c r="D182" s="99">
        <f t="shared" si="25"/>
        <v>342</v>
      </c>
      <c r="E182" s="99">
        <v>334</v>
      </c>
      <c r="F182" s="99">
        <v>8</v>
      </c>
      <c r="G182" s="100">
        <v>580</v>
      </c>
      <c r="H182" s="100">
        <v>3.4765999999999999</v>
      </c>
      <c r="I182" s="104">
        <f t="shared" si="26"/>
        <v>55.63</v>
      </c>
      <c r="J182" s="101">
        <f t="shared" si="27"/>
        <v>69.03</v>
      </c>
    </row>
    <row r="183" spans="1:10" x14ac:dyDescent="0.25">
      <c r="A183" s="50" t="s">
        <v>10</v>
      </c>
      <c r="B183" s="32" t="s">
        <v>158</v>
      </c>
      <c r="C183" s="6">
        <v>1</v>
      </c>
      <c r="D183" s="99">
        <f t="shared" si="25"/>
        <v>200</v>
      </c>
      <c r="E183" s="99">
        <v>176</v>
      </c>
      <c r="F183" s="99">
        <v>24</v>
      </c>
      <c r="G183" s="100">
        <v>580</v>
      </c>
      <c r="H183" s="100">
        <v>3.4765999999999999</v>
      </c>
      <c r="I183" s="104">
        <f t="shared" si="26"/>
        <v>166.88</v>
      </c>
      <c r="J183" s="101">
        <f t="shared" si="27"/>
        <v>207.08</v>
      </c>
    </row>
    <row r="184" spans="1:10" x14ac:dyDescent="0.25">
      <c r="A184" s="50" t="s">
        <v>10</v>
      </c>
      <c r="B184" s="32" t="s">
        <v>158</v>
      </c>
      <c r="C184" s="6">
        <v>1</v>
      </c>
      <c r="D184" s="99">
        <f t="shared" si="25"/>
        <v>360</v>
      </c>
      <c r="E184" s="99">
        <v>334</v>
      </c>
      <c r="F184" s="99">
        <v>26</v>
      </c>
      <c r="G184" s="100">
        <v>610</v>
      </c>
      <c r="H184" s="100">
        <v>3.6564000000000001</v>
      </c>
      <c r="I184" s="104">
        <f t="shared" si="26"/>
        <v>190.13</v>
      </c>
      <c r="J184" s="101">
        <f t="shared" si="27"/>
        <v>235.93</v>
      </c>
    </row>
    <row r="185" spans="1:10" x14ac:dyDescent="0.25">
      <c r="A185" s="50" t="s">
        <v>10</v>
      </c>
      <c r="B185" s="32" t="s">
        <v>158</v>
      </c>
      <c r="C185" s="6">
        <v>1</v>
      </c>
      <c r="D185" s="99">
        <f t="shared" si="25"/>
        <v>329.5</v>
      </c>
      <c r="E185" s="99">
        <v>303</v>
      </c>
      <c r="F185" s="99">
        <v>26.5</v>
      </c>
      <c r="G185" s="100">
        <v>580</v>
      </c>
      <c r="H185" s="100">
        <v>3.4765999999999999</v>
      </c>
      <c r="I185" s="104">
        <f t="shared" si="26"/>
        <v>184.26</v>
      </c>
      <c r="J185" s="101">
        <f t="shared" si="27"/>
        <v>228.65</v>
      </c>
    </row>
    <row r="186" spans="1:10" x14ac:dyDescent="0.25">
      <c r="A186" s="50" t="s">
        <v>10</v>
      </c>
      <c r="B186" s="32" t="s">
        <v>158</v>
      </c>
      <c r="C186" s="6">
        <v>1</v>
      </c>
      <c r="D186" s="99">
        <f t="shared" si="25"/>
        <v>339.5</v>
      </c>
      <c r="E186" s="99">
        <v>334</v>
      </c>
      <c r="F186" s="99">
        <v>5.5</v>
      </c>
      <c r="G186" s="100">
        <v>580</v>
      </c>
      <c r="H186" s="100">
        <v>3.4765999999999999</v>
      </c>
      <c r="I186" s="104">
        <f t="shared" si="26"/>
        <v>38.24</v>
      </c>
      <c r="J186" s="101">
        <f t="shared" si="27"/>
        <v>47.45</v>
      </c>
    </row>
    <row r="187" spans="1:10" x14ac:dyDescent="0.25">
      <c r="A187" s="50" t="s">
        <v>10</v>
      </c>
      <c r="B187" s="32" t="s">
        <v>158</v>
      </c>
      <c r="C187" s="6">
        <v>1</v>
      </c>
      <c r="D187" s="99">
        <f t="shared" si="25"/>
        <v>375.5</v>
      </c>
      <c r="E187" s="99">
        <v>334</v>
      </c>
      <c r="F187" s="99">
        <v>41.5</v>
      </c>
      <c r="G187" s="100">
        <v>610</v>
      </c>
      <c r="H187" s="100">
        <v>3.6564000000000001</v>
      </c>
      <c r="I187" s="104">
        <f t="shared" si="26"/>
        <v>303.48</v>
      </c>
      <c r="J187" s="101">
        <f t="shared" si="27"/>
        <v>376.59</v>
      </c>
    </row>
    <row r="188" spans="1:10" x14ac:dyDescent="0.25">
      <c r="A188" s="50" t="s">
        <v>10</v>
      </c>
      <c r="B188" s="32" t="s">
        <v>158</v>
      </c>
      <c r="C188" s="6">
        <v>1</v>
      </c>
      <c r="D188" s="99">
        <f t="shared" si="25"/>
        <v>366</v>
      </c>
      <c r="E188" s="99">
        <v>334</v>
      </c>
      <c r="F188" s="99">
        <v>32</v>
      </c>
      <c r="G188" s="100">
        <v>560</v>
      </c>
      <c r="H188" s="100">
        <v>3.3567</v>
      </c>
      <c r="I188" s="104">
        <f t="shared" si="26"/>
        <v>214.83</v>
      </c>
      <c r="J188" s="101">
        <f t="shared" si="27"/>
        <v>266.58</v>
      </c>
    </row>
    <row r="189" spans="1:10" x14ac:dyDescent="0.25">
      <c r="A189" s="50" t="s">
        <v>10</v>
      </c>
      <c r="B189" s="32" t="s">
        <v>158</v>
      </c>
      <c r="C189" s="6">
        <v>1</v>
      </c>
      <c r="D189" s="99">
        <f t="shared" si="25"/>
        <v>392.5</v>
      </c>
      <c r="E189" s="99">
        <v>334</v>
      </c>
      <c r="F189" s="99">
        <v>58.5</v>
      </c>
      <c r="G189" s="100">
        <v>560</v>
      </c>
      <c r="H189" s="100">
        <v>3.3567</v>
      </c>
      <c r="I189" s="104">
        <f t="shared" si="26"/>
        <v>392.73</v>
      </c>
      <c r="J189" s="101">
        <f t="shared" si="27"/>
        <v>487.34</v>
      </c>
    </row>
    <row r="190" spans="1:10" x14ac:dyDescent="0.25">
      <c r="A190" s="50" t="s">
        <v>10</v>
      </c>
      <c r="B190" s="32" t="s">
        <v>158</v>
      </c>
      <c r="C190" s="6">
        <v>1</v>
      </c>
      <c r="D190" s="99">
        <f t="shared" si="25"/>
        <v>394.5</v>
      </c>
      <c r="E190" s="99">
        <v>334</v>
      </c>
      <c r="F190" s="99">
        <v>60.5</v>
      </c>
      <c r="G190" s="100">
        <v>560</v>
      </c>
      <c r="H190" s="100">
        <v>3.3567</v>
      </c>
      <c r="I190" s="104">
        <f t="shared" si="26"/>
        <v>406.16</v>
      </c>
      <c r="J190" s="101">
        <f t="shared" si="27"/>
        <v>504</v>
      </c>
    </row>
    <row r="191" spans="1:10" x14ac:dyDescent="0.25">
      <c r="A191" s="50" t="s">
        <v>10</v>
      </c>
      <c r="B191" s="32" t="s">
        <v>158</v>
      </c>
      <c r="C191" s="6">
        <v>1</v>
      </c>
      <c r="D191" s="99">
        <f t="shared" si="25"/>
        <v>353.5</v>
      </c>
      <c r="E191" s="99">
        <v>334</v>
      </c>
      <c r="F191" s="99">
        <v>19.5</v>
      </c>
      <c r="G191" s="100">
        <v>580</v>
      </c>
      <c r="H191" s="100">
        <v>3.4765999999999999</v>
      </c>
      <c r="I191" s="104">
        <f t="shared" si="26"/>
        <v>135.59</v>
      </c>
      <c r="J191" s="101">
        <f t="shared" si="27"/>
        <v>168.25</v>
      </c>
    </row>
    <row r="192" spans="1:10" x14ac:dyDescent="0.25">
      <c r="A192" s="50" t="s">
        <v>10</v>
      </c>
      <c r="B192" s="32" t="s">
        <v>158</v>
      </c>
      <c r="C192" s="6">
        <v>1</v>
      </c>
      <c r="D192" s="99">
        <f t="shared" si="25"/>
        <v>358</v>
      </c>
      <c r="E192" s="99">
        <v>334</v>
      </c>
      <c r="F192" s="99">
        <v>24</v>
      </c>
      <c r="G192" s="100">
        <v>640</v>
      </c>
      <c r="H192" s="100">
        <v>3.8361999999999998</v>
      </c>
      <c r="I192" s="104">
        <f t="shared" si="26"/>
        <v>184.14</v>
      </c>
      <c r="J192" s="101">
        <f t="shared" si="27"/>
        <v>228.5</v>
      </c>
    </row>
    <row r="193" spans="1:11" x14ac:dyDescent="0.25">
      <c r="A193" s="50" t="s">
        <v>10</v>
      </c>
      <c r="B193" s="32" t="s">
        <v>158</v>
      </c>
      <c r="C193" s="6">
        <v>1</v>
      </c>
      <c r="D193" s="99">
        <f t="shared" si="25"/>
        <v>358</v>
      </c>
      <c r="E193" s="99">
        <v>334</v>
      </c>
      <c r="F193" s="99">
        <v>24</v>
      </c>
      <c r="G193" s="100">
        <v>640</v>
      </c>
      <c r="H193" s="100">
        <v>3.8361999999999998</v>
      </c>
      <c r="I193" s="104">
        <f t="shared" si="26"/>
        <v>184.14</v>
      </c>
      <c r="J193" s="101">
        <f t="shared" si="27"/>
        <v>228.5</v>
      </c>
    </row>
    <row r="194" spans="1:11" x14ac:dyDescent="0.25">
      <c r="A194" s="50" t="s">
        <v>10</v>
      </c>
      <c r="B194" s="32" t="s">
        <v>158</v>
      </c>
      <c r="C194" s="6">
        <v>1</v>
      </c>
      <c r="D194" s="99">
        <f t="shared" si="25"/>
        <v>408</v>
      </c>
      <c r="E194" s="99">
        <v>334</v>
      </c>
      <c r="F194" s="99">
        <v>74</v>
      </c>
      <c r="G194" s="100">
        <v>560</v>
      </c>
      <c r="H194" s="100">
        <v>3.3567</v>
      </c>
      <c r="I194" s="104">
        <f t="shared" si="26"/>
        <v>496.79</v>
      </c>
      <c r="J194" s="101">
        <f t="shared" si="27"/>
        <v>616.47</v>
      </c>
    </row>
    <row r="195" spans="1:11" x14ac:dyDescent="0.25">
      <c r="A195" s="50" t="s">
        <v>10</v>
      </c>
      <c r="B195" s="32" t="s">
        <v>158</v>
      </c>
      <c r="C195" s="6">
        <v>1</v>
      </c>
      <c r="D195" s="99">
        <f t="shared" si="25"/>
        <v>382</v>
      </c>
      <c r="E195" s="99">
        <v>334</v>
      </c>
      <c r="F195" s="99">
        <v>48</v>
      </c>
      <c r="G195" s="100">
        <v>640</v>
      </c>
      <c r="H195" s="100">
        <v>3.8361999999999998</v>
      </c>
      <c r="I195" s="104">
        <f t="shared" si="26"/>
        <v>368.28</v>
      </c>
      <c r="J195" s="101">
        <f t="shared" si="27"/>
        <v>457</v>
      </c>
    </row>
    <row r="196" spans="1:11" x14ac:dyDescent="0.25">
      <c r="A196" s="50" t="s">
        <v>10</v>
      </c>
      <c r="B196" s="32" t="s">
        <v>159</v>
      </c>
      <c r="C196" s="6">
        <v>1</v>
      </c>
      <c r="D196" s="99">
        <f t="shared" si="25"/>
        <v>179</v>
      </c>
      <c r="E196" s="99">
        <v>158</v>
      </c>
      <c r="F196" s="99">
        <v>21</v>
      </c>
      <c r="G196" s="100">
        <v>950</v>
      </c>
      <c r="H196" s="100">
        <v>6.01</v>
      </c>
      <c r="I196" s="104">
        <f t="shared" si="26"/>
        <v>252.42</v>
      </c>
      <c r="J196" s="101">
        <f t="shared" si="27"/>
        <v>313.23</v>
      </c>
    </row>
    <row r="197" spans="1:11" x14ac:dyDescent="0.25">
      <c r="A197" s="50" t="s">
        <v>10</v>
      </c>
      <c r="B197" s="32" t="s">
        <v>160</v>
      </c>
      <c r="C197" s="6">
        <v>1</v>
      </c>
      <c r="D197" s="99">
        <f t="shared" si="25"/>
        <v>185</v>
      </c>
      <c r="E197" s="99">
        <v>176</v>
      </c>
      <c r="F197" s="99">
        <v>9</v>
      </c>
      <c r="G197" s="100">
        <v>660</v>
      </c>
      <c r="H197" s="100">
        <v>4.18</v>
      </c>
      <c r="I197" s="104">
        <f t="shared" si="26"/>
        <v>75.239999999999995</v>
      </c>
      <c r="J197" s="101">
        <f t="shared" si="27"/>
        <v>93.37</v>
      </c>
    </row>
    <row r="198" spans="1:11" x14ac:dyDescent="0.25">
      <c r="A198" s="50" t="s">
        <v>10</v>
      </c>
      <c r="B198" s="32" t="s">
        <v>161</v>
      </c>
      <c r="C198" s="6">
        <v>1</v>
      </c>
      <c r="D198" s="99">
        <f t="shared" si="25"/>
        <v>197.5</v>
      </c>
      <c r="E198" s="99">
        <v>190</v>
      </c>
      <c r="F198" s="99">
        <v>7.5</v>
      </c>
      <c r="G198" s="100">
        <v>830</v>
      </c>
      <c r="H198" s="100">
        <v>5.25</v>
      </c>
      <c r="I198" s="104">
        <f t="shared" si="26"/>
        <v>78.75</v>
      </c>
      <c r="J198" s="101">
        <f t="shared" si="27"/>
        <v>97.72</v>
      </c>
    </row>
    <row r="199" spans="1:11" ht="33" x14ac:dyDescent="0.25">
      <c r="A199" s="50" t="s">
        <v>10</v>
      </c>
      <c r="B199" s="32" t="s">
        <v>162</v>
      </c>
      <c r="C199" s="6">
        <v>1</v>
      </c>
      <c r="D199" s="99">
        <f t="shared" si="25"/>
        <v>180.5</v>
      </c>
      <c r="E199" s="99">
        <v>176</v>
      </c>
      <c r="F199" s="99">
        <v>4.5</v>
      </c>
      <c r="G199" s="100">
        <v>1530</v>
      </c>
      <c r="H199" s="100">
        <v>9.68</v>
      </c>
      <c r="I199" s="104">
        <f t="shared" si="26"/>
        <v>87.12</v>
      </c>
      <c r="J199" s="101">
        <f t="shared" si="27"/>
        <v>108.11</v>
      </c>
    </row>
    <row r="200" spans="1:11" s="1" customFormat="1" ht="54.75" customHeight="1" x14ac:dyDescent="0.25">
      <c r="A200" s="25" t="s">
        <v>206</v>
      </c>
      <c r="B200" s="3" t="s">
        <v>0</v>
      </c>
      <c r="C200" s="4">
        <f>C201+C234+C321+C354</f>
        <v>261</v>
      </c>
      <c r="D200" s="4">
        <f>D201+D234+D321+D354</f>
        <v>47875</v>
      </c>
      <c r="E200" s="4">
        <f>E201+E234+E321+E354</f>
        <v>41238</v>
      </c>
      <c r="F200" s="4">
        <f>F201+F234+F321+F354</f>
        <v>6637</v>
      </c>
      <c r="G200" s="4"/>
      <c r="H200" s="5"/>
      <c r="I200" s="5">
        <f>I201+I234+I321+I354</f>
        <v>72060.76999999999</v>
      </c>
      <c r="J200" s="5">
        <f>J201+J234+J321+J354</f>
        <v>89420.18</v>
      </c>
      <c r="K200" s="2"/>
    </row>
    <row r="201" spans="1:11" s="28" customFormat="1" ht="33" x14ac:dyDescent="0.25">
      <c r="A201" s="27" t="s">
        <v>47</v>
      </c>
      <c r="B201" s="16" t="s">
        <v>11</v>
      </c>
      <c r="C201" s="17">
        <f>SUM(C202:C233)</f>
        <v>32</v>
      </c>
      <c r="D201" s="17">
        <f>SUM(D202:D233)</f>
        <v>6251</v>
      </c>
      <c r="E201" s="17">
        <f>SUM(E202:E233)</f>
        <v>5056</v>
      </c>
      <c r="F201" s="17">
        <f>SUM(F202:F233)</f>
        <v>1195</v>
      </c>
      <c r="G201" s="17"/>
      <c r="H201" s="17"/>
      <c r="I201" s="18">
        <f>SUM(I202:I233)</f>
        <v>19377.750000000004</v>
      </c>
      <c r="J201" s="18">
        <f>SUM(J202:J233)</f>
        <v>24045.850000000002</v>
      </c>
      <c r="K201" s="2"/>
    </row>
    <row r="202" spans="1:11" s="28" customFormat="1" x14ac:dyDescent="0.25">
      <c r="A202" s="26" t="s">
        <v>47</v>
      </c>
      <c r="B202" s="14" t="s">
        <v>163</v>
      </c>
      <c r="C202" s="6">
        <v>1</v>
      </c>
      <c r="D202" s="6">
        <f>E202+F202</f>
        <v>198</v>
      </c>
      <c r="E202" s="6">
        <v>158</v>
      </c>
      <c r="F202" s="6">
        <v>40</v>
      </c>
      <c r="G202" s="7">
        <v>1451.45</v>
      </c>
      <c r="H202" s="7">
        <f>G202/E202</f>
        <v>9.186392405063291</v>
      </c>
      <c r="I202" s="23">
        <f>ROUND(F202*H202*2,2)</f>
        <v>734.91</v>
      </c>
      <c r="J202" s="8">
        <f>ROUND(I202*1.2409,2)</f>
        <v>911.95</v>
      </c>
      <c r="K202" s="2"/>
    </row>
    <row r="203" spans="1:11" s="28" customFormat="1" ht="33" x14ac:dyDescent="0.25">
      <c r="A203" s="26" t="s">
        <v>47</v>
      </c>
      <c r="B203" s="14" t="s">
        <v>93</v>
      </c>
      <c r="C203" s="6">
        <v>1</v>
      </c>
      <c r="D203" s="6">
        <f t="shared" ref="D203:D266" si="28">E203+F203</f>
        <v>254</v>
      </c>
      <c r="E203" s="6">
        <v>158</v>
      </c>
      <c r="F203" s="6">
        <v>96</v>
      </c>
      <c r="G203" s="7"/>
      <c r="H203" s="7">
        <v>10.019</v>
      </c>
      <c r="I203" s="23">
        <f t="shared" ref="I203:I233" si="29">ROUND(F203*H203*2,2)</f>
        <v>1923.65</v>
      </c>
      <c r="J203" s="8">
        <f t="shared" ref="J203:J233" si="30">ROUND(I203*1.2409,2)</f>
        <v>2387.06</v>
      </c>
      <c r="K203" s="2"/>
    </row>
    <row r="204" spans="1:11" s="28" customFormat="1" ht="33" x14ac:dyDescent="0.25">
      <c r="A204" s="26" t="s">
        <v>47</v>
      </c>
      <c r="B204" s="14" t="s">
        <v>93</v>
      </c>
      <c r="C204" s="6">
        <v>1</v>
      </c>
      <c r="D204" s="6">
        <f t="shared" si="28"/>
        <v>176</v>
      </c>
      <c r="E204" s="6">
        <v>158</v>
      </c>
      <c r="F204" s="6">
        <v>18</v>
      </c>
      <c r="G204" s="7"/>
      <c r="H204" s="7">
        <v>10.019</v>
      </c>
      <c r="I204" s="23">
        <f t="shared" si="29"/>
        <v>360.68</v>
      </c>
      <c r="J204" s="8">
        <f t="shared" si="30"/>
        <v>447.57</v>
      </c>
      <c r="K204" s="2"/>
    </row>
    <row r="205" spans="1:11" s="28" customFormat="1" x14ac:dyDescent="0.25">
      <c r="A205" s="26" t="s">
        <v>47</v>
      </c>
      <c r="B205" s="14" t="s">
        <v>94</v>
      </c>
      <c r="C205" s="6">
        <v>1</v>
      </c>
      <c r="D205" s="6">
        <f t="shared" si="28"/>
        <v>216</v>
      </c>
      <c r="E205" s="6">
        <v>158</v>
      </c>
      <c r="F205" s="6">
        <v>58</v>
      </c>
      <c r="G205" s="7"/>
      <c r="H205" s="7">
        <v>9.2629999999999999</v>
      </c>
      <c r="I205" s="23">
        <f t="shared" si="29"/>
        <v>1074.51</v>
      </c>
      <c r="J205" s="8">
        <f t="shared" si="30"/>
        <v>1333.36</v>
      </c>
      <c r="K205" s="2"/>
    </row>
    <row r="206" spans="1:11" s="28" customFormat="1" x14ac:dyDescent="0.25">
      <c r="A206" s="26" t="s">
        <v>47</v>
      </c>
      <c r="B206" s="14" t="s">
        <v>94</v>
      </c>
      <c r="C206" s="6">
        <v>1</v>
      </c>
      <c r="D206" s="6">
        <f t="shared" si="28"/>
        <v>200</v>
      </c>
      <c r="E206" s="6">
        <v>158</v>
      </c>
      <c r="F206" s="6">
        <v>42</v>
      </c>
      <c r="G206" s="7"/>
      <c r="H206" s="7">
        <v>9.1739999999999995</v>
      </c>
      <c r="I206" s="23">
        <f t="shared" si="29"/>
        <v>770.62</v>
      </c>
      <c r="J206" s="8">
        <f t="shared" si="30"/>
        <v>956.26</v>
      </c>
      <c r="K206" s="2"/>
    </row>
    <row r="207" spans="1:11" s="28" customFormat="1" x14ac:dyDescent="0.25">
      <c r="A207" s="26" t="s">
        <v>47</v>
      </c>
      <c r="B207" s="14" t="s">
        <v>94</v>
      </c>
      <c r="C207" s="6">
        <v>1</v>
      </c>
      <c r="D207" s="6">
        <f t="shared" si="28"/>
        <v>168</v>
      </c>
      <c r="E207" s="6">
        <v>158</v>
      </c>
      <c r="F207" s="6">
        <v>10</v>
      </c>
      <c r="G207" s="7"/>
      <c r="H207" s="7">
        <v>9.1739999999999995</v>
      </c>
      <c r="I207" s="23">
        <f t="shared" si="29"/>
        <v>183.48</v>
      </c>
      <c r="J207" s="8">
        <f t="shared" si="30"/>
        <v>227.68</v>
      </c>
      <c r="K207" s="2"/>
    </row>
    <row r="208" spans="1:11" s="28" customFormat="1" x14ac:dyDescent="0.25">
      <c r="A208" s="26" t="s">
        <v>47</v>
      </c>
      <c r="B208" s="14" t="s">
        <v>95</v>
      </c>
      <c r="C208" s="6">
        <v>1</v>
      </c>
      <c r="D208" s="6">
        <f t="shared" si="28"/>
        <v>232</v>
      </c>
      <c r="E208" s="6">
        <v>158</v>
      </c>
      <c r="F208" s="6">
        <v>74</v>
      </c>
      <c r="G208" s="7"/>
      <c r="H208" s="7">
        <v>8.9420000000000002</v>
      </c>
      <c r="I208" s="23">
        <f t="shared" si="29"/>
        <v>1323.42</v>
      </c>
      <c r="J208" s="8">
        <f t="shared" si="30"/>
        <v>1642.23</v>
      </c>
      <c r="K208" s="2"/>
    </row>
    <row r="209" spans="1:11" s="28" customFormat="1" x14ac:dyDescent="0.25">
      <c r="A209" s="26" t="s">
        <v>47</v>
      </c>
      <c r="B209" s="14" t="s">
        <v>94</v>
      </c>
      <c r="C209" s="6">
        <v>1</v>
      </c>
      <c r="D209" s="6">
        <f t="shared" si="28"/>
        <v>165</v>
      </c>
      <c r="E209" s="6">
        <v>158</v>
      </c>
      <c r="F209" s="6">
        <v>7</v>
      </c>
      <c r="G209" s="7"/>
      <c r="H209" s="7">
        <v>9.0839999999999996</v>
      </c>
      <c r="I209" s="23">
        <f t="shared" si="29"/>
        <v>127.18</v>
      </c>
      <c r="J209" s="8">
        <f t="shared" si="30"/>
        <v>157.82</v>
      </c>
      <c r="K209" s="2"/>
    </row>
    <row r="210" spans="1:11" s="28" customFormat="1" x14ac:dyDescent="0.25">
      <c r="A210" s="26" t="s">
        <v>47</v>
      </c>
      <c r="B210" s="14" t="s">
        <v>94</v>
      </c>
      <c r="C210" s="6">
        <v>1</v>
      </c>
      <c r="D210" s="6">
        <f t="shared" si="28"/>
        <v>234</v>
      </c>
      <c r="E210" s="6">
        <v>158</v>
      </c>
      <c r="F210" s="6">
        <v>76</v>
      </c>
      <c r="G210" s="7"/>
      <c r="H210" s="7">
        <v>9.1739999999999995</v>
      </c>
      <c r="I210" s="23">
        <f t="shared" si="29"/>
        <v>1394.45</v>
      </c>
      <c r="J210" s="8">
        <f t="shared" si="30"/>
        <v>1730.37</v>
      </c>
      <c r="K210" s="2"/>
    </row>
    <row r="211" spans="1:11" s="28" customFormat="1" x14ac:dyDescent="0.25">
      <c r="A211" s="26" t="s">
        <v>47</v>
      </c>
      <c r="B211" s="14" t="s">
        <v>164</v>
      </c>
      <c r="C211" s="6">
        <v>1</v>
      </c>
      <c r="D211" s="6">
        <f t="shared" si="28"/>
        <v>166</v>
      </c>
      <c r="E211" s="6">
        <v>158</v>
      </c>
      <c r="F211" s="6">
        <v>8</v>
      </c>
      <c r="G211" s="7"/>
      <c r="H211" s="7">
        <v>10.962</v>
      </c>
      <c r="I211" s="23">
        <f t="shared" si="29"/>
        <v>175.39</v>
      </c>
      <c r="J211" s="8">
        <f t="shared" si="30"/>
        <v>217.64</v>
      </c>
      <c r="K211" s="2"/>
    </row>
    <row r="212" spans="1:11" s="28" customFormat="1" ht="33" x14ac:dyDescent="0.25">
      <c r="A212" s="26" t="s">
        <v>47</v>
      </c>
      <c r="B212" s="14" t="s">
        <v>93</v>
      </c>
      <c r="C212" s="6">
        <v>1</v>
      </c>
      <c r="D212" s="6">
        <f t="shared" si="28"/>
        <v>160</v>
      </c>
      <c r="E212" s="6">
        <v>158</v>
      </c>
      <c r="F212" s="6">
        <v>2</v>
      </c>
      <c r="G212" s="7"/>
      <c r="H212" s="7">
        <v>10.019</v>
      </c>
      <c r="I212" s="23">
        <f t="shared" si="29"/>
        <v>40.08</v>
      </c>
      <c r="J212" s="8">
        <f t="shared" si="30"/>
        <v>49.74</v>
      </c>
      <c r="K212" s="2"/>
    </row>
    <row r="213" spans="1:11" s="28" customFormat="1" x14ac:dyDescent="0.25">
      <c r="A213" s="26" t="s">
        <v>47</v>
      </c>
      <c r="B213" s="14" t="s">
        <v>96</v>
      </c>
      <c r="C213" s="6">
        <v>1</v>
      </c>
      <c r="D213" s="6">
        <f t="shared" si="28"/>
        <v>159</v>
      </c>
      <c r="E213" s="6">
        <v>158</v>
      </c>
      <c r="F213" s="6">
        <v>1</v>
      </c>
      <c r="G213" s="7"/>
      <c r="H213" s="7">
        <v>7.86</v>
      </c>
      <c r="I213" s="23">
        <f t="shared" si="29"/>
        <v>15.72</v>
      </c>
      <c r="J213" s="8">
        <f t="shared" si="30"/>
        <v>19.510000000000002</v>
      </c>
      <c r="K213" s="2"/>
    </row>
    <row r="214" spans="1:11" s="28" customFormat="1" x14ac:dyDescent="0.25">
      <c r="A214" s="26" t="s">
        <v>47</v>
      </c>
      <c r="B214" s="14" t="s">
        <v>96</v>
      </c>
      <c r="C214" s="6">
        <v>1</v>
      </c>
      <c r="D214" s="6">
        <f t="shared" si="28"/>
        <v>176</v>
      </c>
      <c r="E214" s="6">
        <v>158</v>
      </c>
      <c r="F214" s="6">
        <v>18</v>
      </c>
      <c r="G214" s="7"/>
      <c r="H214" s="7">
        <v>7.86</v>
      </c>
      <c r="I214" s="23">
        <f t="shared" si="29"/>
        <v>282.95999999999998</v>
      </c>
      <c r="J214" s="8">
        <f t="shared" si="30"/>
        <v>351.13</v>
      </c>
      <c r="K214" s="2"/>
    </row>
    <row r="215" spans="1:11" s="28" customFormat="1" x14ac:dyDescent="0.25">
      <c r="A215" s="26" t="s">
        <v>47</v>
      </c>
      <c r="B215" s="14" t="s">
        <v>94</v>
      </c>
      <c r="C215" s="6">
        <v>1</v>
      </c>
      <c r="D215" s="6">
        <f t="shared" si="28"/>
        <v>191</v>
      </c>
      <c r="E215" s="6">
        <v>158</v>
      </c>
      <c r="F215" s="6">
        <v>33</v>
      </c>
      <c r="G215" s="7"/>
      <c r="H215" s="7">
        <v>8.9499999999999993</v>
      </c>
      <c r="I215" s="23">
        <f t="shared" si="29"/>
        <v>590.70000000000005</v>
      </c>
      <c r="J215" s="8">
        <f t="shared" si="30"/>
        <v>733</v>
      </c>
      <c r="K215" s="2"/>
    </row>
    <row r="216" spans="1:11" s="28" customFormat="1" x14ac:dyDescent="0.25">
      <c r="A216" s="26" t="s">
        <v>47</v>
      </c>
      <c r="B216" s="14" t="s">
        <v>95</v>
      </c>
      <c r="C216" s="6">
        <v>1</v>
      </c>
      <c r="D216" s="6">
        <f t="shared" si="28"/>
        <v>248</v>
      </c>
      <c r="E216" s="6">
        <v>158</v>
      </c>
      <c r="F216" s="6">
        <v>90</v>
      </c>
      <c r="G216" s="7"/>
      <c r="H216" s="7">
        <v>8.64</v>
      </c>
      <c r="I216" s="23">
        <f t="shared" si="29"/>
        <v>1555.2</v>
      </c>
      <c r="J216" s="8">
        <f t="shared" si="30"/>
        <v>1929.85</v>
      </c>
      <c r="K216" s="2"/>
    </row>
    <row r="217" spans="1:11" s="28" customFormat="1" x14ac:dyDescent="0.25">
      <c r="A217" s="26" t="s">
        <v>47</v>
      </c>
      <c r="B217" s="14" t="s">
        <v>97</v>
      </c>
      <c r="C217" s="6">
        <v>1</v>
      </c>
      <c r="D217" s="6">
        <f t="shared" si="28"/>
        <v>217</v>
      </c>
      <c r="E217" s="6">
        <v>158</v>
      </c>
      <c r="F217" s="6">
        <v>59</v>
      </c>
      <c r="G217" s="7"/>
      <c r="H217" s="7">
        <v>6.83</v>
      </c>
      <c r="I217" s="23">
        <f t="shared" si="29"/>
        <v>805.94</v>
      </c>
      <c r="J217" s="8">
        <f t="shared" si="30"/>
        <v>1000.09</v>
      </c>
      <c r="K217" s="2"/>
    </row>
    <row r="218" spans="1:11" s="28" customFormat="1" x14ac:dyDescent="0.25">
      <c r="A218" s="26" t="s">
        <v>47</v>
      </c>
      <c r="B218" s="14" t="s">
        <v>94</v>
      </c>
      <c r="C218" s="6">
        <v>1</v>
      </c>
      <c r="D218" s="6">
        <f t="shared" si="28"/>
        <v>184</v>
      </c>
      <c r="E218" s="6">
        <v>158</v>
      </c>
      <c r="F218" s="6">
        <v>26</v>
      </c>
      <c r="G218" s="7"/>
      <c r="H218" s="7">
        <v>8.9499999999999993</v>
      </c>
      <c r="I218" s="23">
        <f t="shared" si="29"/>
        <v>465.4</v>
      </c>
      <c r="J218" s="8">
        <f t="shared" si="30"/>
        <v>577.51</v>
      </c>
      <c r="K218" s="2"/>
    </row>
    <row r="219" spans="1:11" s="28" customFormat="1" x14ac:dyDescent="0.25">
      <c r="A219" s="26" t="s">
        <v>47</v>
      </c>
      <c r="B219" s="14" t="s">
        <v>97</v>
      </c>
      <c r="C219" s="6">
        <v>1</v>
      </c>
      <c r="D219" s="6">
        <f t="shared" si="28"/>
        <v>181</v>
      </c>
      <c r="E219" s="6">
        <v>158</v>
      </c>
      <c r="F219" s="6">
        <v>23</v>
      </c>
      <c r="G219" s="7"/>
      <c r="H219" s="7">
        <v>7.52</v>
      </c>
      <c r="I219" s="23">
        <f t="shared" si="29"/>
        <v>345.92</v>
      </c>
      <c r="J219" s="8">
        <f t="shared" si="30"/>
        <v>429.25</v>
      </c>
      <c r="K219" s="2"/>
    </row>
    <row r="220" spans="1:11" s="28" customFormat="1" x14ac:dyDescent="0.25">
      <c r="A220" s="26" t="s">
        <v>47</v>
      </c>
      <c r="B220" s="14" t="s">
        <v>97</v>
      </c>
      <c r="C220" s="6">
        <v>1</v>
      </c>
      <c r="D220" s="6">
        <f t="shared" si="28"/>
        <v>209</v>
      </c>
      <c r="E220" s="6">
        <v>158</v>
      </c>
      <c r="F220" s="6">
        <v>51</v>
      </c>
      <c r="G220" s="7"/>
      <c r="H220" s="7">
        <v>7.52</v>
      </c>
      <c r="I220" s="23">
        <f t="shared" si="29"/>
        <v>767.04</v>
      </c>
      <c r="J220" s="8">
        <f t="shared" si="30"/>
        <v>951.82</v>
      </c>
      <c r="K220" s="2"/>
    </row>
    <row r="221" spans="1:11" s="28" customFormat="1" x14ac:dyDescent="0.25">
      <c r="A221" s="26" t="s">
        <v>47</v>
      </c>
      <c r="B221" s="14" t="s">
        <v>97</v>
      </c>
      <c r="C221" s="6">
        <v>1</v>
      </c>
      <c r="D221" s="6">
        <f t="shared" si="28"/>
        <v>209</v>
      </c>
      <c r="E221" s="6">
        <v>158</v>
      </c>
      <c r="F221" s="6">
        <v>51</v>
      </c>
      <c r="G221" s="7"/>
      <c r="H221" s="7">
        <v>7.52</v>
      </c>
      <c r="I221" s="23">
        <f t="shared" si="29"/>
        <v>767.04</v>
      </c>
      <c r="J221" s="8">
        <f t="shared" si="30"/>
        <v>951.82</v>
      </c>
      <c r="K221" s="2"/>
    </row>
    <row r="222" spans="1:11" s="28" customFormat="1" x14ac:dyDescent="0.25">
      <c r="A222" s="26" t="s">
        <v>47</v>
      </c>
      <c r="B222" s="14" t="s">
        <v>97</v>
      </c>
      <c r="C222" s="6">
        <v>1</v>
      </c>
      <c r="D222" s="6">
        <f t="shared" si="28"/>
        <v>178</v>
      </c>
      <c r="E222" s="6">
        <v>158</v>
      </c>
      <c r="F222" s="6">
        <v>20</v>
      </c>
      <c r="G222" s="7"/>
      <c r="H222" s="7">
        <v>6.83</v>
      </c>
      <c r="I222" s="23">
        <f t="shared" si="29"/>
        <v>273.2</v>
      </c>
      <c r="J222" s="8">
        <f t="shared" si="30"/>
        <v>339.01</v>
      </c>
      <c r="K222" s="2"/>
    </row>
    <row r="223" spans="1:11" s="28" customFormat="1" x14ac:dyDescent="0.25">
      <c r="A223" s="26" t="s">
        <v>47</v>
      </c>
      <c r="B223" s="14" t="s">
        <v>97</v>
      </c>
      <c r="C223" s="6">
        <v>1</v>
      </c>
      <c r="D223" s="6">
        <f t="shared" si="28"/>
        <v>169</v>
      </c>
      <c r="E223" s="6">
        <v>158</v>
      </c>
      <c r="F223" s="6">
        <v>11</v>
      </c>
      <c r="G223" s="7"/>
      <c r="H223" s="7">
        <v>7.52</v>
      </c>
      <c r="I223" s="23">
        <f t="shared" si="29"/>
        <v>165.44</v>
      </c>
      <c r="J223" s="8">
        <f t="shared" si="30"/>
        <v>205.29</v>
      </c>
      <c r="K223" s="2"/>
    </row>
    <row r="224" spans="1:11" s="28" customFormat="1" x14ac:dyDescent="0.25">
      <c r="A224" s="26" t="s">
        <v>47</v>
      </c>
      <c r="B224" s="14" t="s">
        <v>97</v>
      </c>
      <c r="C224" s="6">
        <v>1</v>
      </c>
      <c r="D224" s="6">
        <f t="shared" si="28"/>
        <v>169</v>
      </c>
      <c r="E224" s="6">
        <v>158</v>
      </c>
      <c r="F224" s="6">
        <v>11</v>
      </c>
      <c r="G224" s="7"/>
      <c r="H224" s="7">
        <v>7.52</v>
      </c>
      <c r="I224" s="23">
        <f t="shared" si="29"/>
        <v>165.44</v>
      </c>
      <c r="J224" s="8">
        <f t="shared" si="30"/>
        <v>205.29</v>
      </c>
      <c r="K224" s="2"/>
    </row>
    <row r="225" spans="1:11" s="28" customFormat="1" x14ac:dyDescent="0.25">
      <c r="A225" s="26" t="s">
        <v>47</v>
      </c>
      <c r="B225" s="14" t="s">
        <v>97</v>
      </c>
      <c r="C225" s="6">
        <v>1</v>
      </c>
      <c r="D225" s="6">
        <f t="shared" si="28"/>
        <v>169</v>
      </c>
      <c r="E225" s="6">
        <v>158</v>
      </c>
      <c r="F225" s="6">
        <v>11</v>
      </c>
      <c r="G225" s="7"/>
      <c r="H225" s="7">
        <v>7.52</v>
      </c>
      <c r="I225" s="23">
        <f t="shared" si="29"/>
        <v>165.44</v>
      </c>
      <c r="J225" s="8">
        <f t="shared" si="30"/>
        <v>205.29</v>
      </c>
      <c r="K225" s="2"/>
    </row>
    <row r="226" spans="1:11" s="28" customFormat="1" x14ac:dyDescent="0.25">
      <c r="A226" s="26" t="s">
        <v>47</v>
      </c>
      <c r="B226" s="14" t="s">
        <v>97</v>
      </c>
      <c r="C226" s="6">
        <v>1</v>
      </c>
      <c r="D226" s="6">
        <f t="shared" si="28"/>
        <v>222</v>
      </c>
      <c r="E226" s="6">
        <v>158</v>
      </c>
      <c r="F226" s="6">
        <v>64</v>
      </c>
      <c r="G226" s="7"/>
      <c r="H226" s="7">
        <v>6.83</v>
      </c>
      <c r="I226" s="23">
        <f t="shared" si="29"/>
        <v>874.24</v>
      </c>
      <c r="J226" s="8">
        <f t="shared" si="30"/>
        <v>1084.8399999999999</v>
      </c>
      <c r="K226" s="2"/>
    </row>
    <row r="227" spans="1:11" s="28" customFormat="1" x14ac:dyDescent="0.25">
      <c r="A227" s="26" t="s">
        <v>47</v>
      </c>
      <c r="B227" s="14" t="s">
        <v>97</v>
      </c>
      <c r="C227" s="6">
        <v>1</v>
      </c>
      <c r="D227" s="6">
        <f t="shared" si="28"/>
        <v>169</v>
      </c>
      <c r="E227" s="6">
        <v>158</v>
      </c>
      <c r="F227" s="6">
        <v>11</v>
      </c>
      <c r="G227" s="7"/>
      <c r="H227" s="7">
        <v>6.83</v>
      </c>
      <c r="I227" s="23">
        <f t="shared" si="29"/>
        <v>150.26</v>
      </c>
      <c r="J227" s="8">
        <f t="shared" si="30"/>
        <v>186.46</v>
      </c>
      <c r="K227" s="2"/>
    </row>
    <row r="228" spans="1:11" s="28" customFormat="1" x14ac:dyDescent="0.25">
      <c r="A228" s="26" t="s">
        <v>47</v>
      </c>
      <c r="B228" s="14" t="s">
        <v>97</v>
      </c>
      <c r="C228" s="6">
        <v>1</v>
      </c>
      <c r="D228" s="6">
        <f t="shared" si="28"/>
        <v>226</v>
      </c>
      <c r="E228" s="6">
        <v>158</v>
      </c>
      <c r="F228" s="6">
        <v>68</v>
      </c>
      <c r="G228" s="7"/>
      <c r="H228" s="7">
        <v>6.83</v>
      </c>
      <c r="I228" s="23">
        <f t="shared" si="29"/>
        <v>928.88</v>
      </c>
      <c r="J228" s="8">
        <f t="shared" si="30"/>
        <v>1152.6500000000001</v>
      </c>
      <c r="K228" s="2"/>
    </row>
    <row r="229" spans="1:11" s="28" customFormat="1" x14ac:dyDescent="0.25">
      <c r="A229" s="26" t="s">
        <v>47</v>
      </c>
      <c r="B229" s="14" t="s">
        <v>97</v>
      </c>
      <c r="C229" s="6">
        <v>1</v>
      </c>
      <c r="D229" s="6">
        <f t="shared" si="28"/>
        <v>171</v>
      </c>
      <c r="E229" s="6">
        <v>158</v>
      </c>
      <c r="F229" s="6">
        <v>13</v>
      </c>
      <c r="G229" s="7"/>
      <c r="H229" s="7">
        <v>6.83</v>
      </c>
      <c r="I229" s="23">
        <f t="shared" si="29"/>
        <v>177.58</v>
      </c>
      <c r="J229" s="8">
        <f t="shared" si="30"/>
        <v>220.36</v>
      </c>
      <c r="K229" s="2"/>
    </row>
    <row r="230" spans="1:11" s="28" customFormat="1" x14ac:dyDescent="0.25">
      <c r="A230" s="26" t="s">
        <v>47</v>
      </c>
      <c r="B230" s="14" t="s">
        <v>97</v>
      </c>
      <c r="C230" s="6">
        <v>1</v>
      </c>
      <c r="D230" s="6">
        <f t="shared" si="28"/>
        <v>226</v>
      </c>
      <c r="E230" s="6">
        <v>158</v>
      </c>
      <c r="F230" s="6">
        <v>68</v>
      </c>
      <c r="G230" s="7"/>
      <c r="H230" s="7">
        <v>6.83</v>
      </c>
      <c r="I230" s="23">
        <f t="shared" si="29"/>
        <v>928.88</v>
      </c>
      <c r="J230" s="8">
        <f t="shared" si="30"/>
        <v>1152.6500000000001</v>
      </c>
      <c r="K230" s="2"/>
    </row>
    <row r="231" spans="1:11" s="28" customFormat="1" x14ac:dyDescent="0.25">
      <c r="A231" s="26" t="s">
        <v>47</v>
      </c>
      <c r="B231" s="14" t="s">
        <v>97</v>
      </c>
      <c r="C231" s="6">
        <v>1</v>
      </c>
      <c r="D231" s="6">
        <f t="shared" si="28"/>
        <v>217</v>
      </c>
      <c r="E231" s="6">
        <v>158</v>
      </c>
      <c r="F231" s="6">
        <v>59</v>
      </c>
      <c r="G231" s="7"/>
      <c r="H231" s="7">
        <v>6.83</v>
      </c>
      <c r="I231" s="23">
        <f t="shared" si="29"/>
        <v>805.94</v>
      </c>
      <c r="J231" s="8">
        <f t="shared" si="30"/>
        <v>1000.09</v>
      </c>
      <c r="K231" s="2"/>
    </row>
    <row r="232" spans="1:11" s="28" customFormat="1" x14ac:dyDescent="0.25">
      <c r="A232" s="26" t="s">
        <v>47</v>
      </c>
      <c r="B232" s="14" t="s">
        <v>97</v>
      </c>
      <c r="C232" s="6">
        <v>1</v>
      </c>
      <c r="D232" s="6">
        <f t="shared" si="28"/>
        <v>181</v>
      </c>
      <c r="E232" s="6">
        <v>158</v>
      </c>
      <c r="F232" s="6">
        <v>23</v>
      </c>
      <c r="G232" s="7"/>
      <c r="H232" s="7">
        <v>6.83</v>
      </c>
      <c r="I232" s="23">
        <f t="shared" si="29"/>
        <v>314.18</v>
      </c>
      <c r="J232" s="8">
        <f t="shared" si="30"/>
        <v>389.87</v>
      </c>
      <c r="K232" s="2"/>
    </row>
    <row r="233" spans="1:11" s="28" customFormat="1" x14ac:dyDescent="0.25">
      <c r="A233" s="26" t="s">
        <v>47</v>
      </c>
      <c r="B233" s="14" t="s">
        <v>97</v>
      </c>
      <c r="C233" s="6">
        <v>1</v>
      </c>
      <c r="D233" s="6">
        <f t="shared" si="28"/>
        <v>211</v>
      </c>
      <c r="E233" s="6">
        <v>158</v>
      </c>
      <c r="F233" s="6">
        <v>53</v>
      </c>
      <c r="G233" s="7"/>
      <c r="H233" s="7">
        <v>6.83</v>
      </c>
      <c r="I233" s="23">
        <f t="shared" si="29"/>
        <v>723.98</v>
      </c>
      <c r="J233" s="8">
        <f t="shared" si="30"/>
        <v>898.39</v>
      </c>
      <c r="K233" s="2"/>
    </row>
    <row r="234" spans="1:11" s="28" customFormat="1" ht="49.5" x14ac:dyDescent="0.25">
      <c r="A234" s="27" t="s">
        <v>47</v>
      </c>
      <c r="B234" s="16" t="s">
        <v>12</v>
      </c>
      <c r="C234" s="17">
        <f>SUM(C235:C320)</f>
        <v>86</v>
      </c>
      <c r="D234" s="6">
        <f t="shared" si="28"/>
        <v>16191</v>
      </c>
      <c r="E234" s="17">
        <f>SUM(E235:E320)</f>
        <v>13588</v>
      </c>
      <c r="F234" s="17">
        <f t="shared" ref="F234" si="31">SUM(F235:F320)</f>
        <v>2603</v>
      </c>
      <c r="G234" s="17"/>
      <c r="H234" s="17"/>
      <c r="I234" s="18">
        <f t="shared" ref="I234:J234" si="32">SUM(I235:I320)</f>
        <v>30200.649999999994</v>
      </c>
      <c r="J234" s="18">
        <f t="shared" si="32"/>
        <v>37475.920000000006</v>
      </c>
      <c r="K234" s="2"/>
    </row>
    <row r="235" spans="1:11" s="28" customFormat="1" x14ac:dyDescent="0.25">
      <c r="A235" s="26" t="s">
        <v>47</v>
      </c>
      <c r="B235" s="14" t="s">
        <v>165</v>
      </c>
      <c r="C235" s="6">
        <v>1</v>
      </c>
      <c r="D235" s="6">
        <f t="shared" si="28"/>
        <v>198</v>
      </c>
      <c r="E235" s="6">
        <v>158</v>
      </c>
      <c r="F235" s="6">
        <v>40</v>
      </c>
      <c r="G235" s="7">
        <v>1375</v>
      </c>
      <c r="H235" s="7">
        <f>G235/E235</f>
        <v>8.7025316455696196</v>
      </c>
      <c r="I235" s="23">
        <f>ROUND(F235*H235*2,2)</f>
        <v>696.2</v>
      </c>
      <c r="J235" s="8">
        <f>ROUND(I235*1.2409,2)</f>
        <v>863.91</v>
      </c>
      <c r="K235" s="2"/>
    </row>
    <row r="236" spans="1:11" s="28" customFormat="1" x14ac:dyDescent="0.25">
      <c r="A236" s="26" t="s">
        <v>47</v>
      </c>
      <c r="B236" s="14" t="s">
        <v>53</v>
      </c>
      <c r="C236" s="6">
        <v>1</v>
      </c>
      <c r="D236" s="6">
        <f t="shared" si="28"/>
        <v>198</v>
      </c>
      <c r="E236" s="6">
        <v>158</v>
      </c>
      <c r="F236" s="6">
        <v>40</v>
      </c>
      <c r="G236" s="7">
        <v>1248</v>
      </c>
      <c r="H236" s="7">
        <f>G236/E236</f>
        <v>7.8987341772151902</v>
      </c>
      <c r="I236" s="23">
        <f t="shared" ref="I236:I320" si="33">ROUND(F236*H236*2,2)</f>
        <v>631.9</v>
      </c>
      <c r="J236" s="8">
        <f t="shared" ref="J236:J465" si="34">ROUND(I236*1.2409,2)</f>
        <v>784.12</v>
      </c>
      <c r="K236" s="2"/>
    </row>
    <row r="237" spans="1:11" s="28" customFormat="1" x14ac:dyDescent="0.25">
      <c r="A237" s="26" t="s">
        <v>47</v>
      </c>
      <c r="B237" s="14" t="s">
        <v>98</v>
      </c>
      <c r="C237" s="6">
        <v>1</v>
      </c>
      <c r="D237" s="6">
        <f t="shared" si="28"/>
        <v>216</v>
      </c>
      <c r="E237" s="6">
        <v>158</v>
      </c>
      <c r="F237" s="6">
        <v>58</v>
      </c>
      <c r="G237" s="7"/>
      <c r="H237" s="46">
        <v>5.9409999999999998</v>
      </c>
      <c r="I237" s="23">
        <f t="shared" si="33"/>
        <v>689.16</v>
      </c>
      <c r="J237" s="8">
        <f t="shared" si="34"/>
        <v>855.18</v>
      </c>
      <c r="K237" s="2"/>
    </row>
    <row r="238" spans="1:11" s="28" customFormat="1" x14ac:dyDescent="0.25">
      <c r="A238" s="26" t="s">
        <v>47</v>
      </c>
      <c r="B238" s="14" t="s">
        <v>98</v>
      </c>
      <c r="C238" s="6">
        <v>1</v>
      </c>
      <c r="D238" s="6">
        <f t="shared" si="28"/>
        <v>176</v>
      </c>
      <c r="E238" s="6">
        <v>158</v>
      </c>
      <c r="F238" s="6">
        <v>18</v>
      </c>
      <c r="G238" s="7"/>
      <c r="H238" s="46">
        <v>5.9409999999999998</v>
      </c>
      <c r="I238" s="23">
        <f t="shared" si="33"/>
        <v>213.88</v>
      </c>
      <c r="J238" s="8">
        <f t="shared" si="34"/>
        <v>265.39999999999998</v>
      </c>
      <c r="K238" s="2"/>
    </row>
    <row r="239" spans="1:11" s="28" customFormat="1" x14ac:dyDescent="0.25">
      <c r="A239" s="26" t="s">
        <v>47</v>
      </c>
      <c r="B239" s="14" t="s">
        <v>100</v>
      </c>
      <c r="C239" s="6">
        <v>1</v>
      </c>
      <c r="D239" s="6">
        <f t="shared" si="28"/>
        <v>175</v>
      </c>
      <c r="E239" s="6">
        <v>158</v>
      </c>
      <c r="F239" s="6">
        <v>17</v>
      </c>
      <c r="G239" s="7"/>
      <c r="H239" s="46">
        <v>5.7750000000000004</v>
      </c>
      <c r="I239" s="23">
        <f t="shared" si="33"/>
        <v>196.35</v>
      </c>
      <c r="J239" s="8">
        <f t="shared" si="34"/>
        <v>243.65</v>
      </c>
      <c r="K239" s="2"/>
    </row>
    <row r="240" spans="1:11" s="28" customFormat="1" x14ac:dyDescent="0.25">
      <c r="A240" s="26" t="s">
        <v>47</v>
      </c>
      <c r="B240" s="14" t="s">
        <v>79</v>
      </c>
      <c r="C240" s="6">
        <v>1</v>
      </c>
      <c r="D240" s="6">
        <f t="shared" si="28"/>
        <v>168</v>
      </c>
      <c r="E240" s="6">
        <v>158</v>
      </c>
      <c r="F240" s="6">
        <v>10</v>
      </c>
      <c r="G240" s="7"/>
      <c r="H240" s="46">
        <v>6.7169999999999996</v>
      </c>
      <c r="I240" s="23">
        <f t="shared" si="33"/>
        <v>134.34</v>
      </c>
      <c r="J240" s="8">
        <f t="shared" si="34"/>
        <v>166.7</v>
      </c>
      <c r="K240" s="2"/>
    </row>
    <row r="241" spans="1:11" s="28" customFormat="1" x14ac:dyDescent="0.25">
      <c r="A241" s="26" t="s">
        <v>47</v>
      </c>
      <c r="B241" s="14" t="s">
        <v>79</v>
      </c>
      <c r="C241" s="6">
        <v>1</v>
      </c>
      <c r="D241" s="6">
        <f t="shared" si="28"/>
        <v>168</v>
      </c>
      <c r="E241" s="6">
        <v>158</v>
      </c>
      <c r="F241" s="6">
        <v>10</v>
      </c>
      <c r="G241" s="7"/>
      <c r="H241" s="46">
        <v>6.7169999999999996</v>
      </c>
      <c r="I241" s="23">
        <f t="shared" si="33"/>
        <v>134.34</v>
      </c>
      <c r="J241" s="8">
        <f t="shared" si="34"/>
        <v>166.7</v>
      </c>
      <c r="K241" s="2"/>
    </row>
    <row r="242" spans="1:11" s="28" customFormat="1" x14ac:dyDescent="0.25">
      <c r="A242" s="26" t="s">
        <v>47</v>
      </c>
      <c r="B242" s="14" t="s">
        <v>100</v>
      </c>
      <c r="C242" s="6">
        <v>1</v>
      </c>
      <c r="D242" s="6">
        <f t="shared" si="28"/>
        <v>164</v>
      </c>
      <c r="E242" s="6">
        <v>158</v>
      </c>
      <c r="F242" s="6">
        <v>6</v>
      </c>
      <c r="G242" s="7"/>
      <c r="H242" s="46">
        <v>5.7750000000000004</v>
      </c>
      <c r="I242" s="23">
        <f t="shared" si="33"/>
        <v>69.3</v>
      </c>
      <c r="J242" s="8">
        <f t="shared" si="34"/>
        <v>85.99</v>
      </c>
      <c r="K242" s="2"/>
    </row>
    <row r="243" spans="1:11" s="28" customFormat="1" x14ac:dyDescent="0.25">
      <c r="A243" s="26" t="s">
        <v>47</v>
      </c>
      <c r="B243" s="14" t="s">
        <v>99</v>
      </c>
      <c r="C243" s="6">
        <v>1</v>
      </c>
      <c r="D243" s="6">
        <f t="shared" si="28"/>
        <v>168</v>
      </c>
      <c r="E243" s="6">
        <v>158</v>
      </c>
      <c r="F243" s="6">
        <v>10</v>
      </c>
      <c r="G243" s="7"/>
      <c r="H243" s="46">
        <v>5.7750000000000004</v>
      </c>
      <c r="I243" s="23">
        <f t="shared" si="33"/>
        <v>115.5</v>
      </c>
      <c r="J243" s="8">
        <f t="shared" si="34"/>
        <v>143.32</v>
      </c>
      <c r="K243" s="2"/>
    </row>
    <row r="244" spans="1:11" s="28" customFormat="1" x14ac:dyDescent="0.25">
      <c r="A244" s="26" t="s">
        <v>47</v>
      </c>
      <c r="B244" s="14" t="s">
        <v>79</v>
      </c>
      <c r="C244" s="6">
        <v>1</v>
      </c>
      <c r="D244" s="6">
        <f t="shared" si="28"/>
        <v>168</v>
      </c>
      <c r="E244" s="6">
        <v>158</v>
      </c>
      <c r="F244" s="6">
        <v>10</v>
      </c>
      <c r="G244" s="7"/>
      <c r="H244" s="46">
        <v>6.7169999999999996</v>
      </c>
      <c r="I244" s="23">
        <f t="shared" si="33"/>
        <v>134.34</v>
      </c>
      <c r="J244" s="8">
        <f t="shared" si="34"/>
        <v>166.7</v>
      </c>
      <c r="K244" s="2"/>
    </row>
    <row r="245" spans="1:11" s="28" customFormat="1" x14ac:dyDescent="0.25">
      <c r="A245" s="26" t="s">
        <v>47</v>
      </c>
      <c r="B245" s="14" t="s">
        <v>79</v>
      </c>
      <c r="C245" s="6">
        <v>1</v>
      </c>
      <c r="D245" s="6">
        <f t="shared" si="28"/>
        <v>168</v>
      </c>
      <c r="E245" s="6">
        <v>158</v>
      </c>
      <c r="F245" s="6">
        <v>10</v>
      </c>
      <c r="G245" s="7"/>
      <c r="H245" s="46">
        <v>6.7169999999999996</v>
      </c>
      <c r="I245" s="23">
        <f t="shared" si="33"/>
        <v>134.34</v>
      </c>
      <c r="J245" s="8">
        <f t="shared" si="34"/>
        <v>166.7</v>
      </c>
      <c r="K245" s="2"/>
    </row>
    <row r="246" spans="1:11" s="28" customFormat="1" x14ac:dyDescent="0.25">
      <c r="A246" s="26" t="s">
        <v>47</v>
      </c>
      <c r="B246" s="14" t="s">
        <v>99</v>
      </c>
      <c r="C246" s="6">
        <v>1</v>
      </c>
      <c r="D246" s="6">
        <f t="shared" si="28"/>
        <v>180</v>
      </c>
      <c r="E246" s="6">
        <v>158</v>
      </c>
      <c r="F246" s="6">
        <v>22</v>
      </c>
      <c r="G246" s="7"/>
      <c r="H246" s="46">
        <v>5.7750000000000004</v>
      </c>
      <c r="I246" s="23">
        <f t="shared" si="33"/>
        <v>254.1</v>
      </c>
      <c r="J246" s="8">
        <f t="shared" si="34"/>
        <v>315.31</v>
      </c>
      <c r="K246" s="2"/>
    </row>
    <row r="247" spans="1:11" s="28" customFormat="1" x14ac:dyDescent="0.25">
      <c r="A247" s="26" t="s">
        <v>47</v>
      </c>
      <c r="B247" s="14" t="s">
        <v>101</v>
      </c>
      <c r="C247" s="6">
        <v>1</v>
      </c>
      <c r="D247" s="6">
        <f t="shared" si="28"/>
        <v>192</v>
      </c>
      <c r="E247" s="6">
        <v>158</v>
      </c>
      <c r="F247" s="6">
        <v>34</v>
      </c>
      <c r="G247" s="7"/>
      <c r="H247" s="46">
        <v>6.3760000000000003</v>
      </c>
      <c r="I247" s="23">
        <f t="shared" si="33"/>
        <v>433.57</v>
      </c>
      <c r="J247" s="8">
        <f t="shared" si="34"/>
        <v>538.02</v>
      </c>
      <c r="K247" s="2"/>
    </row>
    <row r="248" spans="1:11" s="28" customFormat="1" x14ac:dyDescent="0.25">
      <c r="A248" s="26" t="s">
        <v>47</v>
      </c>
      <c r="B248" s="14" t="s">
        <v>100</v>
      </c>
      <c r="C248" s="6">
        <v>1</v>
      </c>
      <c r="D248" s="6">
        <f t="shared" si="28"/>
        <v>175</v>
      </c>
      <c r="E248" s="6">
        <v>158</v>
      </c>
      <c r="F248" s="6">
        <v>17</v>
      </c>
      <c r="G248" s="7"/>
      <c r="H248" s="46">
        <v>5.7750000000000004</v>
      </c>
      <c r="I248" s="23">
        <f t="shared" si="33"/>
        <v>196.35</v>
      </c>
      <c r="J248" s="8">
        <f t="shared" si="34"/>
        <v>243.65</v>
      </c>
      <c r="K248" s="2"/>
    </row>
    <row r="249" spans="1:11" s="28" customFormat="1" ht="33" x14ac:dyDescent="0.25">
      <c r="A249" s="26" t="s">
        <v>47</v>
      </c>
      <c r="B249" s="14" t="s">
        <v>102</v>
      </c>
      <c r="C249" s="6">
        <v>1</v>
      </c>
      <c r="D249" s="6">
        <f t="shared" si="28"/>
        <v>204</v>
      </c>
      <c r="E249" s="6">
        <v>158</v>
      </c>
      <c r="F249" s="6">
        <v>46</v>
      </c>
      <c r="G249" s="7"/>
      <c r="H249" s="46">
        <v>5.9409999999999998</v>
      </c>
      <c r="I249" s="23">
        <f t="shared" si="33"/>
        <v>546.57000000000005</v>
      </c>
      <c r="J249" s="8">
        <f t="shared" si="34"/>
        <v>678.24</v>
      </c>
      <c r="K249" s="2"/>
    </row>
    <row r="250" spans="1:11" s="28" customFormat="1" ht="33" x14ac:dyDescent="0.25">
      <c r="A250" s="26" t="s">
        <v>47</v>
      </c>
      <c r="B250" s="14" t="s">
        <v>102</v>
      </c>
      <c r="C250" s="6">
        <v>1</v>
      </c>
      <c r="D250" s="6">
        <f t="shared" si="28"/>
        <v>226</v>
      </c>
      <c r="E250" s="6">
        <v>158</v>
      </c>
      <c r="F250" s="6">
        <v>68</v>
      </c>
      <c r="G250" s="7"/>
      <c r="H250" s="46">
        <v>5.9409999999999998</v>
      </c>
      <c r="I250" s="23">
        <f t="shared" si="33"/>
        <v>807.98</v>
      </c>
      <c r="J250" s="8">
        <f t="shared" si="34"/>
        <v>1002.62</v>
      </c>
      <c r="K250" s="2"/>
    </row>
    <row r="251" spans="1:11" s="28" customFormat="1" ht="33" x14ac:dyDescent="0.25">
      <c r="A251" s="26" t="s">
        <v>47</v>
      </c>
      <c r="B251" s="14" t="s">
        <v>102</v>
      </c>
      <c r="C251" s="6">
        <v>1</v>
      </c>
      <c r="D251" s="6">
        <f t="shared" si="28"/>
        <v>216</v>
      </c>
      <c r="E251" s="6">
        <v>158</v>
      </c>
      <c r="F251" s="6">
        <v>58</v>
      </c>
      <c r="G251" s="7"/>
      <c r="H251" s="46">
        <v>5.9409999999999998</v>
      </c>
      <c r="I251" s="23">
        <f t="shared" si="33"/>
        <v>689.16</v>
      </c>
      <c r="J251" s="8">
        <f t="shared" si="34"/>
        <v>855.18</v>
      </c>
      <c r="K251" s="2"/>
    </row>
    <row r="252" spans="1:11" s="28" customFormat="1" x14ac:dyDescent="0.25">
      <c r="A252" s="26" t="s">
        <v>47</v>
      </c>
      <c r="B252" s="14" t="s">
        <v>79</v>
      </c>
      <c r="C252" s="6">
        <v>1</v>
      </c>
      <c r="D252" s="6">
        <f t="shared" si="28"/>
        <v>168</v>
      </c>
      <c r="E252" s="6">
        <v>158</v>
      </c>
      <c r="F252" s="6">
        <v>10</v>
      </c>
      <c r="G252" s="7"/>
      <c r="H252" s="46">
        <v>6.6520000000000001</v>
      </c>
      <c r="I252" s="23">
        <f t="shared" si="33"/>
        <v>133.04</v>
      </c>
      <c r="J252" s="8">
        <f t="shared" si="34"/>
        <v>165.09</v>
      </c>
      <c r="K252" s="2"/>
    </row>
    <row r="253" spans="1:11" s="28" customFormat="1" ht="33" x14ac:dyDescent="0.25">
      <c r="A253" s="26" t="s">
        <v>47</v>
      </c>
      <c r="B253" s="14" t="s">
        <v>102</v>
      </c>
      <c r="C253" s="6">
        <v>1</v>
      </c>
      <c r="D253" s="6">
        <f t="shared" si="28"/>
        <v>207</v>
      </c>
      <c r="E253" s="6">
        <v>158</v>
      </c>
      <c r="F253" s="6">
        <v>49</v>
      </c>
      <c r="G253" s="7"/>
      <c r="H253" s="46">
        <v>5.8840000000000003</v>
      </c>
      <c r="I253" s="23">
        <f t="shared" si="33"/>
        <v>576.63</v>
      </c>
      <c r="J253" s="8">
        <f t="shared" si="34"/>
        <v>715.54</v>
      </c>
      <c r="K253" s="2"/>
    </row>
    <row r="254" spans="1:11" s="28" customFormat="1" ht="33" x14ac:dyDescent="0.25">
      <c r="A254" s="26" t="s">
        <v>47</v>
      </c>
      <c r="B254" s="14" t="s">
        <v>102</v>
      </c>
      <c r="C254" s="6">
        <v>1</v>
      </c>
      <c r="D254" s="6">
        <f t="shared" si="28"/>
        <v>216</v>
      </c>
      <c r="E254" s="6">
        <v>158</v>
      </c>
      <c r="F254" s="6">
        <v>58</v>
      </c>
      <c r="G254" s="7"/>
      <c r="H254" s="46">
        <v>5.9409999999999998</v>
      </c>
      <c r="I254" s="23">
        <f t="shared" si="33"/>
        <v>689.16</v>
      </c>
      <c r="J254" s="8">
        <f t="shared" si="34"/>
        <v>855.18</v>
      </c>
      <c r="K254" s="2"/>
    </row>
    <row r="255" spans="1:11" s="28" customFormat="1" x14ac:dyDescent="0.25">
      <c r="A255" s="26" t="s">
        <v>47</v>
      </c>
      <c r="B255" s="14" t="s">
        <v>101</v>
      </c>
      <c r="C255" s="6">
        <v>1</v>
      </c>
      <c r="D255" s="6">
        <f t="shared" si="28"/>
        <v>232</v>
      </c>
      <c r="E255" s="6">
        <v>158</v>
      </c>
      <c r="F255" s="6">
        <v>74</v>
      </c>
      <c r="G255" s="7"/>
      <c r="H255" s="46">
        <v>6.3760000000000003</v>
      </c>
      <c r="I255" s="23">
        <f t="shared" si="33"/>
        <v>943.65</v>
      </c>
      <c r="J255" s="8">
        <f t="shared" si="34"/>
        <v>1170.98</v>
      </c>
      <c r="K255" s="2"/>
    </row>
    <row r="256" spans="1:11" s="28" customFormat="1" ht="33" x14ac:dyDescent="0.25">
      <c r="A256" s="26" t="s">
        <v>47</v>
      </c>
      <c r="B256" s="14" t="s">
        <v>102</v>
      </c>
      <c r="C256" s="6">
        <v>1</v>
      </c>
      <c r="D256" s="6">
        <f t="shared" si="28"/>
        <v>180</v>
      </c>
      <c r="E256" s="6">
        <v>158</v>
      </c>
      <c r="F256" s="6">
        <v>22</v>
      </c>
      <c r="G256" s="7"/>
      <c r="H256" s="46">
        <v>5.8840000000000003</v>
      </c>
      <c r="I256" s="23">
        <f t="shared" si="33"/>
        <v>258.89999999999998</v>
      </c>
      <c r="J256" s="8">
        <f t="shared" si="34"/>
        <v>321.27</v>
      </c>
      <c r="K256" s="2"/>
    </row>
    <row r="257" spans="1:11" s="28" customFormat="1" x14ac:dyDescent="0.25">
      <c r="A257" s="26" t="s">
        <v>47</v>
      </c>
      <c r="B257" s="14" t="s">
        <v>20</v>
      </c>
      <c r="C257" s="6">
        <v>1</v>
      </c>
      <c r="D257" s="6">
        <f t="shared" si="28"/>
        <v>180</v>
      </c>
      <c r="E257" s="6">
        <v>158</v>
      </c>
      <c r="F257" s="6">
        <v>22</v>
      </c>
      <c r="G257" s="7"/>
      <c r="H257" s="46">
        <v>5.0449999999999999</v>
      </c>
      <c r="I257" s="23">
        <f t="shared" si="33"/>
        <v>221.98</v>
      </c>
      <c r="J257" s="8">
        <f t="shared" si="34"/>
        <v>275.45</v>
      </c>
      <c r="K257" s="2"/>
    </row>
    <row r="258" spans="1:11" s="28" customFormat="1" ht="33" x14ac:dyDescent="0.25">
      <c r="A258" s="26" t="s">
        <v>47</v>
      </c>
      <c r="B258" s="14" t="s">
        <v>102</v>
      </c>
      <c r="C258" s="6">
        <v>1</v>
      </c>
      <c r="D258" s="6">
        <f t="shared" si="28"/>
        <v>182</v>
      </c>
      <c r="E258" s="6">
        <v>158</v>
      </c>
      <c r="F258" s="6">
        <v>24</v>
      </c>
      <c r="G258" s="7"/>
      <c r="H258" s="46">
        <v>5.9409999999999998</v>
      </c>
      <c r="I258" s="23">
        <f t="shared" si="33"/>
        <v>285.17</v>
      </c>
      <c r="J258" s="8">
        <f t="shared" si="34"/>
        <v>353.87</v>
      </c>
      <c r="K258" s="2"/>
    </row>
    <row r="259" spans="1:11" s="28" customFormat="1" ht="33" x14ac:dyDescent="0.25">
      <c r="A259" s="26" t="s">
        <v>47</v>
      </c>
      <c r="B259" s="14" t="s">
        <v>102</v>
      </c>
      <c r="C259" s="6">
        <v>1</v>
      </c>
      <c r="D259" s="6">
        <f t="shared" si="28"/>
        <v>216</v>
      </c>
      <c r="E259" s="6">
        <v>158</v>
      </c>
      <c r="F259" s="6">
        <v>58</v>
      </c>
      <c r="G259" s="7"/>
      <c r="H259" s="46">
        <v>5.9409999999999998</v>
      </c>
      <c r="I259" s="23">
        <f t="shared" si="33"/>
        <v>689.16</v>
      </c>
      <c r="J259" s="8">
        <f t="shared" si="34"/>
        <v>855.18</v>
      </c>
      <c r="K259" s="2"/>
    </row>
    <row r="260" spans="1:11" s="28" customFormat="1" ht="33" x14ac:dyDescent="0.25">
      <c r="A260" s="26" t="s">
        <v>47</v>
      </c>
      <c r="B260" s="14" t="s">
        <v>102</v>
      </c>
      <c r="C260" s="6">
        <v>1</v>
      </c>
      <c r="D260" s="6">
        <f t="shared" si="28"/>
        <v>204</v>
      </c>
      <c r="E260" s="6">
        <v>158</v>
      </c>
      <c r="F260" s="6">
        <v>46</v>
      </c>
      <c r="G260" s="7"/>
      <c r="H260" s="46">
        <v>5.9409999999999998</v>
      </c>
      <c r="I260" s="23">
        <f t="shared" si="33"/>
        <v>546.57000000000005</v>
      </c>
      <c r="J260" s="8">
        <f t="shared" si="34"/>
        <v>678.24</v>
      </c>
      <c r="K260" s="2"/>
    </row>
    <row r="261" spans="1:11" s="28" customFormat="1" ht="33" x14ac:dyDescent="0.25">
      <c r="A261" s="26" t="s">
        <v>47</v>
      </c>
      <c r="B261" s="14" t="s">
        <v>102</v>
      </c>
      <c r="C261" s="6">
        <v>1</v>
      </c>
      <c r="D261" s="6">
        <f t="shared" si="28"/>
        <v>192</v>
      </c>
      <c r="E261" s="6">
        <v>158</v>
      </c>
      <c r="F261" s="6">
        <v>34</v>
      </c>
      <c r="G261" s="7"/>
      <c r="H261" s="46">
        <v>5.8259999999999996</v>
      </c>
      <c r="I261" s="23">
        <f t="shared" si="33"/>
        <v>396.17</v>
      </c>
      <c r="J261" s="8">
        <f t="shared" si="34"/>
        <v>491.61</v>
      </c>
      <c r="K261" s="2"/>
    </row>
    <row r="262" spans="1:11" s="28" customFormat="1" ht="33" x14ac:dyDescent="0.25">
      <c r="A262" s="26" t="s">
        <v>47</v>
      </c>
      <c r="B262" s="14" t="s">
        <v>102</v>
      </c>
      <c r="C262" s="6">
        <v>1</v>
      </c>
      <c r="D262" s="6">
        <f t="shared" si="28"/>
        <v>168</v>
      </c>
      <c r="E262" s="6">
        <v>158</v>
      </c>
      <c r="F262" s="6">
        <v>10</v>
      </c>
      <c r="G262" s="7"/>
      <c r="H262" s="46">
        <v>5.8259999999999996</v>
      </c>
      <c r="I262" s="23">
        <f t="shared" si="33"/>
        <v>116.52</v>
      </c>
      <c r="J262" s="8">
        <f t="shared" si="34"/>
        <v>144.59</v>
      </c>
      <c r="K262" s="2"/>
    </row>
    <row r="263" spans="1:11" s="28" customFormat="1" ht="33" x14ac:dyDescent="0.25">
      <c r="A263" s="26" t="s">
        <v>47</v>
      </c>
      <c r="B263" s="14" t="s">
        <v>102</v>
      </c>
      <c r="C263" s="6">
        <v>1</v>
      </c>
      <c r="D263" s="6">
        <f t="shared" si="28"/>
        <v>216</v>
      </c>
      <c r="E263" s="6">
        <v>158</v>
      </c>
      <c r="F263" s="6">
        <v>58</v>
      </c>
      <c r="G263" s="7"/>
      <c r="H263" s="46">
        <v>5.9409999999999998</v>
      </c>
      <c r="I263" s="23">
        <f t="shared" si="33"/>
        <v>689.16</v>
      </c>
      <c r="J263" s="8">
        <f t="shared" si="34"/>
        <v>855.18</v>
      </c>
      <c r="K263" s="2"/>
    </row>
    <row r="264" spans="1:11" s="28" customFormat="1" x14ac:dyDescent="0.25">
      <c r="A264" s="26" t="s">
        <v>47</v>
      </c>
      <c r="B264" s="14" t="s">
        <v>100</v>
      </c>
      <c r="C264" s="6">
        <v>1</v>
      </c>
      <c r="D264" s="6">
        <f t="shared" si="28"/>
        <v>160</v>
      </c>
      <c r="E264" s="6">
        <v>158</v>
      </c>
      <c r="F264" s="6">
        <v>2</v>
      </c>
      <c r="G264" s="7"/>
      <c r="H264" s="46">
        <v>5.7750000000000004</v>
      </c>
      <c r="I264" s="23">
        <f t="shared" si="33"/>
        <v>23.1</v>
      </c>
      <c r="J264" s="8">
        <f t="shared" si="34"/>
        <v>28.66</v>
      </c>
      <c r="K264" s="2"/>
    </row>
    <row r="265" spans="1:11" s="28" customFormat="1" x14ac:dyDescent="0.25">
      <c r="A265" s="26" t="s">
        <v>47</v>
      </c>
      <c r="B265" s="14" t="s">
        <v>99</v>
      </c>
      <c r="C265" s="6">
        <v>1</v>
      </c>
      <c r="D265" s="6">
        <f t="shared" si="28"/>
        <v>160</v>
      </c>
      <c r="E265" s="6">
        <v>158</v>
      </c>
      <c r="F265" s="6">
        <v>2</v>
      </c>
      <c r="G265" s="7"/>
      <c r="H265" s="46">
        <v>5.7750000000000004</v>
      </c>
      <c r="I265" s="23">
        <f t="shared" si="33"/>
        <v>23.1</v>
      </c>
      <c r="J265" s="8">
        <f t="shared" si="34"/>
        <v>28.66</v>
      </c>
      <c r="K265" s="2"/>
    </row>
    <row r="266" spans="1:11" s="28" customFormat="1" x14ac:dyDescent="0.25">
      <c r="A266" s="26" t="s">
        <v>47</v>
      </c>
      <c r="B266" s="14" t="s">
        <v>100</v>
      </c>
      <c r="C266" s="6">
        <v>1</v>
      </c>
      <c r="D266" s="6">
        <f t="shared" si="28"/>
        <v>168</v>
      </c>
      <c r="E266" s="6">
        <v>158</v>
      </c>
      <c r="F266" s="6">
        <v>10</v>
      </c>
      <c r="G266" s="7"/>
      <c r="H266" s="46">
        <v>5.7750000000000004</v>
      </c>
      <c r="I266" s="23">
        <f t="shared" si="33"/>
        <v>115.5</v>
      </c>
      <c r="J266" s="8">
        <f t="shared" si="34"/>
        <v>143.32</v>
      </c>
      <c r="K266" s="2"/>
    </row>
    <row r="267" spans="1:11" s="28" customFormat="1" ht="33" x14ac:dyDescent="0.25">
      <c r="A267" s="26" t="s">
        <v>47</v>
      </c>
      <c r="B267" s="14" t="s">
        <v>102</v>
      </c>
      <c r="C267" s="6">
        <v>1</v>
      </c>
      <c r="D267" s="6">
        <f t="shared" ref="D267:D320" si="35">E267+F267</f>
        <v>192</v>
      </c>
      <c r="E267" s="6">
        <v>158</v>
      </c>
      <c r="F267" s="6">
        <v>34</v>
      </c>
      <c r="G267" s="7"/>
      <c r="H267" s="46">
        <v>5.9409999999999998</v>
      </c>
      <c r="I267" s="23">
        <f t="shared" si="33"/>
        <v>403.99</v>
      </c>
      <c r="J267" s="8">
        <f t="shared" si="34"/>
        <v>501.31</v>
      </c>
      <c r="K267" s="2"/>
    </row>
    <row r="268" spans="1:11" s="28" customFormat="1" ht="33" x14ac:dyDescent="0.25">
      <c r="A268" s="26" t="s">
        <v>47</v>
      </c>
      <c r="B268" s="14" t="s">
        <v>102</v>
      </c>
      <c r="C268" s="6">
        <v>1</v>
      </c>
      <c r="D268" s="6">
        <f t="shared" si="35"/>
        <v>192</v>
      </c>
      <c r="E268" s="6">
        <v>158</v>
      </c>
      <c r="F268" s="6">
        <v>34</v>
      </c>
      <c r="G268" s="7"/>
      <c r="H268" s="46">
        <v>5.9409999999999998</v>
      </c>
      <c r="I268" s="23">
        <f t="shared" si="33"/>
        <v>403.99</v>
      </c>
      <c r="J268" s="8">
        <f t="shared" si="34"/>
        <v>501.31</v>
      </c>
      <c r="K268" s="2"/>
    </row>
    <row r="269" spans="1:11" s="28" customFormat="1" x14ac:dyDescent="0.25">
      <c r="A269" s="26" t="s">
        <v>47</v>
      </c>
      <c r="B269" s="14" t="s">
        <v>20</v>
      </c>
      <c r="C269" s="6">
        <v>1</v>
      </c>
      <c r="D269" s="6">
        <f t="shared" si="35"/>
        <v>168</v>
      </c>
      <c r="E269" s="6">
        <v>158</v>
      </c>
      <c r="F269" s="6">
        <v>10</v>
      </c>
      <c r="G269" s="7"/>
      <c r="H269" s="46">
        <v>4.8689999999999998</v>
      </c>
      <c r="I269" s="23">
        <f t="shared" si="33"/>
        <v>97.38</v>
      </c>
      <c r="J269" s="8">
        <f t="shared" si="34"/>
        <v>120.84</v>
      </c>
      <c r="K269" s="2"/>
    </row>
    <row r="270" spans="1:11" s="28" customFormat="1" x14ac:dyDescent="0.25">
      <c r="A270" s="26" t="s">
        <v>47</v>
      </c>
      <c r="B270" s="14" t="s">
        <v>100</v>
      </c>
      <c r="C270" s="6">
        <v>1</v>
      </c>
      <c r="D270" s="6">
        <f t="shared" si="35"/>
        <v>173</v>
      </c>
      <c r="E270" s="6">
        <v>158</v>
      </c>
      <c r="F270" s="6">
        <v>15</v>
      </c>
      <c r="G270" s="7"/>
      <c r="H270" s="46">
        <v>5.6639999999999997</v>
      </c>
      <c r="I270" s="23">
        <f t="shared" si="33"/>
        <v>169.92</v>
      </c>
      <c r="J270" s="8">
        <f t="shared" si="34"/>
        <v>210.85</v>
      </c>
      <c r="K270" s="2"/>
    </row>
    <row r="271" spans="1:11" s="28" customFormat="1" ht="33" x14ac:dyDescent="0.25">
      <c r="A271" s="26" t="s">
        <v>47</v>
      </c>
      <c r="B271" s="14" t="s">
        <v>102</v>
      </c>
      <c r="C271" s="6">
        <v>1</v>
      </c>
      <c r="D271" s="6">
        <f t="shared" si="35"/>
        <v>226</v>
      </c>
      <c r="E271" s="6">
        <v>158</v>
      </c>
      <c r="F271" s="6">
        <v>68</v>
      </c>
      <c r="G271" s="7"/>
      <c r="H271" s="46">
        <v>5.8259999999999996</v>
      </c>
      <c r="I271" s="23">
        <f t="shared" si="33"/>
        <v>792.34</v>
      </c>
      <c r="J271" s="8">
        <f t="shared" si="34"/>
        <v>983.21</v>
      </c>
      <c r="K271" s="2"/>
    </row>
    <row r="272" spans="1:11" s="28" customFormat="1" ht="33" x14ac:dyDescent="0.25">
      <c r="A272" s="26" t="s">
        <v>47</v>
      </c>
      <c r="B272" s="14" t="s">
        <v>102</v>
      </c>
      <c r="C272" s="6">
        <v>1</v>
      </c>
      <c r="D272" s="6">
        <f t="shared" si="35"/>
        <v>207</v>
      </c>
      <c r="E272" s="6">
        <v>158</v>
      </c>
      <c r="F272" s="6">
        <v>49</v>
      </c>
      <c r="G272" s="7"/>
      <c r="H272" s="46">
        <v>5.8259999999999996</v>
      </c>
      <c r="I272" s="23">
        <f t="shared" si="33"/>
        <v>570.95000000000005</v>
      </c>
      <c r="J272" s="8">
        <f t="shared" si="34"/>
        <v>708.49</v>
      </c>
      <c r="K272" s="2"/>
    </row>
    <row r="273" spans="1:11" s="28" customFormat="1" ht="33" x14ac:dyDescent="0.25">
      <c r="A273" s="26" t="s">
        <v>47</v>
      </c>
      <c r="B273" s="14" t="s">
        <v>102</v>
      </c>
      <c r="C273" s="6">
        <v>1</v>
      </c>
      <c r="D273" s="6">
        <f t="shared" si="35"/>
        <v>192</v>
      </c>
      <c r="E273" s="6">
        <v>158</v>
      </c>
      <c r="F273" s="6">
        <v>34</v>
      </c>
      <c r="G273" s="7"/>
      <c r="H273" s="46">
        <v>5.9409999999999998</v>
      </c>
      <c r="I273" s="23">
        <f t="shared" si="33"/>
        <v>403.99</v>
      </c>
      <c r="J273" s="8">
        <f t="shared" si="34"/>
        <v>501.31</v>
      </c>
      <c r="K273" s="2"/>
    </row>
    <row r="274" spans="1:11" s="28" customFormat="1" x14ac:dyDescent="0.25">
      <c r="A274" s="26" t="s">
        <v>47</v>
      </c>
      <c r="B274" s="14" t="s">
        <v>103</v>
      </c>
      <c r="C274" s="6">
        <v>1</v>
      </c>
      <c r="D274" s="6">
        <f t="shared" si="35"/>
        <v>168</v>
      </c>
      <c r="E274" s="6">
        <v>158</v>
      </c>
      <c r="F274" s="6">
        <v>10</v>
      </c>
      <c r="G274" s="7"/>
      <c r="H274" s="46">
        <v>5.1440000000000001</v>
      </c>
      <c r="I274" s="23">
        <f t="shared" si="33"/>
        <v>102.88</v>
      </c>
      <c r="J274" s="8">
        <f t="shared" si="34"/>
        <v>127.66</v>
      </c>
      <c r="K274" s="2"/>
    </row>
    <row r="275" spans="1:11" s="28" customFormat="1" x14ac:dyDescent="0.25">
      <c r="A275" s="26" t="s">
        <v>47</v>
      </c>
      <c r="B275" s="14" t="s">
        <v>103</v>
      </c>
      <c r="C275" s="6">
        <v>1</v>
      </c>
      <c r="D275" s="6">
        <f t="shared" si="35"/>
        <v>160</v>
      </c>
      <c r="E275" s="6">
        <v>158</v>
      </c>
      <c r="F275" s="6">
        <v>2</v>
      </c>
      <c r="G275" s="7"/>
      <c r="H275" s="46">
        <v>5.1440000000000001</v>
      </c>
      <c r="I275" s="23">
        <f t="shared" si="33"/>
        <v>20.58</v>
      </c>
      <c r="J275" s="8">
        <f t="shared" si="34"/>
        <v>25.54</v>
      </c>
      <c r="K275" s="2"/>
    </row>
    <row r="276" spans="1:11" s="28" customFormat="1" x14ac:dyDescent="0.25">
      <c r="A276" s="26" t="s">
        <v>47</v>
      </c>
      <c r="B276" s="14" t="s">
        <v>20</v>
      </c>
      <c r="C276" s="6">
        <v>1</v>
      </c>
      <c r="D276" s="6">
        <f t="shared" si="35"/>
        <v>164</v>
      </c>
      <c r="E276" s="6">
        <v>158</v>
      </c>
      <c r="F276" s="6">
        <v>6</v>
      </c>
      <c r="G276" s="7"/>
      <c r="H276" s="46">
        <v>4.8209999999999997</v>
      </c>
      <c r="I276" s="23">
        <f t="shared" si="33"/>
        <v>57.85</v>
      </c>
      <c r="J276" s="8">
        <f t="shared" si="34"/>
        <v>71.790000000000006</v>
      </c>
      <c r="K276" s="2"/>
    </row>
    <row r="277" spans="1:11" s="28" customFormat="1" x14ac:dyDescent="0.25">
      <c r="A277" s="26" t="s">
        <v>47</v>
      </c>
      <c r="B277" s="14" t="s">
        <v>104</v>
      </c>
      <c r="C277" s="6">
        <v>1</v>
      </c>
      <c r="D277" s="6">
        <f t="shared" si="35"/>
        <v>200</v>
      </c>
      <c r="E277" s="6">
        <v>158</v>
      </c>
      <c r="F277" s="6">
        <v>42</v>
      </c>
      <c r="G277" s="7"/>
      <c r="H277" s="46">
        <v>5.74</v>
      </c>
      <c r="I277" s="23">
        <f t="shared" si="33"/>
        <v>482.16</v>
      </c>
      <c r="J277" s="8">
        <f t="shared" si="34"/>
        <v>598.30999999999995</v>
      </c>
      <c r="K277" s="2"/>
    </row>
    <row r="278" spans="1:11" s="28" customFormat="1" x14ac:dyDescent="0.25">
      <c r="A278" s="26" t="s">
        <v>47</v>
      </c>
      <c r="B278" s="14" t="s">
        <v>99</v>
      </c>
      <c r="C278" s="6">
        <v>1</v>
      </c>
      <c r="D278" s="6">
        <f t="shared" si="35"/>
        <v>184</v>
      </c>
      <c r="E278" s="6">
        <v>158</v>
      </c>
      <c r="F278" s="6">
        <v>26</v>
      </c>
      <c r="G278" s="7"/>
      <c r="H278" s="46">
        <v>5.6639999999999997</v>
      </c>
      <c r="I278" s="23">
        <f t="shared" si="33"/>
        <v>294.52999999999997</v>
      </c>
      <c r="J278" s="8">
        <f t="shared" si="34"/>
        <v>365.48</v>
      </c>
      <c r="K278" s="2"/>
    </row>
    <row r="279" spans="1:11" s="28" customFormat="1" x14ac:dyDescent="0.25">
      <c r="A279" s="26" t="s">
        <v>47</v>
      </c>
      <c r="B279" s="14" t="s">
        <v>99</v>
      </c>
      <c r="C279" s="6">
        <v>1</v>
      </c>
      <c r="D279" s="6">
        <f t="shared" si="35"/>
        <v>164</v>
      </c>
      <c r="E279" s="6">
        <v>158</v>
      </c>
      <c r="F279" s="6">
        <v>6</v>
      </c>
      <c r="G279" s="7"/>
      <c r="H279" s="46">
        <v>5.7750000000000004</v>
      </c>
      <c r="I279" s="23">
        <f t="shared" si="33"/>
        <v>69.3</v>
      </c>
      <c r="J279" s="8">
        <f t="shared" si="34"/>
        <v>85.99</v>
      </c>
      <c r="K279" s="2"/>
    </row>
    <row r="280" spans="1:11" s="28" customFormat="1" ht="33" x14ac:dyDescent="0.25">
      <c r="A280" s="26" t="s">
        <v>47</v>
      </c>
      <c r="B280" s="14" t="s">
        <v>102</v>
      </c>
      <c r="C280" s="6">
        <v>1</v>
      </c>
      <c r="D280" s="6">
        <f t="shared" si="35"/>
        <v>203</v>
      </c>
      <c r="E280" s="6">
        <v>158</v>
      </c>
      <c r="F280" s="6">
        <v>45</v>
      </c>
      <c r="G280" s="7"/>
      <c r="H280" s="46">
        <v>5.9409999999999998</v>
      </c>
      <c r="I280" s="23">
        <f t="shared" si="33"/>
        <v>534.69000000000005</v>
      </c>
      <c r="J280" s="8">
        <f t="shared" si="34"/>
        <v>663.5</v>
      </c>
      <c r="K280" s="2"/>
    </row>
    <row r="281" spans="1:11" s="28" customFormat="1" ht="33" x14ac:dyDescent="0.25">
      <c r="A281" s="26" t="s">
        <v>47</v>
      </c>
      <c r="B281" s="14" t="s">
        <v>102</v>
      </c>
      <c r="C281" s="6">
        <v>1</v>
      </c>
      <c r="D281" s="6">
        <f t="shared" si="35"/>
        <v>196</v>
      </c>
      <c r="E281" s="6">
        <v>158</v>
      </c>
      <c r="F281" s="6">
        <v>38</v>
      </c>
      <c r="G281" s="7"/>
      <c r="H281" s="46">
        <v>5.74</v>
      </c>
      <c r="I281" s="23">
        <f t="shared" si="33"/>
        <v>436.24</v>
      </c>
      <c r="J281" s="8">
        <f t="shared" si="34"/>
        <v>541.33000000000004</v>
      </c>
      <c r="K281" s="2"/>
    </row>
    <row r="282" spans="1:11" s="28" customFormat="1" x14ac:dyDescent="0.25">
      <c r="A282" s="26" t="s">
        <v>47</v>
      </c>
      <c r="B282" s="14" t="s">
        <v>100</v>
      </c>
      <c r="C282" s="6">
        <v>1</v>
      </c>
      <c r="D282" s="6">
        <f t="shared" si="35"/>
        <v>160</v>
      </c>
      <c r="E282" s="6">
        <v>158</v>
      </c>
      <c r="F282" s="6">
        <v>2</v>
      </c>
      <c r="G282" s="7"/>
      <c r="H282" s="46">
        <v>5.7750000000000004</v>
      </c>
      <c r="I282" s="23">
        <f t="shared" si="33"/>
        <v>23.1</v>
      </c>
      <c r="J282" s="8">
        <f t="shared" si="34"/>
        <v>28.66</v>
      </c>
      <c r="K282" s="2"/>
    </row>
    <row r="283" spans="1:11" s="28" customFormat="1" x14ac:dyDescent="0.25">
      <c r="A283" s="26" t="s">
        <v>47</v>
      </c>
      <c r="B283" s="14" t="s">
        <v>101</v>
      </c>
      <c r="C283" s="6">
        <v>1</v>
      </c>
      <c r="D283" s="6">
        <f t="shared" si="35"/>
        <v>168</v>
      </c>
      <c r="E283" s="6">
        <v>158</v>
      </c>
      <c r="F283" s="6">
        <v>10</v>
      </c>
      <c r="G283" s="7"/>
      <c r="H283" s="46">
        <v>6.3760000000000003</v>
      </c>
      <c r="I283" s="23">
        <f t="shared" si="33"/>
        <v>127.52</v>
      </c>
      <c r="J283" s="8">
        <f t="shared" si="34"/>
        <v>158.24</v>
      </c>
      <c r="K283" s="2"/>
    </row>
    <row r="284" spans="1:11" s="28" customFormat="1" x14ac:dyDescent="0.25">
      <c r="A284" s="26" t="s">
        <v>47</v>
      </c>
      <c r="B284" s="14" t="s">
        <v>99</v>
      </c>
      <c r="C284" s="6">
        <v>1</v>
      </c>
      <c r="D284" s="6">
        <f t="shared" si="35"/>
        <v>168</v>
      </c>
      <c r="E284" s="6">
        <v>158</v>
      </c>
      <c r="F284" s="6">
        <v>10</v>
      </c>
      <c r="G284" s="7"/>
      <c r="H284" s="46">
        <v>5.58</v>
      </c>
      <c r="I284" s="23">
        <f t="shared" si="33"/>
        <v>111.6</v>
      </c>
      <c r="J284" s="8">
        <f t="shared" si="34"/>
        <v>138.47999999999999</v>
      </c>
      <c r="K284" s="2"/>
    </row>
    <row r="285" spans="1:11" s="28" customFormat="1" x14ac:dyDescent="0.25">
      <c r="A285" s="26" t="s">
        <v>47</v>
      </c>
      <c r="B285" s="14" t="s">
        <v>99</v>
      </c>
      <c r="C285" s="6">
        <v>1</v>
      </c>
      <c r="D285" s="6">
        <f t="shared" si="35"/>
        <v>172</v>
      </c>
      <c r="E285" s="6">
        <v>158</v>
      </c>
      <c r="F285" s="6">
        <v>14</v>
      </c>
      <c r="G285" s="7"/>
      <c r="H285" s="46">
        <v>5.7750000000000004</v>
      </c>
      <c r="I285" s="23">
        <f t="shared" si="33"/>
        <v>161.69999999999999</v>
      </c>
      <c r="J285" s="8">
        <f t="shared" si="34"/>
        <v>200.65</v>
      </c>
      <c r="K285" s="2"/>
    </row>
    <row r="286" spans="1:11" s="28" customFormat="1" x14ac:dyDescent="0.25">
      <c r="A286" s="26" t="s">
        <v>47</v>
      </c>
      <c r="B286" s="14" t="s">
        <v>20</v>
      </c>
      <c r="C286" s="6">
        <v>1</v>
      </c>
      <c r="D286" s="6">
        <f t="shared" si="35"/>
        <v>175</v>
      </c>
      <c r="E286" s="6">
        <v>158</v>
      </c>
      <c r="F286" s="6">
        <v>17</v>
      </c>
      <c r="G286" s="7"/>
      <c r="H286" s="46">
        <v>4.75</v>
      </c>
      <c r="I286" s="23">
        <f t="shared" si="33"/>
        <v>161.5</v>
      </c>
      <c r="J286" s="8">
        <f t="shared" si="34"/>
        <v>200.41</v>
      </c>
      <c r="K286" s="2"/>
    </row>
    <row r="287" spans="1:11" s="28" customFormat="1" ht="33" x14ac:dyDescent="0.25">
      <c r="A287" s="26" t="s">
        <v>47</v>
      </c>
      <c r="B287" s="14" t="s">
        <v>102</v>
      </c>
      <c r="C287" s="6">
        <v>1</v>
      </c>
      <c r="D287" s="6">
        <f t="shared" si="35"/>
        <v>192</v>
      </c>
      <c r="E287" s="6">
        <v>158</v>
      </c>
      <c r="F287" s="6">
        <v>34</v>
      </c>
      <c r="G287" s="7"/>
      <c r="H287" s="46">
        <v>5.74</v>
      </c>
      <c r="I287" s="23">
        <f t="shared" si="33"/>
        <v>390.32</v>
      </c>
      <c r="J287" s="8">
        <f t="shared" si="34"/>
        <v>484.35</v>
      </c>
      <c r="K287" s="2"/>
    </row>
    <row r="288" spans="1:11" s="28" customFormat="1" ht="33" x14ac:dyDescent="0.25">
      <c r="A288" s="26" t="s">
        <v>47</v>
      </c>
      <c r="B288" s="14" t="s">
        <v>102</v>
      </c>
      <c r="C288" s="6">
        <v>1</v>
      </c>
      <c r="D288" s="6">
        <f t="shared" si="35"/>
        <v>216</v>
      </c>
      <c r="E288" s="6">
        <v>158</v>
      </c>
      <c r="F288" s="6">
        <v>58</v>
      </c>
      <c r="G288" s="7"/>
      <c r="H288" s="46">
        <v>5.9409999999999998</v>
      </c>
      <c r="I288" s="23">
        <f t="shared" si="33"/>
        <v>689.16</v>
      </c>
      <c r="J288" s="8">
        <f t="shared" si="34"/>
        <v>855.18</v>
      </c>
      <c r="K288" s="2"/>
    </row>
    <row r="289" spans="1:11" s="28" customFormat="1" x14ac:dyDescent="0.25">
      <c r="A289" s="26" t="s">
        <v>47</v>
      </c>
      <c r="B289" s="14" t="s">
        <v>79</v>
      </c>
      <c r="C289" s="6">
        <v>1</v>
      </c>
      <c r="D289" s="6">
        <f t="shared" si="35"/>
        <v>160</v>
      </c>
      <c r="E289" s="6">
        <v>158</v>
      </c>
      <c r="F289" s="6">
        <v>2</v>
      </c>
      <c r="G289" s="7"/>
      <c r="H289" s="46">
        <v>6.49</v>
      </c>
      <c r="I289" s="23">
        <f t="shared" si="33"/>
        <v>25.96</v>
      </c>
      <c r="J289" s="8">
        <f t="shared" si="34"/>
        <v>32.21</v>
      </c>
      <c r="K289" s="2"/>
    </row>
    <row r="290" spans="1:11" s="28" customFormat="1" x14ac:dyDescent="0.25">
      <c r="A290" s="26" t="s">
        <v>47</v>
      </c>
      <c r="B290" s="14" t="s">
        <v>104</v>
      </c>
      <c r="C290" s="6">
        <v>1</v>
      </c>
      <c r="D290" s="6">
        <f t="shared" si="35"/>
        <v>216</v>
      </c>
      <c r="E290" s="6">
        <v>158</v>
      </c>
      <c r="F290" s="6">
        <v>58</v>
      </c>
      <c r="G290" s="7"/>
      <c r="H290" s="46">
        <v>5.74</v>
      </c>
      <c r="I290" s="23">
        <f t="shared" si="33"/>
        <v>665.84</v>
      </c>
      <c r="J290" s="8">
        <f t="shared" si="34"/>
        <v>826.24</v>
      </c>
      <c r="K290" s="2"/>
    </row>
    <row r="291" spans="1:11" s="28" customFormat="1" x14ac:dyDescent="0.25">
      <c r="A291" s="26" t="s">
        <v>47</v>
      </c>
      <c r="B291" s="14" t="s">
        <v>104</v>
      </c>
      <c r="C291" s="6">
        <v>1</v>
      </c>
      <c r="D291" s="6">
        <f t="shared" si="35"/>
        <v>194</v>
      </c>
      <c r="E291" s="6">
        <v>158</v>
      </c>
      <c r="F291" s="6">
        <v>36</v>
      </c>
      <c r="G291" s="7"/>
      <c r="H291" s="46">
        <v>5.9409999999999998</v>
      </c>
      <c r="I291" s="23">
        <f t="shared" si="33"/>
        <v>427.75</v>
      </c>
      <c r="J291" s="8">
        <f t="shared" si="34"/>
        <v>530.79</v>
      </c>
      <c r="K291" s="2"/>
    </row>
    <row r="292" spans="1:11" s="28" customFormat="1" x14ac:dyDescent="0.25">
      <c r="A292" s="26" t="s">
        <v>47</v>
      </c>
      <c r="B292" s="14" t="s">
        <v>105</v>
      </c>
      <c r="C292" s="6">
        <v>1</v>
      </c>
      <c r="D292" s="6">
        <f t="shared" si="35"/>
        <v>234</v>
      </c>
      <c r="E292" s="6">
        <v>158</v>
      </c>
      <c r="F292" s="6">
        <v>76</v>
      </c>
      <c r="G292" s="7"/>
      <c r="H292" s="46">
        <v>5.9409999999999998</v>
      </c>
      <c r="I292" s="23">
        <f t="shared" si="33"/>
        <v>903.03</v>
      </c>
      <c r="J292" s="8">
        <f t="shared" si="34"/>
        <v>1120.57</v>
      </c>
      <c r="K292" s="2"/>
    </row>
    <row r="293" spans="1:11" s="28" customFormat="1" x14ac:dyDescent="0.25">
      <c r="A293" s="26" t="s">
        <v>47</v>
      </c>
      <c r="B293" s="14" t="s">
        <v>99</v>
      </c>
      <c r="C293" s="6">
        <v>1</v>
      </c>
      <c r="D293" s="6">
        <f t="shared" si="35"/>
        <v>164</v>
      </c>
      <c r="E293" s="6">
        <v>158</v>
      </c>
      <c r="F293" s="6">
        <v>6</v>
      </c>
      <c r="G293" s="7"/>
      <c r="H293" s="46">
        <v>5.58</v>
      </c>
      <c r="I293" s="23">
        <f t="shared" si="33"/>
        <v>66.959999999999994</v>
      </c>
      <c r="J293" s="8">
        <f t="shared" si="34"/>
        <v>83.09</v>
      </c>
      <c r="K293" s="2"/>
    </row>
    <row r="294" spans="1:11" s="28" customFormat="1" x14ac:dyDescent="0.25">
      <c r="A294" s="26" t="s">
        <v>47</v>
      </c>
      <c r="B294" s="14" t="s">
        <v>20</v>
      </c>
      <c r="C294" s="6">
        <v>1</v>
      </c>
      <c r="D294" s="6">
        <f t="shared" si="35"/>
        <v>220</v>
      </c>
      <c r="E294" s="6">
        <v>158</v>
      </c>
      <c r="F294" s="6">
        <v>62</v>
      </c>
      <c r="G294" s="7"/>
      <c r="H294" s="46">
        <v>5.1440000000000001</v>
      </c>
      <c r="I294" s="23">
        <f t="shared" si="33"/>
        <v>637.86</v>
      </c>
      <c r="J294" s="8">
        <f t="shared" si="34"/>
        <v>791.52</v>
      </c>
      <c r="K294" s="2"/>
    </row>
    <row r="295" spans="1:11" s="28" customFormat="1" ht="33" x14ac:dyDescent="0.25">
      <c r="A295" s="26" t="s">
        <v>47</v>
      </c>
      <c r="B295" s="14" t="s">
        <v>102</v>
      </c>
      <c r="C295" s="6">
        <v>1</v>
      </c>
      <c r="D295" s="6">
        <f t="shared" si="35"/>
        <v>200</v>
      </c>
      <c r="E295" s="6">
        <v>158</v>
      </c>
      <c r="F295" s="6">
        <v>42</v>
      </c>
      <c r="G295" s="7"/>
      <c r="H295" s="46">
        <v>5.74</v>
      </c>
      <c r="I295" s="23">
        <f t="shared" si="33"/>
        <v>482.16</v>
      </c>
      <c r="J295" s="8">
        <f t="shared" si="34"/>
        <v>598.30999999999995</v>
      </c>
      <c r="K295" s="2"/>
    </row>
    <row r="296" spans="1:11" s="28" customFormat="1" x14ac:dyDescent="0.25">
      <c r="A296" s="26" t="s">
        <v>47</v>
      </c>
      <c r="B296" s="14" t="s">
        <v>20</v>
      </c>
      <c r="C296" s="6">
        <v>1</v>
      </c>
      <c r="D296" s="6">
        <f t="shared" si="35"/>
        <v>186</v>
      </c>
      <c r="E296" s="6">
        <v>158</v>
      </c>
      <c r="F296" s="6">
        <v>28</v>
      </c>
      <c r="G296" s="7"/>
      <c r="H296" s="46">
        <v>4.97</v>
      </c>
      <c r="I296" s="23">
        <f t="shared" si="33"/>
        <v>278.32</v>
      </c>
      <c r="J296" s="8">
        <f t="shared" si="34"/>
        <v>345.37</v>
      </c>
      <c r="K296" s="2"/>
    </row>
    <row r="297" spans="1:11" s="28" customFormat="1" ht="33" x14ac:dyDescent="0.25">
      <c r="A297" s="26" t="s">
        <v>47</v>
      </c>
      <c r="B297" s="14" t="s">
        <v>102</v>
      </c>
      <c r="C297" s="6">
        <v>1</v>
      </c>
      <c r="D297" s="6">
        <f t="shared" si="35"/>
        <v>200</v>
      </c>
      <c r="E297" s="6">
        <v>158</v>
      </c>
      <c r="F297" s="6">
        <v>42</v>
      </c>
      <c r="G297" s="7"/>
      <c r="H297" s="46">
        <v>5.9409999999999998</v>
      </c>
      <c r="I297" s="23">
        <f t="shared" si="33"/>
        <v>499.04</v>
      </c>
      <c r="J297" s="8">
        <f t="shared" si="34"/>
        <v>619.26</v>
      </c>
      <c r="K297" s="2"/>
    </row>
    <row r="298" spans="1:11" s="28" customFormat="1" x14ac:dyDescent="0.25">
      <c r="A298" s="26" t="s">
        <v>47</v>
      </c>
      <c r="B298" s="14" t="s">
        <v>20</v>
      </c>
      <c r="C298" s="6">
        <v>1</v>
      </c>
      <c r="D298" s="6">
        <f t="shared" si="35"/>
        <v>160</v>
      </c>
      <c r="E298" s="6">
        <v>158</v>
      </c>
      <c r="F298" s="6">
        <v>2</v>
      </c>
      <c r="G298" s="7"/>
      <c r="H298" s="46">
        <v>4.75</v>
      </c>
      <c r="I298" s="23">
        <f t="shared" si="33"/>
        <v>19</v>
      </c>
      <c r="J298" s="8">
        <f t="shared" si="34"/>
        <v>23.58</v>
      </c>
      <c r="K298" s="2"/>
    </row>
    <row r="299" spans="1:11" s="28" customFormat="1" ht="33" x14ac:dyDescent="0.25">
      <c r="A299" s="26" t="s">
        <v>47</v>
      </c>
      <c r="B299" s="14" t="s">
        <v>102</v>
      </c>
      <c r="C299" s="6">
        <v>1</v>
      </c>
      <c r="D299" s="6">
        <f t="shared" si="35"/>
        <v>168</v>
      </c>
      <c r="E299" s="6">
        <v>158</v>
      </c>
      <c r="F299" s="6">
        <v>10</v>
      </c>
      <c r="G299" s="7"/>
      <c r="H299" s="46">
        <v>5.74</v>
      </c>
      <c r="I299" s="23">
        <f t="shared" si="33"/>
        <v>114.8</v>
      </c>
      <c r="J299" s="8">
        <f t="shared" si="34"/>
        <v>142.46</v>
      </c>
      <c r="K299" s="2"/>
    </row>
    <row r="300" spans="1:11" s="28" customFormat="1" x14ac:dyDescent="0.25">
      <c r="A300" s="26" t="s">
        <v>47</v>
      </c>
      <c r="B300" s="14" t="s">
        <v>103</v>
      </c>
      <c r="C300" s="6">
        <v>1</v>
      </c>
      <c r="D300" s="6">
        <f t="shared" si="35"/>
        <v>204</v>
      </c>
      <c r="E300" s="6">
        <v>158</v>
      </c>
      <c r="F300" s="6">
        <v>46</v>
      </c>
      <c r="G300" s="7"/>
      <c r="H300" s="46">
        <v>4.97</v>
      </c>
      <c r="I300" s="23">
        <f t="shared" si="33"/>
        <v>457.24</v>
      </c>
      <c r="J300" s="8">
        <f t="shared" si="34"/>
        <v>567.39</v>
      </c>
      <c r="K300" s="2"/>
    </row>
    <row r="301" spans="1:11" s="28" customFormat="1" x14ac:dyDescent="0.25">
      <c r="A301" s="26" t="s">
        <v>47</v>
      </c>
      <c r="B301" s="14" t="s">
        <v>20</v>
      </c>
      <c r="C301" s="6">
        <v>1</v>
      </c>
      <c r="D301" s="6">
        <f t="shared" si="35"/>
        <v>203</v>
      </c>
      <c r="E301" s="6">
        <v>158</v>
      </c>
      <c r="F301" s="6">
        <v>45</v>
      </c>
      <c r="G301" s="7"/>
      <c r="H301" s="46">
        <v>4.97</v>
      </c>
      <c r="I301" s="23">
        <f t="shared" si="33"/>
        <v>447.3</v>
      </c>
      <c r="J301" s="8">
        <f t="shared" si="34"/>
        <v>555.04999999999995</v>
      </c>
      <c r="K301" s="2"/>
    </row>
    <row r="302" spans="1:11" s="28" customFormat="1" x14ac:dyDescent="0.25">
      <c r="A302" s="26" t="s">
        <v>47</v>
      </c>
      <c r="B302" s="14" t="s">
        <v>104</v>
      </c>
      <c r="C302" s="6">
        <v>1</v>
      </c>
      <c r="D302" s="6">
        <f t="shared" si="35"/>
        <v>192</v>
      </c>
      <c r="E302" s="6">
        <v>158</v>
      </c>
      <c r="F302" s="6">
        <v>34</v>
      </c>
      <c r="G302" s="7"/>
      <c r="H302" s="46">
        <v>5.9409999999999998</v>
      </c>
      <c r="I302" s="23">
        <f t="shared" si="33"/>
        <v>403.99</v>
      </c>
      <c r="J302" s="8">
        <f t="shared" si="34"/>
        <v>501.31</v>
      </c>
      <c r="K302" s="2"/>
    </row>
    <row r="303" spans="1:11" s="28" customFormat="1" x14ac:dyDescent="0.25">
      <c r="A303" s="26" t="s">
        <v>47</v>
      </c>
      <c r="B303" s="14" t="s">
        <v>98</v>
      </c>
      <c r="C303" s="6">
        <v>1</v>
      </c>
      <c r="D303" s="6">
        <f t="shared" si="35"/>
        <v>192</v>
      </c>
      <c r="E303" s="6">
        <v>158</v>
      </c>
      <c r="F303" s="6">
        <v>34</v>
      </c>
      <c r="G303" s="7"/>
      <c r="H303" s="46">
        <v>5.74</v>
      </c>
      <c r="I303" s="23">
        <f t="shared" si="33"/>
        <v>390.32</v>
      </c>
      <c r="J303" s="8">
        <f t="shared" si="34"/>
        <v>484.35</v>
      </c>
      <c r="K303" s="2"/>
    </row>
    <row r="304" spans="1:11" s="28" customFormat="1" ht="33" x14ac:dyDescent="0.25">
      <c r="A304" s="26" t="s">
        <v>47</v>
      </c>
      <c r="B304" s="14" t="s">
        <v>102</v>
      </c>
      <c r="C304" s="6">
        <v>1</v>
      </c>
      <c r="D304" s="6">
        <f t="shared" si="35"/>
        <v>198</v>
      </c>
      <c r="E304" s="6">
        <v>158</v>
      </c>
      <c r="F304" s="6">
        <v>40</v>
      </c>
      <c r="G304" s="7"/>
      <c r="H304" s="46">
        <v>5.74</v>
      </c>
      <c r="I304" s="23">
        <f t="shared" si="33"/>
        <v>459.2</v>
      </c>
      <c r="J304" s="8">
        <f t="shared" si="34"/>
        <v>569.82000000000005</v>
      </c>
      <c r="K304" s="2"/>
    </row>
    <row r="305" spans="1:11" s="28" customFormat="1" x14ac:dyDescent="0.25">
      <c r="A305" s="26" t="s">
        <v>47</v>
      </c>
      <c r="B305" s="14" t="s">
        <v>106</v>
      </c>
      <c r="C305" s="6">
        <v>1</v>
      </c>
      <c r="D305" s="6">
        <f t="shared" si="35"/>
        <v>170</v>
      </c>
      <c r="E305" s="6">
        <v>158</v>
      </c>
      <c r="F305" s="6">
        <v>12</v>
      </c>
      <c r="G305" s="7"/>
      <c r="H305" s="46">
        <v>4.97</v>
      </c>
      <c r="I305" s="23">
        <f t="shared" si="33"/>
        <v>119.28</v>
      </c>
      <c r="J305" s="8">
        <f t="shared" si="34"/>
        <v>148.01</v>
      </c>
      <c r="K305" s="2"/>
    </row>
    <row r="306" spans="1:11" s="28" customFormat="1" x14ac:dyDescent="0.25">
      <c r="A306" s="26" t="s">
        <v>47</v>
      </c>
      <c r="B306" s="14" t="s">
        <v>100</v>
      </c>
      <c r="C306" s="6">
        <v>1</v>
      </c>
      <c r="D306" s="6">
        <f t="shared" si="35"/>
        <v>164</v>
      </c>
      <c r="E306" s="6">
        <v>158</v>
      </c>
      <c r="F306" s="6">
        <v>6</v>
      </c>
      <c r="G306" s="7"/>
      <c r="H306" s="46">
        <v>5.58</v>
      </c>
      <c r="I306" s="23">
        <f t="shared" si="33"/>
        <v>66.959999999999994</v>
      </c>
      <c r="J306" s="8">
        <f t="shared" si="34"/>
        <v>83.09</v>
      </c>
      <c r="K306" s="2"/>
    </row>
    <row r="307" spans="1:11" s="28" customFormat="1" x14ac:dyDescent="0.25">
      <c r="A307" s="26" t="s">
        <v>47</v>
      </c>
      <c r="B307" s="14" t="s">
        <v>79</v>
      </c>
      <c r="C307" s="6">
        <v>1</v>
      </c>
      <c r="D307" s="6">
        <f t="shared" si="35"/>
        <v>168</v>
      </c>
      <c r="E307" s="6">
        <v>158</v>
      </c>
      <c r="F307" s="6">
        <v>10</v>
      </c>
      <c r="G307" s="7"/>
      <c r="H307" s="46">
        <v>6.49</v>
      </c>
      <c r="I307" s="23">
        <f t="shared" si="33"/>
        <v>129.80000000000001</v>
      </c>
      <c r="J307" s="8">
        <f t="shared" si="34"/>
        <v>161.07</v>
      </c>
      <c r="K307" s="2"/>
    </row>
    <row r="308" spans="1:11" s="28" customFormat="1" x14ac:dyDescent="0.25">
      <c r="A308" s="26" t="s">
        <v>47</v>
      </c>
      <c r="B308" s="14" t="s">
        <v>100</v>
      </c>
      <c r="C308" s="6">
        <v>1</v>
      </c>
      <c r="D308" s="6">
        <f t="shared" si="35"/>
        <v>160</v>
      </c>
      <c r="E308" s="6">
        <v>158</v>
      </c>
      <c r="F308" s="6">
        <v>2</v>
      </c>
      <c r="G308" s="7"/>
      <c r="H308" s="46">
        <v>5.74</v>
      </c>
      <c r="I308" s="23">
        <f t="shared" si="33"/>
        <v>22.96</v>
      </c>
      <c r="J308" s="8">
        <f t="shared" si="34"/>
        <v>28.49</v>
      </c>
      <c r="K308" s="2"/>
    </row>
    <row r="309" spans="1:11" s="28" customFormat="1" ht="33" x14ac:dyDescent="0.25">
      <c r="A309" s="26" t="s">
        <v>47</v>
      </c>
      <c r="B309" s="14" t="s">
        <v>102</v>
      </c>
      <c r="C309" s="6">
        <v>1</v>
      </c>
      <c r="D309" s="6">
        <f t="shared" si="35"/>
        <v>179</v>
      </c>
      <c r="E309" s="6">
        <v>158</v>
      </c>
      <c r="F309" s="6">
        <v>21</v>
      </c>
      <c r="G309" s="7"/>
      <c r="H309" s="46">
        <v>5.74</v>
      </c>
      <c r="I309" s="23">
        <f t="shared" si="33"/>
        <v>241.08</v>
      </c>
      <c r="J309" s="8">
        <f t="shared" si="34"/>
        <v>299.16000000000003</v>
      </c>
      <c r="K309" s="2"/>
    </row>
    <row r="310" spans="1:11" s="28" customFormat="1" x14ac:dyDescent="0.25">
      <c r="A310" s="26" t="s">
        <v>47</v>
      </c>
      <c r="B310" s="14" t="s">
        <v>20</v>
      </c>
      <c r="C310" s="6">
        <v>1</v>
      </c>
      <c r="D310" s="6">
        <f t="shared" si="35"/>
        <v>218</v>
      </c>
      <c r="E310" s="6">
        <v>158</v>
      </c>
      <c r="F310" s="6">
        <v>60</v>
      </c>
      <c r="G310" s="7"/>
      <c r="H310" s="46">
        <v>4.97</v>
      </c>
      <c r="I310" s="23">
        <f t="shared" si="33"/>
        <v>596.4</v>
      </c>
      <c r="J310" s="8">
        <f t="shared" si="34"/>
        <v>740.07</v>
      </c>
      <c r="K310" s="2"/>
    </row>
    <row r="311" spans="1:11" s="28" customFormat="1" x14ac:dyDescent="0.25">
      <c r="A311" s="26" t="s">
        <v>47</v>
      </c>
      <c r="B311" s="14" t="s">
        <v>104</v>
      </c>
      <c r="C311" s="6">
        <v>1</v>
      </c>
      <c r="D311" s="6">
        <f t="shared" si="35"/>
        <v>242</v>
      </c>
      <c r="E311" s="6">
        <v>158</v>
      </c>
      <c r="F311" s="6">
        <v>84</v>
      </c>
      <c r="G311" s="7"/>
      <c r="H311" s="46">
        <v>5.74</v>
      </c>
      <c r="I311" s="23">
        <f t="shared" si="33"/>
        <v>964.32</v>
      </c>
      <c r="J311" s="8">
        <f t="shared" si="34"/>
        <v>1196.6199999999999</v>
      </c>
      <c r="K311" s="2"/>
    </row>
    <row r="312" spans="1:11" s="28" customFormat="1" x14ac:dyDescent="0.25">
      <c r="A312" s="26" t="s">
        <v>47</v>
      </c>
      <c r="B312" s="14" t="s">
        <v>20</v>
      </c>
      <c r="C312" s="6">
        <v>1</v>
      </c>
      <c r="D312" s="6">
        <f t="shared" si="35"/>
        <v>202</v>
      </c>
      <c r="E312" s="6">
        <v>158</v>
      </c>
      <c r="F312" s="6">
        <v>44</v>
      </c>
      <c r="G312" s="7"/>
      <c r="H312" s="46">
        <v>4.97</v>
      </c>
      <c r="I312" s="23">
        <f t="shared" si="33"/>
        <v>437.36</v>
      </c>
      <c r="J312" s="8">
        <f t="shared" si="34"/>
        <v>542.72</v>
      </c>
      <c r="K312" s="2"/>
    </row>
    <row r="313" spans="1:11" s="28" customFormat="1" x14ac:dyDescent="0.25">
      <c r="A313" s="26" t="s">
        <v>47</v>
      </c>
      <c r="B313" s="14" t="s">
        <v>20</v>
      </c>
      <c r="C313" s="6">
        <v>1</v>
      </c>
      <c r="D313" s="6">
        <f t="shared" si="35"/>
        <v>193</v>
      </c>
      <c r="E313" s="6">
        <v>158</v>
      </c>
      <c r="F313" s="6">
        <v>35</v>
      </c>
      <c r="G313" s="7"/>
      <c r="H313" s="46">
        <v>4.75</v>
      </c>
      <c r="I313" s="23">
        <f t="shared" si="33"/>
        <v>332.5</v>
      </c>
      <c r="J313" s="8">
        <f t="shared" si="34"/>
        <v>412.6</v>
      </c>
      <c r="K313" s="2"/>
    </row>
    <row r="314" spans="1:11" s="28" customFormat="1" x14ac:dyDescent="0.25">
      <c r="A314" s="26" t="s">
        <v>47</v>
      </c>
      <c r="B314" s="14" t="s">
        <v>20</v>
      </c>
      <c r="C314" s="6">
        <v>1</v>
      </c>
      <c r="D314" s="6">
        <f t="shared" si="35"/>
        <v>176</v>
      </c>
      <c r="E314" s="6">
        <v>158</v>
      </c>
      <c r="F314" s="6">
        <v>18</v>
      </c>
      <c r="G314" s="7"/>
      <c r="H314" s="46">
        <v>4.97</v>
      </c>
      <c r="I314" s="23">
        <f t="shared" si="33"/>
        <v>178.92</v>
      </c>
      <c r="J314" s="8">
        <f t="shared" si="34"/>
        <v>222.02</v>
      </c>
      <c r="K314" s="2"/>
    </row>
    <row r="315" spans="1:11" s="28" customFormat="1" x14ac:dyDescent="0.25">
      <c r="A315" s="26" t="s">
        <v>47</v>
      </c>
      <c r="B315" s="14" t="s">
        <v>20</v>
      </c>
      <c r="C315" s="6">
        <v>1</v>
      </c>
      <c r="D315" s="6">
        <f t="shared" si="35"/>
        <v>199</v>
      </c>
      <c r="E315" s="6">
        <v>158</v>
      </c>
      <c r="F315" s="6">
        <v>41</v>
      </c>
      <c r="G315" s="7"/>
      <c r="H315" s="46">
        <v>4.97</v>
      </c>
      <c r="I315" s="23">
        <f t="shared" si="33"/>
        <v>407.54</v>
      </c>
      <c r="J315" s="8">
        <f t="shared" si="34"/>
        <v>505.72</v>
      </c>
      <c r="K315" s="2"/>
    </row>
    <row r="316" spans="1:11" s="28" customFormat="1" x14ac:dyDescent="0.25">
      <c r="A316" s="26" t="s">
        <v>47</v>
      </c>
      <c r="B316" s="14" t="s">
        <v>103</v>
      </c>
      <c r="C316" s="6">
        <v>1</v>
      </c>
      <c r="D316" s="6">
        <f t="shared" si="35"/>
        <v>173</v>
      </c>
      <c r="E316" s="6">
        <v>158</v>
      </c>
      <c r="F316" s="6">
        <v>15</v>
      </c>
      <c r="G316" s="7"/>
      <c r="H316" s="46">
        <v>4.97</v>
      </c>
      <c r="I316" s="23">
        <f t="shared" si="33"/>
        <v>149.1</v>
      </c>
      <c r="J316" s="8">
        <f t="shared" si="34"/>
        <v>185.02</v>
      </c>
      <c r="K316" s="2"/>
    </row>
    <row r="317" spans="1:11" s="28" customFormat="1" x14ac:dyDescent="0.25">
      <c r="A317" s="26" t="s">
        <v>47</v>
      </c>
      <c r="B317" s="14" t="s">
        <v>104</v>
      </c>
      <c r="C317" s="6">
        <v>1</v>
      </c>
      <c r="D317" s="6">
        <f t="shared" si="35"/>
        <v>228</v>
      </c>
      <c r="E317" s="6">
        <v>158</v>
      </c>
      <c r="F317" s="6">
        <v>70</v>
      </c>
      <c r="G317" s="7"/>
      <c r="H317" s="46">
        <v>5.9409999999999998</v>
      </c>
      <c r="I317" s="23">
        <f t="shared" si="33"/>
        <v>831.74</v>
      </c>
      <c r="J317" s="8">
        <f t="shared" si="34"/>
        <v>1032.1099999999999</v>
      </c>
      <c r="K317" s="2"/>
    </row>
    <row r="318" spans="1:11" s="28" customFormat="1" x14ac:dyDescent="0.25">
      <c r="A318" s="26" t="s">
        <v>47</v>
      </c>
      <c r="B318" s="14" t="s">
        <v>106</v>
      </c>
      <c r="C318" s="6">
        <v>1</v>
      </c>
      <c r="D318" s="6">
        <f t="shared" si="35"/>
        <v>192</v>
      </c>
      <c r="E318" s="6">
        <v>158</v>
      </c>
      <c r="F318" s="6">
        <v>34</v>
      </c>
      <c r="G318" s="7"/>
      <c r="H318" s="46">
        <v>4.97</v>
      </c>
      <c r="I318" s="23">
        <f t="shared" si="33"/>
        <v>337.96</v>
      </c>
      <c r="J318" s="8">
        <f t="shared" si="34"/>
        <v>419.37</v>
      </c>
      <c r="K318" s="2"/>
    </row>
    <row r="319" spans="1:11" s="28" customFormat="1" x14ac:dyDescent="0.25">
      <c r="A319" s="26" t="s">
        <v>47</v>
      </c>
      <c r="B319" s="14" t="s">
        <v>98</v>
      </c>
      <c r="C319" s="6">
        <v>1</v>
      </c>
      <c r="D319" s="6">
        <f t="shared" si="35"/>
        <v>220</v>
      </c>
      <c r="E319" s="6">
        <v>158</v>
      </c>
      <c r="F319" s="6">
        <v>62</v>
      </c>
      <c r="G319" s="7"/>
      <c r="H319" s="46">
        <v>5.74</v>
      </c>
      <c r="I319" s="23">
        <f t="shared" si="33"/>
        <v>711.76</v>
      </c>
      <c r="J319" s="8">
        <f t="shared" si="34"/>
        <v>883.22</v>
      </c>
      <c r="K319" s="2"/>
    </row>
    <row r="320" spans="1:11" s="28" customFormat="1" x14ac:dyDescent="0.25">
      <c r="A320" s="26" t="s">
        <v>47</v>
      </c>
      <c r="B320" s="14" t="s">
        <v>100</v>
      </c>
      <c r="C320" s="6">
        <v>1</v>
      </c>
      <c r="D320" s="6">
        <f t="shared" si="35"/>
        <v>167</v>
      </c>
      <c r="E320" s="6">
        <v>158</v>
      </c>
      <c r="F320" s="6">
        <v>9</v>
      </c>
      <c r="G320" s="7"/>
      <c r="H320" s="46">
        <v>5.74</v>
      </c>
      <c r="I320" s="23">
        <f t="shared" si="33"/>
        <v>103.32</v>
      </c>
      <c r="J320" s="8">
        <f t="shared" si="34"/>
        <v>128.21</v>
      </c>
      <c r="K320" s="2"/>
    </row>
    <row r="321" spans="1:11" s="28" customFormat="1" ht="49.5" x14ac:dyDescent="0.25">
      <c r="A321" s="27" t="s">
        <v>47</v>
      </c>
      <c r="B321" s="16" t="s">
        <v>13</v>
      </c>
      <c r="C321" s="17">
        <f>SUM(C322:C353)</f>
        <v>32</v>
      </c>
      <c r="D321" s="17">
        <f>SUM(D322:D353)</f>
        <v>5796</v>
      </c>
      <c r="E321" s="17">
        <f>SUM(E322:E353)</f>
        <v>5056</v>
      </c>
      <c r="F321" s="17">
        <f>SUM(F322:F353)</f>
        <v>740</v>
      </c>
      <c r="G321" s="17"/>
      <c r="H321" s="17"/>
      <c r="I321" s="18">
        <f>SUM(I322:I353)</f>
        <v>5562.91</v>
      </c>
      <c r="J321" s="18">
        <f>SUM(J322:J353)</f>
        <v>6903.0300000000007</v>
      </c>
      <c r="K321" s="2"/>
    </row>
    <row r="322" spans="1:11" x14ac:dyDescent="0.25">
      <c r="A322" s="26" t="s">
        <v>47</v>
      </c>
      <c r="B322" s="14" t="s">
        <v>59</v>
      </c>
      <c r="C322" s="6">
        <v>1</v>
      </c>
      <c r="D322" s="6">
        <f t="shared" ref="D322:D353" si="36">E322+F322</f>
        <v>160</v>
      </c>
      <c r="E322" s="6">
        <v>158</v>
      </c>
      <c r="F322" s="6">
        <v>2</v>
      </c>
      <c r="G322" s="7"/>
      <c r="H322" s="46">
        <v>3.8809999999999998</v>
      </c>
      <c r="I322" s="23">
        <f t="shared" ref="I322:I353" si="37">ROUND(F322*H322*2,2)</f>
        <v>15.52</v>
      </c>
      <c r="J322" s="8">
        <f t="shared" si="34"/>
        <v>19.260000000000002</v>
      </c>
    </row>
    <row r="323" spans="1:11" x14ac:dyDescent="0.25">
      <c r="A323" s="26" t="s">
        <v>47</v>
      </c>
      <c r="B323" s="14" t="s">
        <v>59</v>
      </c>
      <c r="C323" s="6">
        <v>1</v>
      </c>
      <c r="D323" s="6">
        <f t="shared" si="36"/>
        <v>204</v>
      </c>
      <c r="E323" s="6">
        <v>158</v>
      </c>
      <c r="F323" s="6">
        <v>46</v>
      </c>
      <c r="G323" s="7"/>
      <c r="H323" s="46">
        <v>3.75</v>
      </c>
      <c r="I323" s="23">
        <f t="shared" si="37"/>
        <v>345</v>
      </c>
      <c r="J323" s="8">
        <f t="shared" si="34"/>
        <v>428.11</v>
      </c>
    </row>
    <row r="324" spans="1:11" x14ac:dyDescent="0.25">
      <c r="A324" s="26" t="s">
        <v>47</v>
      </c>
      <c r="B324" s="14" t="s">
        <v>59</v>
      </c>
      <c r="C324" s="6">
        <v>1</v>
      </c>
      <c r="D324" s="6">
        <f t="shared" si="36"/>
        <v>168</v>
      </c>
      <c r="E324" s="6">
        <v>158</v>
      </c>
      <c r="F324" s="6">
        <v>10</v>
      </c>
      <c r="G324" s="7"/>
      <c r="H324" s="46">
        <v>3.806</v>
      </c>
      <c r="I324" s="23">
        <f t="shared" si="37"/>
        <v>76.12</v>
      </c>
      <c r="J324" s="8">
        <f t="shared" si="34"/>
        <v>94.46</v>
      </c>
    </row>
    <row r="325" spans="1:11" x14ac:dyDescent="0.25">
      <c r="A325" s="26" t="s">
        <v>47</v>
      </c>
      <c r="B325" s="14" t="s">
        <v>59</v>
      </c>
      <c r="C325" s="6">
        <v>1</v>
      </c>
      <c r="D325" s="6">
        <f t="shared" si="36"/>
        <v>192</v>
      </c>
      <c r="E325" s="6">
        <v>158</v>
      </c>
      <c r="F325" s="6">
        <v>34</v>
      </c>
      <c r="G325" s="7"/>
      <c r="H325" s="46">
        <v>3.75</v>
      </c>
      <c r="I325" s="23">
        <f t="shared" si="37"/>
        <v>255</v>
      </c>
      <c r="J325" s="8">
        <f t="shared" si="34"/>
        <v>316.43</v>
      </c>
    </row>
    <row r="326" spans="1:11" x14ac:dyDescent="0.25">
      <c r="A326" s="26" t="s">
        <v>47</v>
      </c>
      <c r="B326" s="14" t="s">
        <v>59</v>
      </c>
      <c r="C326" s="6">
        <v>1</v>
      </c>
      <c r="D326" s="6">
        <f t="shared" si="36"/>
        <v>216</v>
      </c>
      <c r="E326" s="6">
        <v>158</v>
      </c>
      <c r="F326" s="6">
        <v>58</v>
      </c>
      <c r="G326" s="7"/>
      <c r="H326" s="46">
        <v>3.75</v>
      </c>
      <c r="I326" s="23">
        <f t="shared" si="37"/>
        <v>435</v>
      </c>
      <c r="J326" s="8">
        <f t="shared" si="34"/>
        <v>539.79</v>
      </c>
    </row>
    <row r="327" spans="1:11" x14ac:dyDescent="0.25">
      <c r="A327" s="26" t="s">
        <v>47</v>
      </c>
      <c r="B327" s="14" t="s">
        <v>59</v>
      </c>
      <c r="C327" s="6">
        <v>1</v>
      </c>
      <c r="D327" s="6">
        <f t="shared" si="36"/>
        <v>184</v>
      </c>
      <c r="E327" s="6">
        <v>158</v>
      </c>
      <c r="F327" s="6">
        <v>26</v>
      </c>
      <c r="G327" s="7"/>
      <c r="H327" s="46">
        <v>3.806</v>
      </c>
      <c r="I327" s="23">
        <f t="shared" si="37"/>
        <v>197.91</v>
      </c>
      <c r="J327" s="8">
        <f t="shared" si="34"/>
        <v>245.59</v>
      </c>
    </row>
    <row r="328" spans="1:11" x14ac:dyDescent="0.25">
      <c r="A328" s="26" t="s">
        <v>47</v>
      </c>
      <c r="B328" s="14" t="s">
        <v>59</v>
      </c>
      <c r="C328" s="6">
        <v>1</v>
      </c>
      <c r="D328" s="6">
        <f t="shared" si="36"/>
        <v>168</v>
      </c>
      <c r="E328" s="6">
        <v>158</v>
      </c>
      <c r="F328" s="6">
        <v>10</v>
      </c>
      <c r="G328" s="7"/>
      <c r="H328" s="46">
        <v>3.806</v>
      </c>
      <c r="I328" s="23">
        <f t="shared" si="37"/>
        <v>76.12</v>
      </c>
      <c r="J328" s="8">
        <f t="shared" si="34"/>
        <v>94.46</v>
      </c>
    </row>
    <row r="329" spans="1:11" x14ac:dyDescent="0.25">
      <c r="A329" s="26" t="s">
        <v>47</v>
      </c>
      <c r="B329" s="14" t="s">
        <v>59</v>
      </c>
      <c r="C329" s="6">
        <v>1</v>
      </c>
      <c r="D329" s="6">
        <f t="shared" si="36"/>
        <v>192</v>
      </c>
      <c r="E329" s="6">
        <v>158</v>
      </c>
      <c r="F329" s="6">
        <v>34</v>
      </c>
      <c r="G329" s="7"/>
      <c r="H329" s="46">
        <v>3.75</v>
      </c>
      <c r="I329" s="23">
        <f t="shared" si="37"/>
        <v>255</v>
      </c>
      <c r="J329" s="8">
        <f t="shared" si="34"/>
        <v>316.43</v>
      </c>
    </row>
    <row r="330" spans="1:11" x14ac:dyDescent="0.25">
      <c r="A330" s="26" t="s">
        <v>47</v>
      </c>
      <c r="B330" s="14" t="s">
        <v>59</v>
      </c>
      <c r="C330" s="6">
        <v>1</v>
      </c>
      <c r="D330" s="6">
        <f t="shared" si="36"/>
        <v>200</v>
      </c>
      <c r="E330" s="6">
        <v>158</v>
      </c>
      <c r="F330" s="6">
        <v>42</v>
      </c>
      <c r="G330" s="7"/>
      <c r="H330" s="46">
        <v>3.75</v>
      </c>
      <c r="I330" s="23">
        <f t="shared" si="37"/>
        <v>315</v>
      </c>
      <c r="J330" s="8">
        <f t="shared" si="34"/>
        <v>390.88</v>
      </c>
    </row>
    <row r="331" spans="1:11" x14ac:dyDescent="0.25">
      <c r="A331" s="26" t="s">
        <v>47</v>
      </c>
      <c r="B331" s="14" t="s">
        <v>59</v>
      </c>
      <c r="C331" s="6">
        <v>1</v>
      </c>
      <c r="D331" s="6">
        <f t="shared" si="36"/>
        <v>190</v>
      </c>
      <c r="E331" s="6">
        <v>158</v>
      </c>
      <c r="F331" s="6">
        <v>32</v>
      </c>
      <c r="G331" s="7"/>
      <c r="H331" s="46">
        <v>3.75</v>
      </c>
      <c r="I331" s="23">
        <f t="shared" si="37"/>
        <v>240</v>
      </c>
      <c r="J331" s="8">
        <f t="shared" si="34"/>
        <v>297.82</v>
      </c>
    </row>
    <row r="332" spans="1:11" x14ac:dyDescent="0.25">
      <c r="A332" s="26" t="s">
        <v>47</v>
      </c>
      <c r="B332" s="14" t="s">
        <v>59</v>
      </c>
      <c r="C332" s="6">
        <v>1</v>
      </c>
      <c r="D332" s="6">
        <f t="shared" si="36"/>
        <v>176</v>
      </c>
      <c r="E332" s="6">
        <v>158</v>
      </c>
      <c r="F332" s="6">
        <v>18</v>
      </c>
      <c r="G332" s="7"/>
      <c r="H332" s="46">
        <v>3.75</v>
      </c>
      <c r="I332" s="23">
        <f t="shared" si="37"/>
        <v>135</v>
      </c>
      <c r="J332" s="8">
        <f t="shared" si="34"/>
        <v>167.52</v>
      </c>
    </row>
    <row r="333" spans="1:11" x14ac:dyDescent="0.25">
      <c r="A333" s="26" t="s">
        <v>47</v>
      </c>
      <c r="B333" s="14" t="s">
        <v>59</v>
      </c>
      <c r="C333" s="6">
        <v>1</v>
      </c>
      <c r="D333" s="6">
        <f t="shared" si="36"/>
        <v>184</v>
      </c>
      <c r="E333" s="6">
        <v>158</v>
      </c>
      <c r="F333" s="6">
        <v>26</v>
      </c>
      <c r="G333" s="7"/>
      <c r="H333" s="46">
        <v>3.75</v>
      </c>
      <c r="I333" s="23">
        <f t="shared" si="37"/>
        <v>195</v>
      </c>
      <c r="J333" s="8">
        <f t="shared" si="34"/>
        <v>241.98</v>
      </c>
    </row>
    <row r="334" spans="1:11" x14ac:dyDescent="0.25">
      <c r="A334" s="26" t="s">
        <v>47</v>
      </c>
      <c r="B334" s="14" t="s">
        <v>59</v>
      </c>
      <c r="C334" s="6">
        <v>1</v>
      </c>
      <c r="D334" s="6">
        <f t="shared" si="36"/>
        <v>184</v>
      </c>
      <c r="E334" s="6">
        <v>158</v>
      </c>
      <c r="F334" s="6">
        <v>26</v>
      </c>
      <c r="G334" s="7"/>
      <c r="H334" s="46">
        <v>3.8439999999999999</v>
      </c>
      <c r="I334" s="23">
        <f t="shared" si="37"/>
        <v>199.89</v>
      </c>
      <c r="J334" s="8">
        <f t="shared" si="34"/>
        <v>248.04</v>
      </c>
    </row>
    <row r="335" spans="1:11" x14ac:dyDescent="0.25">
      <c r="A335" s="26" t="s">
        <v>47</v>
      </c>
      <c r="B335" s="14" t="s">
        <v>59</v>
      </c>
      <c r="C335" s="6">
        <v>1</v>
      </c>
      <c r="D335" s="6">
        <f t="shared" si="36"/>
        <v>179</v>
      </c>
      <c r="E335" s="6">
        <v>158</v>
      </c>
      <c r="F335" s="6">
        <v>21</v>
      </c>
      <c r="G335" s="7"/>
      <c r="H335" s="46">
        <v>3.806</v>
      </c>
      <c r="I335" s="23">
        <f t="shared" si="37"/>
        <v>159.85</v>
      </c>
      <c r="J335" s="8">
        <f t="shared" si="34"/>
        <v>198.36</v>
      </c>
    </row>
    <row r="336" spans="1:11" x14ac:dyDescent="0.25">
      <c r="A336" s="26" t="s">
        <v>47</v>
      </c>
      <c r="B336" s="14" t="s">
        <v>59</v>
      </c>
      <c r="C336" s="6">
        <v>1</v>
      </c>
      <c r="D336" s="6">
        <f t="shared" si="36"/>
        <v>190</v>
      </c>
      <c r="E336" s="6">
        <v>158</v>
      </c>
      <c r="F336" s="6">
        <v>32</v>
      </c>
      <c r="G336" s="7"/>
      <c r="H336" s="46">
        <v>3.75</v>
      </c>
      <c r="I336" s="23">
        <f t="shared" si="37"/>
        <v>240</v>
      </c>
      <c r="J336" s="8">
        <f t="shared" si="34"/>
        <v>297.82</v>
      </c>
    </row>
    <row r="337" spans="1:10" x14ac:dyDescent="0.25">
      <c r="A337" s="26" t="s">
        <v>47</v>
      </c>
      <c r="B337" s="14" t="s">
        <v>59</v>
      </c>
      <c r="C337" s="6">
        <v>1</v>
      </c>
      <c r="D337" s="6">
        <f t="shared" si="36"/>
        <v>168</v>
      </c>
      <c r="E337" s="6">
        <v>158</v>
      </c>
      <c r="F337" s="6">
        <v>10</v>
      </c>
      <c r="G337" s="7"/>
      <c r="H337" s="46">
        <v>3.75</v>
      </c>
      <c r="I337" s="23">
        <f t="shared" si="37"/>
        <v>75</v>
      </c>
      <c r="J337" s="8">
        <f t="shared" si="34"/>
        <v>93.07</v>
      </c>
    </row>
    <row r="338" spans="1:10" x14ac:dyDescent="0.25">
      <c r="A338" s="26" t="s">
        <v>47</v>
      </c>
      <c r="B338" s="14" t="s">
        <v>59</v>
      </c>
      <c r="C338" s="6">
        <v>1</v>
      </c>
      <c r="D338" s="6">
        <f t="shared" si="36"/>
        <v>192</v>
      </c>
      <c r="E338" s="6">
        <v>158</v>
      </c>
      <c r="F338" s="6">
        <v>34</v>
      </c>
      <c r="G338" s="7"/>
      <c r="H338" s="46">
        <v>3.75</v>
      </c>
      <c r="I338" s="23">
        <f t="shared" si="37"/>
        <v>255</v>
      </c>
      <c r="J338" s="8">
        <f t="shared" si="34"/>
        <v>316.43</v>
      </c>
    </row>
    <row r="339" spans="1:10" x14ac:dyDescent="0.25">
      <c r="A339" s="26" t="s">
        <v>47</v>
      </c>
      <c r="B339" s="14" t="s">
        <v>59</v>
      </c>
      <c r="C339" s="6">
        <v>1</v>
      </c>
      <c r="D339" s="6">
        <f t="shared" si="36"/>
        <v>167</v>
      </c>
      <c r="E339" s="6">
        <v>158</v>
      </c>
      <c r="F339" s="6">
        <v>9</v>
      </c>
      <c r="G339" s="7"/>
      <c r="H339" s="46">
        <v>3.75</v>
      </c>
      <c r="I339" s="23">
        <f t="shared" si="37"/>
        <v>67.5</v>
      </c>
      <c r="J339" s="8">
        <f t="shared" si="34"/>
        <v>83.76</v>
      </c>
    </row>
    <row r="340" spans="1:10" x14ac:dyDescent="0.25">
      <c r="A340" s="26" t="s">
        <v>47</v>
      </c>
      <c r="B340" s="14" t="s">
        <v>59</v>
      </c>
      <c r="C340" s="6">
        <v>1</v>
      </c>
      <c r="D340" s="6">
        <f t="shared" si="36"/>
        <v>168</v>
      </c>
      <c r="E340" s="6">
        <v>158</v>
      </c>
      <c r="F340" s="6">
        <v>10</v>
      </c>
      <c r="G340" s="7"/>
      <c r="H340" s="46">
        <v>3.75</v>
      </c>
      <c r="I340" s="23">
        <f t="shared" si="37"/>
        <v>75</v>
      </c>
      <c r="J340" s="8">
        <f t="shared" si="34"/>
        <v>93.07</v>
      </c>
    </row>
    <row r="341" spans="1:10" x14ac:dyDescent="0.25">
      <c r="A341" s="26" t="s">
        <v>47</v>
      </c>
      <c r="B341" s="14" t="s">
        <v>59</v>
      </c>
      <c r="C341" s="6">
        <v>1</v>
      </c>
      <c r="D341" s="6">
        <f t="shared" si="36"/>
        <v>168</v>
      </c>
      <c r="E341" s="6">
        <v>158</v>
      </c>
      <c r="F341" s="6">
        <v>10</v>
      </c>
      <c r="G341" s="7"/>
      <c r="H341" s="46">
        <v>3.75</v>
      </c>
      <c r="I341" s="23">
        <f t="shared" si="37"/>
        <v>75</v>
      </c>
      <c r="J341" s="8">
        <f t="shared" si="34"/>
        <v>93.07</v>
      </c>
    </row>
    <row r="342" spans="1:10" x14ac:dyDescent="0.25">
      <c r="A342" s="26" t="s">
        <v>47</v>
      </c>
      <c r="B342" s="14" t="s">
        <v>59</v>
      </c>
      <c r="C342" s="6">
        <v>1</v>
      </c>
      <c r="D342" s="6">
        <f t="shared" si="36"/>
        <v>163</v>
      </c>
      <c r="E342" s="6">
        <v>158</v>
      </c>
      <c r="F342" s="6">
        <v>5</v>
      </c>
      <c r="G342" s="7"/>
      <c r="H342" s="46">
        <v>3.75</v>
      </c>
      <c r="I342" s="23">
        <f t="shared" si="37"/>
        <v>37.5</v>
      </c>
      <c r="J342" s="8">
        <f t="shared" si="34"/>
        <v>46.53</v>
      </c>
    </row>
    <row r="343" spans="1:10" x14ac:dyDescent="0.25">
      <c r="A343" s="26" t="s">
        <v>47</v>
      </c>
      <c r="B343" s="14" t="s">
        <v>59</v>
      </c>
      <c r="C343" s="6">
        <v>1</v>
      </c>
      <c r="D343" s="6">
        <f t="shared" si="36"/>
        <v>192</v>
      </c>
      <c r="E343" s="6">
        <v>158</v>
      </c>
      <c r="F343" s="6">
        <v>34</v>
      </c>
      <c r="G343" s="7"/>
      <c r="H343" s="46">
        <v>3.75</v>
      </c>
      <c r="I343" s="23">
        <f t="shared" si="37"/>
        <v>255</v>
      </c>
      <c r="J343" s="8">
        <f t="shared" si="34"/>
        <v>316.43</v>
      </c>
    </row>
    <row r="344" spans="1:10" x14ac:dyDescent="0.25">
      <c r="A344" s="26" t="s">
        <v>47</v>
      </c>
      <c r="B344" s="14" t="s">
        <v>59</v>
      </c>
      <c r="C344" s="6">
        <v>1</v>
      </c>
      <c r="D344" s="6">
        <f t="shared" si="36"/>
        <v>176</v>
      </c>
      <c r="E344" s="6">
        <v>158</v>
      </c>
      <c r="F344" s="6">
        <v>18</v>
      </c>
      <c r="G344" s="7"/>
      <c r="H344" s="46">
        <v>3.75</v>
      </c>
      <c r="I344" s="23">
        <f t="shared" si="37"/>
        <v>135</v>
      </c>
      <c r="J344" s="8">
        <f t="shared" si="34"/>
        <v>167.52</v>
      </c>
    </row>
    <row r="345" spans="1:10" x14ac:dyDescent="0.25">
      <c r="A345" s="26" t="s">
        <v>47</v>
      </c>
      <c r="B345" s="14" t="s">
        <v>59</v>
      </c>
      <c r="C345" s="6">
        <v>1</v>
      </c>
      <c r="D345" s="6">
        <f t="shared" si="36"/>
        <v>160</v>
      </c>
      <c r="E345" s="6">
        <v>158</v>
      </c>
      <c r="F345" s="6">
        <v>2</v>
      </c>
      <c r="G345" s="7"/>
      <c r="H345" s="46">
        <v>3.75</v>
      </c>
      <c r="I345" s="23">
        <f t="shared" si="37"/>
        <v>15</v>
      </c>
      <c r="J345" s="8">
        <f t="shared" si="34"/>
        <v>18.61</v>
      </c>
    </row>
    <row r="346" spans="1:10" x14ac:dyDescent="0.25">
      <c r="A346" s="26" t="s">
        <v>47</v>
      </c>
      <c r="B346" s="14" t="s">
        <v>59</v>
      </c>
      <c r="C346" s="6">
        <v>1</v>
      </c>
      <c r="D346" s="6">
        <f t="shared" si="36"/>
        <v>168</v>
      </c>
      <c r="E346" s="6">
        <v>158</v>
      </c>
      <c r="F346" s="6">
        <v>10</v>
      </c>
      <c r="G346" s="7"/>
      <c r="H346" s="46">
        <v>3.75</v>
      </c>
      <c r="I346" s="23">
        <f t="shared" si="37"/>
        <v>75</v>
      </c>
      <c r="J346" s="8">
        <f t="shared" si="34"/>
        <v>93.07</v>
      </c>
    </row>
    <row r="347" spans="1:10" x14ac:dyDescent="0.25">
      <c r="A347" s="26" t="s">
        <v>47</v>
      </c>
      <c r="B347" s="14" t="s">
        <v>59</v>
      </c>
      <c r="C347" s="6">
        <v>1</v>
      </c>
      <c r="D347" s="6">
        <f t="shared" si="36"/>
        <v>192</v>
      </c>
      <c r="E347" s="6">
        <v>158</v>
      </c>
      <c r="F347" s="6">
        <v>34</v>
      </c>
      <c r="G347" s="7"/>
      <c r="H347" s="46">
        <v>3.75</v>
      </c>
      <c r="I347" s="23">
        <f t="shared" si="37"/>
        <v>255</v>
      </c>
      <c r="J347" s="8">
        <f t="shared" si="34"/>
        <v>316.43</v>
      </c>
    </row>
    <row r="348" spans="1:10" x14ac:dyDescent="0.25">
      <c r="A348" s="26" t="s">
        <v>47</v>
      </c>
      <c r="B348" s="14" t="s">
        <v>59</v>
      </c>
      <c r="C348" s="6">
        <v>1</v>
      </c>
      <c r="D348" s="6">
        <f t="shared" si="36"/>
        <v>192</v>
      </c>
      <c r="E348" s="6">
        <v>158</v>
      </c>
      <c r="F348" s="6">
        <v>34</v>
      </c>
      <c r="G348" s="7"/>
      <c r="H348" s="46">
        <v>3.75</v>
      </c>
      <c r="I348" s="23">
        <f t="shared" si="37"/>
        <v>255</v>
      </c>
      <c r="J348" s="8">
        <f t="shared" si="34"/>
        <v>316.43</v>
      </c>
    </row>
    <row r="349" spans="1:10" x14ac:dyDescent="0.25">
      <c r="A349" s="26" t="s">
        <v>47</v>
      </c>
      <c r="B349" s="14" t="s">
        <v>59</v>
      </c>
      <c r="C349" s="6">
        <v>1</v>
      </c>
      <c r="D349" s="6">
        <f t="shared" si="36"/>
        <v>168</v>
      </c>
      <c r="E349" s="6">
        <v>158</v>
      </c>
      <c r="F349" s="6">
        <v>10</v>
      </c>
      <c r="G349" s="7"/>
      <c r="H349" s="46">
        <v>3.75</v>
      </c>
      <c r="I349" s="23">
        <f t="shared" si="37"/>
        <v>75</v>
      </c>
      <c r="J349" s="8">
        <f t="shared" si="34"/>
        <v>93.07</v>
      </c>
    </row>
    <row r="350" spans="1:10" x14ac:dyDescent="0.25">
      <c r="A350" s="26" t="s">
        <v>47</v>
      </c>
      <c r="B350" s="14" t="s">
        <v>59</v>
      </c>
      <c r="C350" s="6">
        <v>1</v>
      </c>
      <c r="D350" s="6">
        <f t="shared" si="36"/>
        <v>172</v>
      </c>
      <c r="E350" s="6">
        <v>158</v>
      </c>
      <c r="F350" s="6">
        <v>14</v>
      </c>
      <c r="G350" s="7"/>
      <c r="H350" s="46">
        <v>3.75</v>
      </c>
      <c r="I350" s="23">
        <f t="shared" si="37"/>
        <v>105</v>
      </c>
      <c r="J350" s="8">
        <f t="shared" si="34"/>
        <v>130.29</v>
      </c>
    </row>
    <row r="351" spans="1:10" x14ac:dyDescent="0.25">
      <c r="A351" s="26" t="s">
        <v>47</v>
      </c>
      <c r="B351" s="14" t="s">
        <v>59</v>
      </c>
      <c r="C351" s="6">
        <v>1</v>
      </c>
      <c r="D351" s="6">
        <f t="shared" si="36"/>
        <v>179</v>
      </c>
      <c r="E351" s="6">
        <v>158</v>
      </c>
      <c r="F351" s="6">
        <v>21</v>
      </c>
      <c r="G351" s="7"/>
      <c r="H351" s="46">
        <v>3.75</v>
      </c>
      <c r="I351" s="23">
        <f t="shared" si="37"/>
        <v>157.5</v>
      </c>
      <c r="J351" s="8">
        <f t="shared" si="34"/>
        <v>195.44</v>
      </c>
    </row>
    <row r="352" spans="1:10" x14ac:dyDescent="0.25">
      <c r="A352" s="26" t="s">
        <v>47</v>
      </c>
      <c r="B352" s="14" t="s">
        <v>59</v>
      </c>
      <c r="C352" s="6">
        <v>1</v>
      </c>
      <c r="D352" s="6">
        <f t="shared" si="36"/>
        <v>192</v>
      </c>
      <c r="E352" s="6">
        <v>158</v>
      </c>
      <c r="F352" s="6">
        <v>34</v>
      </c>
      <c r="G352" s="7"/>
      <c r="H352" s="46">
        <v>3.75</v>
      </c>
      <c r="I352" s="23">
        <f t="shared" si="37"/>
        <v>255</v>
      </c>
      <c r="J352" s="8">
        <f t="shared" si="34"/>
        <v>316.43</v>
      </c>
    </row>
    <row r="353" spans="1:10" x14ac:dyDescent="0.25">
      <c r="A353" s="26" t="s">
        <v>47</v>
      </c>
      <c r="B353" s="14" t="s">
        <v>59</v>
      </c>
      <c r="C353" s="6">
        <v>1</v>
      </c>
      <c r="D353" s="6">
        <f t="shared" si="36"/>
        <v>192</v>
      </c>
      <c r="E353" s="6">
        <v>158</v>
      </c>
      <c r="F353" s="6">
        <v>34</v>
      </c>
      <c r="G353" s="7"/>
      <c r="H353" s="46">
        <v>3.75</v>
      </c>
      <c r="I353" s="23">
        <f t="shared" si="37"/>
        <v>255</v>
      </c>
      <c r="J353" s="8">
        <f t="shared" si="34"/>
        <v>316.43</v>
      </c>
    </row>
    <row r="354" spans="1:10" ht="33" x14ac:dyDescent="0.25">
      <c r="A354" s="27" t="s">
        <v>47</v>
      </c>
      <c r="B354" s="16" t="s">
        <v>14</v>
      </c>
      <c r="C354" s="17">
        <f>SUM(C355:C465)</f>
        <v>111</v>
      </c>
      <c r="D354" s="17">
        <f>SUM(D355:D465)</f>
        <v>19637</v>
      </c>
      <c r="E354" s="17">
        <f>SUM(E355:E465)</f>
        <v>17538</v>
      </c>
      <c r="F354" s="17">
        <f>SUM(F355:F465)</f>
        <v>2099</v>
      </c>
      <c r="G354" s="17"/>
      <c r="H354" s="17"/>
      <c r="I354" s="18">
        <f>SUM(I355:I465)</f>
        <v>16919.46</v>
      </c>
      <c r="J354" s="18">
        <f>SUM(J355:J465)</f>
        <v>20995.37999999999</v>
      </c>
    </row>
    <row r="355" spans="1:10" x14ac:dyDescent="0.25">
      <c r="A355" s="26" t="s">
        <v>47</v>
      </c>
      <c r="B355" s="32" t="s">
        <v>166</v>
      </c>
      <c r="C355" s="6">
        <v>1</v>
      </c>
      <c r="D355" s="6">
        <f t="shared" ref="D355:D465" si="38">E355+F355</f>
        <v>178</v>
      </c>
      <c r="E355" s="6">
        <v>158</v>
      </c>
      <c r="F355" s="6">
        <v>20</v>
      </c>
      <c r="G355" s="7">
        <v>1300</v>
      </c>
      <c r="H355" s="7">
        <f>G355/E355</f>
        <v>8.2278481012658222</v>
      </c>
      <c r="I355" s="23">
        <f t="shared" ref="I355:I465" si="39">ROUND(F355*H355*2,2)</f>
        <v>329.11</v>
      </c>
      <c r="J355" s="8">
        <f t="shared" si="34"/>
        <v>408.39</v>
      </c>
    </row>
    <row r="356" spans="1:10" x14ac:dyDescent="0.25">
      <c r="A356" s="26" t="s">
        <v>47</v>
      </c>
      <c r="B356" s="32" t="s">
        <v>167</v>
      </c>
      <c r="C356" s="6">
        <v>1</v>
      </c>
      <c r="D356" s="6">
        <f t="shared" si="38"/>
        <v>168</v>
      </c>
      <c r="E356" s="6">
        <v>158</v>
      </c>
      <c r="F356" s="6">
        <v>10</v>
      </c>
      <c r="G356" s="7">
        <v>1500</v>
      </c>
      <c r="H356" s="7">
        <f>G356/E356</f>
        <v>9.4936708860759502</v>
      </c>
      <c r="I356" s="23">
        <f t="shared" si="39"/>
        <v>189.87</v>
      </c>
      <c r="J356" s="8">
        <f t="shared" si="34"/>
        <v>235.61</v>
      </c>
    </row>
    <row r="357" spans="1:10" x14ac:dyDescent="0.25">
      <c r="A357" s="26" t="s">
        <v>47</v>
      </c>
      <c r="B357" s="32" t="s">
        <v>168</v>
      </c>
      <c r="C357" s="6">
        <v>1</v>
      </c>
      <c r="D357" s="6">
        <f t="shared" si="38"/>
        <v>162</v>
      </c>
      <c r="E357" s="6">
        <v>158</v>
      </c>
      <c r="F357" s="6">
        <v>4</v>
      </c>
      <c r="G357" s="7">
        <v>1500</v>
      </c>
      <c r="H357" s="7">
        <f>G357/E357</f>
        <v>9.4936708860759502</v>
      </c>
      <c r="I357" s="23">
        <f t="shared" si="39"/>
        <v>75.95</v>
      </c>
      <c r="J357" s="8">
        <f t="shared" si="34"/>
        <v>94.25</v>
      </c>
    </row>
    <row r="358" spans="1:10" x14ac:dyDescent="0.25">
      <c r="A358" s="26" t="s">
        <v>47</v>
      </c>
      <c r="B358" s="32" t="s">
        <v>169</v>
      </c>
      <c r="C358" s="6">
        <v>1</v>
      </c>
      <c r="D358" s="6">
        <f t="shared" si="38"/>
        <v>162</v>
      </c>
      <c r="E358" s="6">
        <v>158</v>
      </c>
      <c r="F358" s="6">
        <v>4</v>
      </c>
      <c r="G358" s="7">
        <v>1300</v>
      </c>
      <c r="H358" s="7">
        <f>G358/E358</f>
        <v>8.2278481012658222</v>
      </c>
      <c r="I358" s="23">
        <f t="shared" si="39"/>
        <v>65.819999999999993</v>
      </c>
      <c r="J358" s="8">
        <f t="shared" si="34"/>
        <v>81.680000000000007</v>
      </c>
    </row>
    <row r="359" spans="1:10" x14ac:dyDescent="0.25">
      <c r="A359" s="26" t="s">
        <v>47</v>
      </c>
      <c r="B359" s="32" t="s">
        <v>107</v>
      </c>
      <c r="C359" s="6">
        <v>1</v>
      </c>
      <c r="D359" s="6">
        <f t="shared" si="38"/>
        <v>200</v>
      </c>
      <c r="E359" s="6">
        <v>158</v>
      </c>
      <c r="F359" s="6">
        <v>42</v>
      </c>
      <c r="G359" s="7"/>
      <c r="H359" s="7">
        <v>4.2699999999999996</v>
      </c>
      <c r="I359" s="23">
        <f t="shared" si="39"/>
        <v>358.68</v>
      </c>
      <c r="J359" s="8">
        <f t="shared" si="34"/>
        <v>445.09</v>
      </c>
    </row>
    <row r="360" spans="1:10" x14ac:dyDescent="0.25">
      <c r="A360" s="26" t="s">
        <v>47</v>
      </c>
      <c r="B360" s="32" t="s">
        <v>107</v>
      </c>
      <c r="C360" s="6">
        <v>1</v>
      </c>
      <c r="D360" s="6">
        <f t="shared" si="38"/>
        <v>192</v>
      </c>
      <c r="E360" s="6">
        <v>158</v>
      </c>
      <c r="F360" s="6">
        <v>34</v>
      </c>
      <c r="G360" s="7"/>
      <c r="H360" s="7">
        <v>4.2699999999999996</v>
      </c>
      <c r="I360" s="23">
        <f t="shared" si="39"/>
        <v>290.36</v>
      </c>
      <c r="J360" s="8">
        <f t="shared" si="34"/>
        <v>360.31</v>
      </c>
    </row>
    <row r="361" spans="1:10" x14ac:dyDescent="0.25">
      <c r="A361" s="26" t="s">
        <v>47</v>
      </c>
      <c r="B361" s="32" t="s">
        <v>107</v>
      </c>
      <c r="C361" s="6">
        <v>1</v>
      </c>
      <c r="D361" s="6">
        <f t="shared" si="38"/>
        <v>168</v>
      </c>
      <c r="E361" s="6">
        <v>158</v>
      </c>
      <c r="F361" s="6">
        <v>10</v>
      </c>
      <c r="G361" s="7"/>
      <c r="H361" s="7">
        <v>4.2699999999999996</v>
      </c>
      <c r="I361" s="23">
        <f t="shared" si="39"/>
        <v>85.4</v>
      </c>
      <c r="J361" s="8">
        <f t="shared" si="34"/>
        <v>105.97</v>
      </c>
    </row>
    <row r="362" spans="1:10" x14ac:dyDescent="0.25">
      <c r="A362" s="26" t="s">
        <v>47</v>
      </c>
      <c r="B362" s="32" t="s">
        <v>108</v>
      </c>
      <c r="C362" s="6">
        <v>1</v>
      </c>
      <c r="D362" s="6">
        <f t="shared" si="38"/>
        <v>215</v>
      </c>
      <c r="E362" s="6">
        <v>158</v>
      </c>
      <c r="F362" s="6">
        <v>57</v>
      </c>
      <c r="G362" s="7"/>
      <c r="H362" s="7">
        <v>4.2</v>
      </c>
      <c r="I362" s="23">
        <f t="shared" si="39"/>
        <v>478.8</v>
      </c>
      <c r="J362" s="8">
        <f t="shared" si="34"/>
        <v>594.14</v>
      </c>
    </row>
    <row r="363" spans="1:10" x14ac:dyDescent="0.25">
      <c r="A363" s="26" t="s">
        <v>47</v>
      </c>
      <c r="B363" s="32" t="s">
        <v>108</v>
      </c>
      <c r="C363" s="6">
        <v>1</v>
      </c>
      <c r="D363" s="6">
        <f t="shared" si="38"/>
        <v>159</v>
      </c>
      <c r="E363" s="6">
        <v>158</v>
      </c>
      <c r="F363" s="6">
        <v>1</v>
      </c>
      <c r="G363" s="7"/>
      <c r="H363" s="7">
        <v>4.0999999999999996</v>
      </c>
      <c r="I363" s="23">
        <f t="shared" si="39"/>
        <v>8.1999999999999993</v>
      </c>
      <c r="J363" s="8">
        <f t="shared" si="34"/>
        <v>10.18</v>
      </c>
    </row>
    <row r="364" spans="1:10" x14ac:dyDescent="0.25">
      <c r="A364" s="26" t="s">
        <v>47</v>
      </c>
      <c r="B364" s="32" t="s">
        <v>108</v>
      </c>
      <c r="C364" s="6">
        <v>1</v>
      </c>
      <c r="D364" s="6">
        <f t="shared" si="38"/>
        <v>248</v>
      </c>
      <c r="E364" s="6">
        <v>158</v>
      </c>
      <c r="F364" s="6">
        <v>90</v>
      </c>
      <c r="G364" s="7"/>
      <c r="H364" s="7">
        <v>4.0999999999999996</v>
      </c>
      <c r="I364" s="23">
        <f t="shared" si="39"/>
        <v>738</v>
      </c>
      <c r="J364" s="8">
        <f t="shared" si="34"/>
        <v>915.78</v>
      </c>
    </row>
    <row r="365" spans="1:10" x14ac:dyDescent="0.25">
      <c r="A365" s="26" t="s">
        <v>47</v>
      </c>
      <c r="B365" s="32" t="s">
        <v>108</v>
      </c>
      <c r="C365" s="6">
        <v>1</v>
      </c>
      <c r="D365" s="6">
        <f t="shared" si="38"/>
        <v>187</v>
      </c>
      <c r="E365" s="6">
        <v>158</v>
      </c>
      <c r="F365" s="6">
        <v>29</v>
      </c>
      <c r="G365" s="7"/>
      <c r="H365" s="7">
        <v>4.2</v>
      </c>
      <c r="I365" s="23">
        <f t="shared" si="39"/>
        <v>243.6</v>
      </c>
      <c r="J365" s="8">
        <f t="shared" si="34"/>
        <v>302.27999999999997</v>
      </c>
    </row>
    <row r="366" spans="1:10" x14ac:dyDescent="0.25">
      <c r="A366" s="26" t="s">
        <v>47</v>
      </c>
      <c r="B366" s="32" t="s">
        <v>108</v>
      </c>
      <c r="C366" s="6">
        <v>1</v>
      </c>
      <c r="D366" s="6">
        <f t="shared" si="38"/>
        <v>216</v>
      </c>
      <c r="E366" s="6">
        <v>158</v>
      </c>
      <c r="F366" s="6">
        <v>58</v>
      </c>
      <c r="G366" s="7"/>
      <c r="H366" s="7">
        <v>4.0999999999999996</v>
      </c>
      <c r="I366" s="23">
        <f t="shared" si="39"/>
        <v>475.6</v>
      </c>
      <c r="J366" s="8">
        <f t="shared" si="34"/>
        <v>590.16999999999996</v>
      </c>
    </row>
    <row r="367" spans="1:10" x14ac:dyDescent="0.25">
      <c r="A367" s="26" t="s">
        <v>47</v>
      </c>
      <c r="B367" s="32" t="s">
        <v>109</v>
      </c>
      <c r="C367" s="6">
        <v>1</v>
      </c>
      <c r="D367" s="6">
        <f t="shared" si="38"/>
        <v>189</v>
      </c>
      <c r="E367" s="6">
        <v>158</v>
      </c>
      <c r="F367" s="6">
        <v>31</v>
      </c>
      <c r="G367" s="7"/>
      <c r="H367" s="7">
        <v>5.33</v>
      </c>
      <c r="I367" s="23">
        <f t="shared" si="39"/>
        <v>330.46</v>
      </c>
      <c r="J367" s="8">
        <f t="shared" si="34"/>
        <v>410.07</v>
      </c>
    </row>
    <row r="368" spans="1:10" x14ac:dyDescent="0.25">
      <c r="A368" s="26" t="s">
        <v>47</v>
      </c>
      <c r="B368" s="32" t="s">
        <v>109</v>
      </c>
      <c r="C368" s="6">
        <v>1</v>
      </c>
      <c r="D368" s="6">
        <f t="shared" si="38"/>
        <v>192</v>
      </c>
      <c r="E368" s="6">
        <v>158</v>
      </c>
      <c r="F368" s="6">
        <v>34</v>
      </c>
      <c r="G368" s="7"/>
      <c r="H368" s="7">
        <v>5.33</v>
      </c>
      <c r="I368" s="23">
        <f t="shared" si="39"/>
        <v>362.44</v>
      </c>
      <c r="J368" s="8">
        <f t="shared" si="34"/>
        <v>449.75</v>
      </c>
    </row>
    <row r="369" spans="1:10" x14ac:dyDescent="0.25">
      <c r="A369" s="26" t="s">
        <v>47</v>
      </c>
      <c r="B369" s="32" t="s">
        <v>109</v>
      </c>
      <c r="C369" s="6">
        <v>1</v>
      </c>
      <c r="D369" s="6">
        <f t="shared" si="38"/>
        <v>176</v>
      </c>
      <c r="E369" s="6">
        <v>158</v>
      </c>
      <c r="F369" s="6">
        <v>18</v>
      </c>
      <c r="G369" s="7"/>
      <c r="H369" s="7">
        <v>5.33</v>
      </c>
      <c r="I369" s="23">
        <f t="shared" si="39"/>
        <v>191.88</v>
      </c>
      <c r="J369" s="8">
        <f t="shared" si="34"/>
        <v>238.1</v>
      </c>
    </row>
    <row r="370" spans="1:10" x14ac:dyDescent="0.25">
      <c r="A370" s="26" t="s">
        <v>47</v>
      </c>
      <c r="B370" s="32" t="s">
        <v>109</v>
      </c>
      <c r="C370" s="6">
        <v>1</v>
      </c>
      <c r="D370" s="6">
        <f t="shared" si="38"/>
        <v>176</v>
      </c>
      <c r="E370" s="6">
        <v>158</v>
      </c>
      <c r="F370" s="6">
        <v>18</v>
      </c>
      <c r="G370" s="7"/>
      <c r="H370" s="7">
        <v>5.33</v>
      </c>
      <c r="I370" s="23">
        <f t="shared" si="39"/>
        <v>191.88</v>
      </c>
      <c r="J370" s="8">
        <f t="shared" si="34"/>
        <v>238.1</v>
      </c>
    </row>
    <row r="371" spans="1:10" x14ac:dyDescent="0.25">
      <c r="A371" s="26" t="s">
        <v>47</v>
      </c>
      <c r="B371" s="32" t="s">
        <v>109</v>
      </c>
      <c r="C371" s="6">
        <v>1</v>
      </c>
      <c r="D371" s="6">
        <f t="shared" si="38"/>
        <v>192</v>
      </c>
      <c r="E371" s="6">
        <v>158</v>
      </c>
      <c r="F371" s="6">
        <v>34</v>
      </c>
      <c r="G371" s="7"/>
      <c r="H371" s="7">
        <v>5.33</v>
      </c>
      <c r="I371" s="23">
        <f t="shared" si="39"/>
        <v>362.44</v>
      </c>
      <c r="J371" s="8">
        <f t="shared" si="34"/>
        <v>449.75</v>
      </c>
    </row>
    <row r="372" spans="1:10" x14ac:dyDescent="0.25">
      <c r="A372" s="26" t="s">
        <v>47</v>
      </c>
      <c r="B372" s="32" t="s">
        <v>110</v>
      </c>
      <c r="C372" s="6">
        <v>1</v>
      </c>
      <c r="D372" s="6">
        <f t="shared" si="38"/>
        <v>159</v>
      </c>
      <c r="E372" s="6">
        <v>158</v>
      </c>
      <c r="F372" s="6">
        <v>1</v>
      </c>
      <c r="G372" s="7"/>
      <c r="H372" s="46">
        <v>2.84</v>
      </c>
      <c r="I372" s="23">
        <f t="shared" si="39"/>
        <v>5.68</v>
      </c>
      <c r="J372" s="8">
        <f t="shared" si="34"/>
        <v>7.05</v>
      </c>
    </row>
    <row r="373" spans="1:10" x14ac:dyDescent="0.25">
      <c r="A373" s="26" t="s">
        <v>47</v>
      </c>
      <c r="B373" s="32" t="s">
        <v>110</v>
      </c>
      <c r="C373" s="6">
        <v>1</v>
      </c>
      <c r="D373" s="6">
        <f t="shared" si="38"/>
        <v>162</v>
      </c>
      <c r="E373" s="6">
        <v>158</v>
      </c>
      <c r="F373" s="6">
        <v>4</v>
      </c>
      <c r="G373" s="7"/>
      <c r="H373" s="7">
        <v>2.84</v>
      </c>
      <c r="I373" s="23">
        <f t="shared" si="39"/>
        <v>22.72</v>
      </c>
      <c r="J373" s="8">
        <f t="shared" si="34"/>
        <v>28.19</v>
      </c>
    </row>
    <row r="374" spans="1:10" x14ac:dyDescent="0.25">
      <c r="A374" s="26" t="s">
        <v>47</v>
      </c>
      <c r="B374" s="32" t="s">
        <v>111</v>
      </c>
      <c r="C374" s="6">
        <v>1</v>
      </c>
      <c r="D374" s="6">
        <f t="shared" si="38"/>
        <v>160</v>
      </c>
      <c r="E374" s="6">
        <v>158</v>
      </c>
      <c r="F374" s="6">
        <v>2</v>
      </c>
      <c r="G374" s="7"/>
      <c r="H374" s="7">
        <v>4.4000000000000004</v>
      </c>
      <c r="I374" s="23">
        <f t="shared" si="39"/>
        <v>17.600000000000001</v>
      </c>
      <c r="J374" s="8">
        <f t="shared" si="34"/>
        <v>21.84</v>
      </c>
    </row>
    <row r="375" spans="1:10" x14ac:dyDescent="0.25">
      <c r="A375" s="26" t="s">
        <v>47</v>
      </c>
      <c r="B375" s="32" t="s">
        <v>111</v>
      </c>
      <c r="C375" s="6">
        <v>1</v>
      </c>
      <c r="D375" s="6">
        <f t="shared" si="38"/>
        <v>160</v>
      </c>
      <c r="E375" s="6">
        <v>158</v>
      </c>
      <c r="F375" s="6">
        <v>2</v>
      </c>
      <c r="G375" s="7"/>
      <c r="H375" s="7">
        <v>4.4000000000000004</v>
      </c>
      <c r="I375" s="23">
        <f t="shared" si="39"/>
        <v>17.600000000000001</v>
      </c>
      <c r="J375" s="8">
        <f t="shared" si="34"/>
        <v>21.84</v>
      </c>
    </row>
    <row r="376" spans="1:10" x14ac:dyDescent="0.25">
      <c r="A376" s="26" t="s">
        <v>47</v>
      </c>
      <c r="B376" s="32" t="s">
        <v>111</v>
      </c>
      <c r="C376" s="6">
        <v>1</v>
      </c>
      <c r="D376" s="6">
        <f t="shared" si="38"/>
        <v>160</v>
      </c>
      <c r="E376" s="6">
        <v>158</v>
      </c>
      <c r="F376" s="6">
        <v>2</v>
      </c>
      <c r="G376" s="7"/>
      <c r="H376" s="7">
        <v>4.4000000000000004</v>
      </c>
      <c r="I376" s="23">
        <f t="shared" si="39"/>
        <v>17.600000000000001</v>
      </c>
      <c r="J376" s="8">
        <f t="shared" si="34"/>
        <v>21.84</v>
      </c>
    </row>
    <row r="377" spans="1:10" x14ac:dyDescent="0.25">
      <c r="A377" s="26" t="s">
        <v>47</v>
      </c>
      <c r="B377" s="32" t="s">
        <v>112</v>
      </c>
      <c r="C377" s="6">
        <v>1</v>
      </c>
      <c r="D377" s="6">
        <f t="shared" si="38"/>
        <v>180</v>
      </c>
      <c r="E377" s="6">
        <v>158</v>
      </c>
      <c r="F377" s="6">
        <v>22</v>
      </c>
      <c r="G377" s="7"/>
      <c r="H377" s="7">
        <v>4</v>
      </c>
      <c r="I377" s="23">
        <f t="shared" si="39"/>
        <v>176</v>
      </c>
      <c r="J377" s="8">
        <f t="shared" si="34"/>
        <v>218.4</v>
      </c>
    </row>
    <row r="378" spans="1:10" x14ac:dyDescent="0.25">
      <c r="A378" s="26" t="s">
        <v>47</v>
      </c>
      <c r="B378" s="32" t="s">
        <v>112</v>
      </c>
      <c r="C378" s="6">
        <v>1</v>
      </c>
      <c r="D378" s="6">
        <f t="shared" si="38"/>
        <v>182</v>
      </c>
      <c r="E378" s="6">
        <v>158</v>
      </c>
      <c r="F378" s="6">
        <v>24</v>
      </c>
      <c r="G378" s="7"/>
      <c r="H378" s="7">
        <v>4</v>
      </c>
      <c r="I378" s="23">
        <f t="shared" si="39"/>
        <v>192</v>
      </c>
      <c r="J378" s="8">
        <f t="shared" si="34"/>
        <v>238.25</v>
      </c>
    </row>
    <row r="379" spans="1:10" x14ac:dyDescent="0.25">
      <c r="A379" s="26" t="s">
        <v>47</v>
      </c>
      <c r="B379" s="32" t="s">
        <v>112</v>
      </c>
      <c r="C379" s="6">
        <v>1</v>
      </c>
      <c r="D379" s="6">
        <f t="shared" si="38"/>
        <v>177</v>
      </c>
      <c r="E379" s="6">
        <v>158</v>
      </c>
      <c r="F379" s="6">
        <v>19</v>
      </c>
      <c r="G379" s="7"/>
      <c r="H379" s="7">
        <v>4</v>
      </c>
      <c r="I379" s="23">
        <f t="shared" si="39"/>
        <v>152</v>
      </c>
      <c r="J379" s="8">
        <f t="shared" si="34"/>
        <v>188.62</v>
      </c>
    </row>
    <row r="380" spans="1:10" x14ac:dyDescent="0.25">
      <c r="A380" s="26" t="s">
        <v>47</v>
      </c>
      <c r="B380" s="32" t="s">
        <v>112</v>
      </c>
      <c r="C380" s="6">
        <v>1</v>
      </c>
      <c r="D380" s="6">
        <f t="shared" si="38"/>
        <v>190</v>
      </c>
      <c r="E380" s="6">
        <v>158</v>
      </c>
      <c r="F380" s="6">
        <v>32</v>
      </c>
      <c r="G380" s="7"/>
      <c r="H380" s="7">
        <v>4</v>
      </c>
      <c r="I380" s="23">
        <f t="shared" si="39"/>
        <v>256</v>
      </c>
      <c r="J380" s="8">
        <f t="shared" si="34"/>
        <v>317.67</v>
      </c>
    </row>
    <row r="381" spans="1:10" x14ac:dyDescent="0.25">
      <c r="A381" s="26" t="s">
        <v>47</v>
      </c>
      <c r="B381" s="32" t="s">
        <v>112</v>
      </c>
      <c r="C381" s="6">
        <v>1</v>
      </c>
      <c r="D381" s="6">
        <f t="shared" si="38"/>
        <v>190</v>
      </c>
      <c r="E381" s="6">
        <v>158</v>
      </c>
      <c r="F381" s="6">
        <v>32</v>
      </c>
      <c r="G381" s="7"/>
      <c r="H381" s="7">
        <v>4</v>
      </c>
      <c r="I381" s="23">
        <f t="shared" si="39"/>
        <v>256</v>
      </c>
      <c r="J381" s="8">
        <f t="shared" si="34"/>
        <v>317.67</v>
      </c>
    </row>
    <row r="382" spans="1:10" x14ac:dyDescent="0.25">
      <c r="A382" s="26" t="s">
        <v>47</v>
      </c>
      <c r="B382" s="32" t="s">
        <v>112</v>
      </c>
      <c r="C382" s="6">
        <v>1</v>
      </c>
      <c r="D382" s="6">
        <f t="shared" si="38"/>
        <v>169</v>
      </c>
      <c r="E382" s="6">
        <v>158</v>
      </c>
      <c r="F382" s="6">
        <v>11</v>
      </c>
      <c r="G382" s="7"/>
      <c r="H382" s="7">
        <v>4</v>
      </c>
      <c r="I382" s="23">
        <f t="shared" si="39"/>
        <v>88</v>
      </c>
      <c r="J382" s="8">
        <f t="shared" si="34"/>
        <v>109.2</v>
      </c>
    </row>
    <row r="383" spans="1:10" x14ac:dyDescent="0.25">
      <c r="A383" s="26" t="s">
        <v>47</v>
      </c>
      <c r="B383" s="32" t="s">
        <v>112</v>
      </c>
      <c r="C383" s="6">
        <v>1</v>
      </c>
      <c r="D383" s="6">
        <f t="shared" si="38"/>
        <v>190</v>
      </c>
      <c r="E383" s="6">
        <v>158</v>
      </c>
      <c r="F383" s="6">
        <v>32</v>
      </c>
      <c r="G383" s="7"/>
      <c r="H383" s="7">
        <v>4</v>
      </c>
      <c r="I383" s="23">
        <f t="shared" si="39"/>
        <v>256</v>
      </c>
      <c r="J383" s="8">
        <f t="shared" si="34"/>
        <v>317.67</v>
      </c>
    </row>
    <row r="384" spans="1:10" x14ac:dyDescent="0.25">
      <c r="A384" s="26" t="s">
        <v>47</v>
      </c>
      <c r="B384" s="32" t="s">
        <v>112</v>
      </c>
      <c r="C384" s="6">
        <v>1</v>
      </c>
      <c r="D384" s="6">
        <f t="shared" si="38"/>
        <v>166</v>
      </c>
      <c r="E384" s="6">
        <v>158</v>
      </c>
      <c r="F384" s="6">
        <v>8</v>
      </c>
      <c r="G384" s="7"/>
      <c r="H384" s="7">
        <v>4</v>
      </c>
      <c r="I384" s="23">
        <f t="shared" si="39"/>
        <v>64</v>
      </c>
      <c r="J384" s="8">
        <f t="shared" si="34"/>
        <v>79.42</v>
      </c>
    </row>
    <row r="385" spans="1:10" x14ac:dyDescent="0.25">
      <c r="A385" s="26" t="s">
        <v>47</v>
      </c>
      <c r="B385" s="32" t="s">
        <v>112</v>
      </c>
      <c r="C385" s="6">
        <v>1</v>
      </c>
      <c r="D385" s="6">
        <f t="shared" si="38"/>
        <v>173</v>
      </c>
      <c r="E385" s="6">
        <v>158</v>
      </c>
      <c r="F385" s="6">
        <v>15</v>
      </c>
      <c r="G385" s="7"/>
      <c r="H385" s="7">
        <v>4</v>
      </c>
      <c r="I385" s="23">
        <f t="shared" si="39"/>
        <v>120</v>
      </c>
      <c r="J385" s="8">
        <f t="shared" si="34"/>
        <v>148.91</v>
      </c>
    </row>
    <row r="386" spans="1:10" x14ac:dyDescent="0.25">
      <c r="A386" s="26" t="s">
        <v>47</v>
      </c>
      <c r="B386" s="32" t="s">
        <v>112</v>
      </c>
      <c r="C386" s="6">
        <v>1</v>
      </c>
      <c r="D386" s="6">
        <f t="shared" si="38"/>
        <v>182</v>
      </c>
      <c r="E386" s="6">
        <v>158</v>
      </c>
      <c r="F386" s="6">
        <v>24</v>
      </c>
      <c r="G386" s="7"/>
      <c r="H386" s="7">
        <v>4</v>
      </c>
      <c r="I386" s="23">
        <f t="shared" si="39"/>
        <v>192</v>
      </c>
      <c r="J386" s="8">
        <f t="shared" si="34"/>
        <v>238.25</v>
      </c>
    </row>
    <row r="387" spans="1:10" x14ac:dyDescent="0.25">
      <c r="A387" s="26" t="s">
        <v>47</v>
      </c>
      <c r="B387" s="32" t="s">
        <v>113</v>
      </c>
      <c r="C387" s="6">
        <v>1</v>
      </c>
      <c r="D387" s="6">
        <f t="shared" si="38"/>
        <v>168</v>
      </c>
      <c r="E387" s="6">
        <v>158</v>
      </c>
      <c r="F387" s="6">
        <v>10</v>
      </c>
      <c r="G387" s="7"/>
      <c r="H387" s="7">
        <v>7.86</v>
      </c>
      <c r="I387" s="23">
        <f t="shared" si="39"/>
        <v>157.19999999999999</v>
      </c>
      <c r="J387" s="8">
        <f t="shared" si="34"/>
        <v>195.07</v>
      </c>
    </row>
    <row r="388" spans="1:10" x14ac:dyDescent="0.25">
      <c r="A388" s="26" t="s">
        <v>47</v>
      </c>
      <c r="B388" s="32" t="s">
        <v>114</v>
      </c>
      <c r="C388" s="6">
        <v>1</v>
      </c>
      <c r="D388" s="6">
        <f t="shared" si="38"/>
        <v>184</v>
      </c>
      <c r="E388" s="6">
        <v>158</v>
      </c>
      <c r="F388" s="6">
        <v>26</v>
      </c>
      <c r="G388" s="7"/>
      <c r="H388" s="7">
        <v>3.8</v>
      </c>
      <c r="I388" s="23">
        <f t="shared" si="39"/>
        <v>197.6</v>
      </c>
      <c r="J388" s="8">
        <f t="shared" si="34"/>
        <v>245.2</v>
      </c>
    </row>
    <row r="389" spans="1:10" x14ac:dyDescent="0.25">
      <c r="A389" s="26" t="s">
        <v>47</v>
      </c>
      <c r="B389" s="32" t="s">
        <v>115</v>
      </c>
      <c r="C389" s="6">
        <v>1</v>
      </c>
      <c r="D389" s="6">
        <f t="shared" si="38"/>
        <v>168</v>
      </c>
      <c r="E389" s="6">
        <v>158</v>
      </c>
      <c r="F389" s="6">
        <v>10</v>
      </c>
      <c r="G389" s="7"/>
      <c r="H389" s="7">
        <v>5.5</v>
      </c>
      <c r="I389" s="23">
        <f t="shared" si="39"/>
        <v>110</v>
      </c>
      <c r="J389" s="8">
        <f t="shared" si="34"/>
        <v>136.5</v>
      </c>
    </row>
    <row r="390" spans="1:10" x14ac:dyDescent="0.25">
      <c r="A390" s="26" t="s">
        <v>47</v>
      </c>
      <c r="B390" s="32" t="s">
        <v>116</v>
      </c>
      <c r="C390" s="6">
        <v>1</v>
      </c>
      <c r="D390" s="6">
        <f t="shared" si="38"/>
        <v>160</v>
      </c>
      <c r="E390" s="6">
        <v>158</v>
      </c>
      <c r="F390" s="6">
        <v>2</v>
      </c>
      <c r="G390" s="7"/>
      <c r="H390" s="7">
        <v>5.33</v>
      </c>
      <c r="I390" s="23">
        <f t="shared" si="39"/>
        <v>21.32</v>
      </c>
      <c r="J390" s="8">
        <f t="shared" si="34"/>
        <v>26.46</v>
      </c>
    </row>
    <row r="391" spans="1:10" x14ac:dyDescent="0.25">
      <c r="A391" s="26" t="s">
        <v>47</v>
      </c>
      <c r="B391" s="32" t="s">
        <v>116</v>
      </c>
      <c r="C391" s="6">
        <v>1</v>
      </c>
      <c r="D391" s="6">
        <f t="shared" si="38"/>
        <v>159</v>
      </c>
      <c r="E391" s="6">
        <v>158</v>
      </c>
      <c r="F391" s="6">
        <v>1</v>
      </c>
      <c r="G391" s="7"/>
      <c r="H391" s="7">
        <v>5.33</v>
      </c>
      <c r="I391" s="23">
        <f t="shared" si="39"/>
        <v>10.66</v>
      </c>
      <c r="J391" s="8">
        <f t="shared" si="34"/>
        <v>13.23</v>
      </c>
    </row>
    <row r="392" spans="1:10" x14ac:dyDescent="0.25">
      <c r="A392" s="26" t="s">
        <v>47</v>
      </c>
      <c r="B392" s="32" t="s">
        <v>157</v>
      </c>
      <c r="C392" s="6">
        <v>1</v>
      </c>
      <c r="D392" s="6">
        <f t="shared" si="38"/>
        <v>162</v>
      </c>
      <c r="E392" s="6">
        <v>158</v>
      </c>
      <c r="F392" s="6">
        <v>4</v>
      </c>
      <c r="G392" s="7">
        <v>800</v>
      </c>
      <c r="H392" s="7">
        <f>G392/E392</f>
        <v>5.0632911392405067</v>
      </c>
      <c r="I392" s="23">
        <f t="shared" si="39"/>
        <v>40.51</v>
      </c>
      <c r="J392" s="8">
        <f t="shared" si="34"/>
        <v>50.27</v>
      </c>
    </row>
    <row r="393" spans="1:10" x14ac:dyDescent="0.25">
      <c r="A393" s="26" t="s">
        <v>47</v>
      </c>
      <c r="B393" s="32" t="s">
        <v>75</v>
      </c>
      <c r="C393" s="6">
        <v>1</v>
      </c>
      <c r="D393" s="6">
        <f t="shared" si="38"/>
        <v>160</v>
      </c>
      <c r="E393" s="6">
        <v>158</v>
      </c>
      <c r="F393" s="6">
        <v>2</v>
      </c>
      <c r="G393" s="7"/>
      <c r="H393" s="7">
        <v>3.36</v>
      </c>
      <c r="I393" s="23">
        <f t="shared" si="39"/>
        <v>13.44</v>
      </c>
      <c r="J393" s="8">
        <f t="shared" si="34"/>
        <v>16.68</v>
      </c>
    </row>
    <row r="394" spans="1:10" x14ac:dyDescent="0.25">
      <c r="A394" s="26" t="s">
        <v>47</v>
      </c>
      <c r="B394" s="32" t="s">
        <v>75</v>
      </c>
      <c r="C394" s="6">
        <v>1</v>
      </c>
      <c r="D394" s="6">
        <f t="shared" si="38"/>
        <v>192</v>
      </c>
      <c r="E394" s="6">
        <v>158</v>
      </c>
      <c r="F394" s="6">
        <v>34</v>
      </c>
      <c r="G394" s="7"/>
      <c r="H394" s="7">
        <v>3.36</v>
      </c>
      <c r="I394" s="23">
        <f t="shared" si="39"/>
        <v>228.48</v>
      </c>
      <c r="J394" s="8">
        <f t="shared" si="34"/>
        <v>283.52</v>
      </c>
    </row>
    <row r="395" spans="1:10" x14ac:dyDescent="0.25">
      <c r="A395" s="26" t="s">
        <v>47</v>
      </c>
      <c r="B395" s="32" t="s">
        <v>75</v>
      </c>
      <c r="C395" s="6">
        <v>1</v>
      </c>
      <c r="D395" s="6">
        <f t="shared" si="38"/>
        <v>180</v>
      </c>
      <c r="E395" s="6">
        <v>158</v>
      </c>
      <c r="F395" s="6">
        <v>22</v>
      </c>
      <c r="G395" s="7"/>
      <c r="H395" s="7">
        <v>3.36</v>
      </c>
      <c r="I395" s="23">
        <f t="shared" si="39"/>
        <v>147.84</v>
      </c>
      <c r="J395" s="8">
        <f t="shared" si="34"/>
        <v>183.45</v>
      </c>
    </row>
    <row r="396" spans="1:10" x14ac:dyDescent="0.25">
      <c r="A396" s="26" t="s">
        <v>47</v>
      </c>
      <c r="B396" s="32" t="s">
        <v>75</v>
      </c>
      <c r="C396" s="6">
        <v>1</v>
      </c>
      <c r="D396" s="6">
        <f t="shared" si="38"/>
        <v>190</v>
      </c>
      <c r="E396" s="6">
        <v>158</v>
      </c>
      <c r="F396" s="6">
        <v>32</v>
      </c>
      <c r="G396" s="7"/>
      <c r="H396" s="7">
        <v>3.36</v>
      </c>
      <c r="I396" s="23">
        <f t="shared" si="39"/>
        <v>215.04</v>
      </c>
      <c r="J396" s="8">
        <f t="shared" si="34"/>
        <v>266.83999999999997</v>
      </c>
    </row>
    <row r="397" spans="1:10" x14ac:dyDescent="0.25">
      <c r="A397" s="26" t="s">
        <v>47</v>
      </c>
      <c r="B397" s="32" t="s">
        <v>75</v>
      </c>
      <c r="C397" s="6">
        <v>1</v>
      </c>
      <c r="D397" s="6">
        <f t="shared" si="38"/>
        <v>168</v>
      </c>
      <c r="E397" s="6">
        <v>158</v>
      </c>
      <c r="F397" s="6">
        <v>10</v>
      </c>
      <c r="G397" s="7"/>
      <c r="H397" s="7">
        <v>3.36</v>
      </c>
      <c r="I397" s="23">
        <f t="shared" si="39"/>
        <v>67.2</v>
      </c>
      <c r="J397" s="8">
        <f t="shared" si="34"/>
        <v>83.39</v>
      </c>
    </row>
    <row r="398" spans="1:10" x14ac:dyDescent="0.25">
      <c r="A398" s="26" t="s">
        <v>47</v>
      </c>
      <c r="B398" s="32" t="s">
        <v>75</v>
      </c>
      <c r="C398" s="6">
        <v>1</v>
      </c>
      <c r="D398" s="6">
        <f t="shared" si="38"/>
        <v>168</v>
      </c>
      <c r="E398" s="6">
        <v>158</v>
      </c>
      <c r="F398" s="6">
        <v>10</v>
      </c>
      <c r="G398" s="7"/>
      <c r="H398" s="7">
        <v>3.36</v>
      </c>
      <c r="I398" s="23">
        <f t="shared" si="39"/>
        <v>67.2</v>
      </c>
      <c r="J398" s="8">
        <f t="shared" si="34"/>
        <v>83.39</v>
      </c>
    </row>
    <row r="399" spans="1:10" x14ac:dyDescent="0.25">
      <c r="A399" s="26" t="s">
        <v>47</v>
      </c>
      <c r="B399" s="32" t="s">
        <v>75</v>
      </c>
      <c r="C399" s="6">
        <v>1</v>
      </c>
      <c r="D399" s="6">
        <f t="shared" si="38"/>
        <v>194</v>
      </c>
      <c r="E399" s="6">
        <v>158</v>
      </c>
      <c r="F399" s="6">
        <v>36</v>
      </c>
      <c r="G399" s="7"/>
      <c r="H399" s="7">
        <v>3.36</v>
      </c>
      <c r="I399" s="23">
        <f t="shared" si="39"/>
        <v>241.92</v>
      </c>
      <c r="J399" s="8">
        <f t="shared" si="34"/>
        <v>300.2</v>
      </c>
    </row>
    <row r="400" spans="1:10" x14ac:dyDescent="0.25">
      <c r="A400" s="26" t="s">
        <v>47</v>
      </c>
      <c r="B400" s="32" t="s">
        <v>75</v>
      </c>
      <c r="C400" s="6">
        <v>1</v>
      </c>
      <c r="D400" s="6">
        <f t="shared" si="38"/>
        <v>174</v>
      </c>
      <c r="E400" s="6">
        <v>158</v>
      </c>
      <c r="F400" s="6">
        <v>16</v>
      </c>
      <c r="G400" s="7"/>
      <c r="H400" s="7">
        <v>3.36</v>
      </c>
      <c r="I400" s="23">
        <f t="shared" si="39"/>
        <v>107.52</v>
      </c>
      <c r="J400" s="8">
        <f t="shared" si="34"/>
        <v>133.41999999999999</v>
      </c>
    </row>
    <row r="401" spans="1:10" x14ac:dyDescent="0.25">
      <c r="A401" s="26" t="s">
        <v>47</v>
      </c>
      <c r="B401" s="32" t="s">
        <v>75</v>
      </c>
      <c r="C401" s="6">
        <v>1</v>
      </c>
      <c r="D401" s="6">
        <f t="shared" si="38"/>
        <v>168</v>
      </c>
      <c r="E401" s="6">
        <v>158</v>
      </c>
      <c r="F401" s="6">
        <v>10</v>
      </c>
      <c r="G401" s="7"/>
      <c r="H401" s="7">
        <v>3.36</v>
      </c>
      <c r="I401" s="23">
        <f t="shared" si="39"/>
        <v>67.2</v>
      </c>
      <c r="J401" s="8">
        <f t="shared" si="34"/>
        <v>83.39</v>
      </c>
    </row>
    <row r="402" spans="1:10" x14ac:dyDescent="0.25">
      <c r="A402" s="26" t="s">
        <v>47</v>
      </c>
      <c r="B402" s="32" t="s">
        <v>75</v>
      </c>
      <c r="C402" s="6">
        <v>1</v>
      </c>
      <c r="D402" s="6">
        <f t="shared" si="38"/>
        <v>160</v>
      </c>
      <c r="E402" s="6">
        <v>158</v>
      </c>
      <c r="F402" s="6">
        <v>2</v>
      </c>
      <c r="G402" s="7"/>
      <c r="H402" s="7">
        <v>3.36</v>
      </c>
      <c r="I402" s="23">
        <f t="shared" si="39"/>
        <v>13.44</v>
      </c>
      <c r="J402" s="8">
        <f t="shared" si="34"/>
        <v>16.68</v>
      </c>
    </row>
    <row r="403" spans="1:10" x14ac:dyDescent="0.25">
      <c r="A403" s="26" t="s">
        <v>47</v>
      </c>
      <c r="B403" s="32" t="s">
        <v>75</v>
      </c>
      <c r="C403" s="6">
        <v>1</v>
      </c>
      <c r="D403" s="6">
        <f t="shared" si="38"/>
        <v>168</v>
      </c>
      <c r="E403" s="6">
        <v>158</v>
      </c>
      <c r="F403" s="6">
        <v>10</v>
      </c>
      <c r="G403" s="7"/>
      <c r="H403" s="7">
        <v>3.36</v>
      </c>
      <c r="I403" s="23">
        <f t="shared" si="39"/>
        <v>67.2</v>
      </c>
      <c r="J403" s="8">
        <f t="shared" si="34"/>
        <v>83.39</v>
      </c>
    </row>
    <row r="404" spans="1:10" x14ac:dyDescent="0.25">
      <c r="A404" s="26" t="s">
        <v>47</v>
      </c>
      <c r="B404" s="32" t="s">
        <v>75</v>
      </c>
      <c r="C404" s="6">
        <v>1</v>
      </c>
      <c r="D404" s="6">
        <f t="shared" si="38"/>
        <v>190</v>
      </c>
      <c r="E404" s="6">
        <v>158</v>
      </c>
      <c r="F404" s="6">
        <v>32</v>
      </c>
      <c r="G404" s="7"/>
      <c r="H404" s="7">
        <v>3.36</v>
      </c>
      <c r="I404" s="23">
        <f t="shared" si="39"/>
        <v>215.04</v>
      </c>
      <c r="J404" s="8">
        <f t="shared" si="34"/>
        <v>266.83999999999997</v>
      </c>
    </row>
    <row r="405" spans="1:10" x14ac:dyDescent="0.25">
      <c r="A405" s="26" t="s">
        <v>47</v>
      </c>
      <c r="B405" s="32" t="s">
        <v>75</v>
      </c>
      <c r="C405" s="6">
        <v>1</v>
      </c>
      <c r="D405" s="6">
        <f t="shared" si="38"/>
        <v>184</v>
      </c>
      <c r="E405" s="6">
        <v>158</v>
      </c>
      <c r="F405" s="6">
        <v>26</v>
      </c>
      <c r="G405" s="7"/>
      <c r="H405" s="7">
        <v>3.36</v>
      </c>
      <c r="I405" s="23">
        <f t="shared" si="39"/>
        <v>174.72</v>
      </c>
      <c r="J405" s="8">
        <f t="shared" si="34"/>
        <v>216.81</v>
      </c>
    </row>
    <row r="406" spans="1:10" x14ac:dyDescent="0.25">
      <c r="A406" s="26" t="s">
        <v>47</v>
      </c>
      <c r="B406" s="32" t="s">
        <v>75</v>
      </c>
      <c r="C406" s="6">
        <v>1</v>
      </c>
      <c r="D406" s="6">
        <f t="shared" si="38"/>
        <v>160</v>
      </c>
      <c r="E406" s="6">
        <v>158</v>
      </c>
      <c r="F406" s="6">
        <v>2</v>
      </c>
      <c r="G406" s="7"/>
      <c r="H406" s="7">
        <v>3.36</v>
      </c>
      <c r="I406" s="23">
        <f t="shared" si="39"/>
        <v>13.44</v>
      </c>
      <c r="J406" s="8">
        <f t="shared" si="34"/>
        <v>16.68</v>
      </c>
    </row>
    <row r="407" spans="1:10" x14ac:dyDescent="0.25">
      <c r="A407" s="26" t="s">
        <v>47</v>
      </c>
      <c r="B407" s="32" t="s">
        <v>117</v>
      </c>
      <c r="C407" s="6">
        <v>1</v>
      </c>
      <c r="D407" s="6">
        <f t="shared" si="38"/>
        <v>176</v>
      </c>
      <c r="E407" s="6">
        <v>158</v>
      </c>
      <c r="F407" s="6">
        <v>18</v>
      </c>
      <c r="G407" s="7"/>
      <c r="H407" s="7">
        <v>3.36</v>
      </c>
      <c r="I407" s="23">
        <f t="shared" si="39"/>
        <v>120.96</v>
      </c>
      <c r="J407" s="8">
        <f t="shared" si="34"/>
        <v>150.1</v>
      </c>
    </row>
    <row r="408" spans="1:10" x14ac:dyDescent="0.25">
      <c r="A408" s="26" t="s">
        <v>47</v>
      </c>
      <c r="B408" s="32" t="s">
        <v>117</v>
      </c>
      <c r="C408" s="6">
        <v>1</v>
      </c>
      <c r="D408" s="6">
        <f t="shared" si="38"/>
        <v>192</v>
      </c>
      <c r="E408" s="6">
        <v>158</v>
      </c>
      <c r="F408" s="6">
        <v>34</v>
      </c>
      <c r="G408" s="7"/>
      <c r="H408" s="7">
        <v>3.36</v>
      </c>
      <c r="I408" s="23">
        <f t="shared" si="39"/>
        <v>228.48</v>
      </c>
      <c r="J408" s="8">
        <f t="shared" si="34"/>
        <v>283.52</v>
      </c>
    </row>
    <row r="409" spans="1:10" x14ac:dyDescent="0.25">
      <c r="A409" s="26" t="s">
        <v>47</v>
      </c>
      <c r="B409" s="32" t="s">
        <v>117</v>
      </c>
      <c r="C409" s="6">
        <v>1</v>
      </c>
      <c r="D409" s="6">
        <f t="shared" si="38"/>
        <v>159</v>
      </c>
      <c r="E409" s="6">
        <v>158</v>
      </c>
      <c r="F409" s="6">
        <v>1</v>
      </c>
      <c r="G409" s="7"/>
      <c r="H409" s="7">
        <v>3.36</v>
      </c>
      <c r="I409" s="23">
        <f t="shared" si="39"/>
        <v>6.72</v>
      </c>
      <c r="J409" s="8">
        <f t="shared" si="34"/>
        <v>8.34</v>
      </c>
    </row>
    <row r="410" spans="1:10" x14ac:dyDescent="0.25">
      <c r="A410" s="26" t="s">
        <v>47</v>
      </c>
      <c r="B410" s="32" t="s">
        <v>117</v>
      </c>
      <c r="C410" s="6">
        <v>1</v>
      </c>
      <c r="D410" s="6">
        <f t="shared" si="38"/>
        <v>178</v>
      </c>
      <c r="E410" s="6">
        <v>158</v>
      </c>
      <c r="F410" s="6">
        <v>20</v>
      </c>
      <c r="G410" s="7"/>
      <c r="H410" s="7">
        <v>3.36</v>
      </c>
      <c r="I410" s="23">
        <f t="shared" si="39"/>
        <v>134.4</v>
      </c>
      <c r="J410" s="8">
        <f t="shared" si="34"/>
        <v>166.78</v>
      </c>
    </row>
    <row r="411" spans="1:10" x14ac:dyDescent="0.25">
      <c r="A411" s="26" t="s">
        <v>47</v>
      </c>
      <c r="B411" s="32" t="s">
        <v>117</v>
      </c>
      <c r="C411" s="6">
        <v>1</v>
      </c>
      <c r="D411" s="6">
        <f t="shared" si="38"/>
        <v>176</v>
      </c>
      <c r="E411" s="6">
        <v>158</v>
      </c>
      <c r="F411" s="6">
        <v>18</v>
      </c>
      <c r="G411" s="7"/>
      <c r="H411" s="7">
        <v>3.36</v>
      </c>
      <c r="I411" s="23">
        <f t="shared" si="39"/>
        <v>120.96</v>
      </c>
      <c r="J411" s="8">
        <f t="shared" si="34"/>
        <v>150.1</v>
      </c>
    </row>
    <row r="412" spans="1:10" x14ac:dyDescent="0.25">
      <c r="A412" s="26" t="s">
        <v>47</v>
      </c>
      <c r="B412" s="32" t="s">
        <v>117</v>
      </c>
      <c r="C412" s="6">
        <v>1</v>
      </c>
      <c r="D412" s="6">
        <f t="shared" si="38"/>
        <v>182</v>
      </c>
      <c r="E412" s="6">
        <v>158</v>
      </c>
      <c r="F412" s="6">
        <v>24</v>
      </c>
      <c r="G412" s="7"/>
      <c r="H412" s="7">
        <v>3.36</v>
      </c>
      <c r="I412" s="23">
        <f t="shared" si="39"/>
        <v>161.28</v>
      </c>
      <c r="J412" s="8">
        <f t="shared" si="34"/>
        <v>200.13</v>
      </c>
    </row>
    <row r="413" spans="1:10" x14ac:dyDescent="0.25">
      <c r="A413" s="26" t="s">
        <v>47</v>
      </c>
      <c r="B413" s="32" t="s">
        <v>117</v>
      </c>
      <c r="C413" s="6">
        <v>1</v>
      </c>
      <c r="D413" s="6">
        <f t="shared" si="38"/>
        <v>191</v>
      </c>
      <c r="E413" s="6">
        <v>158</v>
      </c>
      <c r="F413" s="6">
        <v>33</v>
      </c>
      <c r="G413" s="7"/>
      <c r="H413" s="7">
        <v>3.36</v>
      </c>
      <c r="I413" s="23">
        <f t="shared" si="39"/>
        <v>221.76</v>
      </c>
      <c r="J413" s="8">
        <f t="shared" si="34"/>
        <v>275.18</v>
      </c>
    </row>
    <row r="414" spans="1:10" x14ac:dyDescent="0.25">
      <c r="A414" s="26" t="s">
        <v>47</v>
      </c>
      <c r="B414" s="32" t="s">
        <v>117</v>
      </c>
      <c r="C414" s="6">
        <v>1</v>
      </c>
      <c r="D414" s="6">
        <f t="shared" si="38"/>
        <v>192</v>
      </c>
      <c r="E414" s="6">
        <v>158</v>
      </c>
      <c r="F414" s="6">
        <v>34</v>
      </c>
      <c r="G414" s="7"/>
      <c r="H414" s="7">
        <v>3.36</v>
      </c>
      <c r="I414" s="23">
        <f t="shared" si="39"/>
        <v>228.48</v>
      </c>
      <c r="J414" s="8">
        <f t="shared" si="34"/>
        <v>283.52</v>
      </c>
    </row>
    <row r="415" spans="1:10" x14ac:dyDescent="0.25">
      <c r="A415" s="26" t="s">
        <v>47</v>
      </c>
      <c r="B415" s="32" t="s">
        <v>117</v>
      </c>
      <c r="C415" s="6">
        <v>1</v>
      </c>
      <c r="D415" s="6">
        <f t="shared" si="38"/>
        <v>192</v>
      </c>
      <c r="E415" s="6">
        <v>158</v>
      </c>
      <c r="F415" s="6">
        <v>34</v>
      </c>
      <c r="G415" s="7"/>
      <c r="H415" s="7">
        <v>3.36</v>
      </c>
      <c r="I415" s="23">
        <f t="shared" si="39"/>
        <v>228.48</v>
      </c>
      <c r="J415" s="8">
        <f t="shared" si="34"/>
        <v>283.52</v>
      </c>
    </row>
    <row r="416" spans="1:10" x14ac:dyDescent="0.25">
      <c r="A416" s="26" t="s">
        <v>47</v>
      </c>
      <c r="B416" s="32" t="s">
        <v>117</v>
      </c>
      <c r="C416" s="6">
        <v>1</v>
      </c>
      <c r="D416" s="6">
        <f t="shared" si="38"/>
        <v>175</v>
      </c>
      <c r="E416" s="6">
        <v>158</v>
      </c>
      <c r="F416" s="6">
        <v>17</v>
      </c>
      <c r="G416" s="7"/>
      <c r="H416" s="7">
        <v>3.36</v>
      </c>
      <c r="I416" s="23">
        <f t="shared" si="39"/>
        <v>114.24</v>
      </c>
      <c r="J416" s="8">
        <f t="shared" si="34"/>
        <v>141.76</v>
      </c>
    </row>
    <row r="417" spans="1:10" x14ac:dyDescent="0.25">
      <c r="A417" s="26" t="s">
        <v>47</v>
      </c>
      <c r="B417" s="32" t="s">
        <v>117</v>
      </c>
      <c r="C417" s="6">
        <v>1</v>
      </c>
      <c r="D417" s="6">
        <f t="shared" si="38"/>
        <v>180</v>
      </c>
      <c r="E417" s="6">
        <v>158</v>
      </c>
      <c r="F417" s="6">
        <v>22</v>
      </c>
      <c r="G417" s="7"/>
      <c r="H417" s="7">
        <v>3.36</v>
      </c>
      <c r="I417" s="23">
        <f t="shared" si="39"/>
        <v>147.84</v>
      </c>
      <c r="J417" s="8">
        <f t="shared" si="34"/>
        <v>183.45</v>
      </c>
    </row>
    <row r="418" spans="1:10" x14ac:dyDescent="0.25">
      <c r="A418" s="26" t="s">
        <v>47</v>
      </c>
      <c r="B418" s="32" t="s">
        <v>118</v>
      </c>
      <c r="C418" s="6">
        <v>1</v>
      </c>
      <c r="D418" s="6">
        <f t="shared" si="38"/>
        <v>216</v>
      </c>
      <c r="E418" s="6">
        <v>158</v>
      </c>
      <c r="F418" s="6">
        <v>58</v>
      </c>
      <c r="G418" s="7"/>
      <c r="H418" s="7">
        <v>3.75</v>
      </c>
      <c r="I418" s="23">
        <f t="shared" si="39"/>
        <v>435</v>
      </c>
      <c r="J418" s="8">
        <f t="shared" si="34"/>
        <v>539.79</v>
      </c>
    </row>
    <row r="419" spans="1:10" x14ac:dyDescent="0.25">
      <c r="A419" s="26" t="s">
        <v>47</v>
      </c>
      <c r="B419" s="32" t="s">
        <v>118</v>
      </c>
      <c r="C419" s="6">
        <v>1</v>
      </c>
      <c r="D419" s="6">
        <f t="shared" si="38"/>
        <v>168</v>
      </c>
      <c r="E419" s="6">
        <v>158</v>
      </c>
      <c r="F419" s="6">
        <v>10</v>
      </c>
      <c r="G419" s="7"/>
      <c r="H419" s="7">
        <v>3.75</v>
      </c>
      <c r="I419" s="23">
        <f t="shared" si="39"/>
        <v>75</v>
      </c>
      <c r="J419" s="8">
        <f t="shared" si="34"/>
        <v>93.07</v>
      </c>
    </row>
    <row r="420" spans="1:10" x14ac:dyDescent="0.25">
      <c r="A420" s="26" t="s">
        <v>47</v>
      </c>
      <c r="B420" s="32" t="s">
        <v>118</v>
      </c>
      <c r="C420" s="6">
        <v>1</v>
      </c>
      <c r="D420" s="6">
        <f t="shared" si="38"/>
        <v>184</v>
      </c>
      <c r="E420" s="6">
        <v>158</v>
      </c>
      <c r="F420" s="6">
        <v>26</v>
      </c>
      <c r="G420" s="7"/>
      <c r="H420" s="7">
        <v>3.75</v>
      </c>
      <c r="I420" s="23">
        <f t="shared" si="39"/>
        <v>195</v>
      </c>
      <c r="J420" s="8">
        <f t="shared" si="34"/>
        <v>241.98</v>
      </c>
    </row>
    <row r="421" spans="1:10" x14ac:dyDescent="0.25">
      <c r="A421" s="26" t="s">
        <v>47</v>
      </c>
      <c r="B421" s="32" t="s">
        <v>118</v>
      </c>
      <c r="C421" s="6">
        <v>1</v>
      </c>
      <c r="D421" s="6">
        <f t="shared" si="38"/>
        <v>184</v>
      </c>
      <c r="E421" s="6">
        <v>158</v>
      </c>
      <c r="F421" s="6">
        <v>26</v>
      </c>
      <c r="G421" s="7"/>
      <c r="H421" s="7">
        <v>3.75</v>
      </c>
      <c r="I421" s="23">
        <f t="shared" si="39"/>
        <v>195</v>
      </c>
      <c r="J421" s="8">
        <f t="shared" si="34"/>
        <v>241.98</v>
      </c>
    </row>
    <row r="422" spans="1:10" x14ac:dyDescent="0.25">
      <c r="A422" s="26" t="s">
        <v>47</v>
      </c>
      <c r="B422" s="32" t="s">
        <v>118</v>
      </c>
      <c r="C422" s="6">
        <v>1</v>
      </c>
      <c r="D422" s="6">
        <f t="shared" si="38"/>
        <v>168</v>
      </c>
      <c r="E422" s="6">
        <v>158</v>
      </c>
      <c r="F422" s="6">
        <v>10</v>
      </c>
      <c r="G422" s="7"/>
      <c r="H422" s="7">
        <v>3.75</v>
      </c>
      <c r="I422" s="23">
        <f t="shared" si="39"/>
        <v>75</v>
      </c>
      <c r="J422" s="8">
        <f t="shared" si="34"/>
        <v>93.07</v>
      </c>
    </row>
    <row r="423" spans="1:10" x14ac:dyDescent="0.25">
      <c r="A423" s="26" t="s">
        <v>47</v>
      </c>
      <c r="B423" s="32" t="s">
        <v>118</v>
      </c>
      <c r="C423" s="6">
        <v>1</v>
      </c>
      <c r="D423" s="6">
        <f t="shared" si="38"/>
        <v>192</v>
      </c>
      <c r="E423" s="6">
        <v>158</v>
      </c>
      <c r="F423" s="6">
        <v>34</v>
      </c>
      <c r="G423" s="7"/>
      <c r="H423" s="7">
        <v>3.75</v>
      </c>
      <c r="I423" s="23">
        <f t="shared" si="39"/>
        <v>255</v>
      </c>
      <c r="J423" s="8">
        <f t="shared" si="34"/>
        <v>316.43</v>
      </c>
    </row>
    <row r="424" spans="1:10" x14ac:dyDescent="0.25">
      <c r="A424" s="26" t="s">
        <v>47</v>
      </c>
      <c r="B424" s="32" t="s">
        <v>118</v>
      </c>
      <c r="C424" s="6">
        <v>1</v>
      </c>
      <c r="D424" s="6">
        <f t="shared" si="38"/>
        <v>192</v>
      </c>
      <c r="E424" s="6">
        <v>158</v>
      </c>
      <c r="F424" s="6">
        <v>34</v>
      </c>
      <c r="G424" s="7"/>
      <c r="H424" s="7">
        <v>3.75</v>
      </c>
      <c r="I424" s="23">
        <f t="shared" si="39"/>
        <v>255</v>
      </c>
      <c r="J424" s="8">
        <f t="shared" si="34"/>
        <v>316.43</v>
      </c>
    </row>
    <row r="425" spans="1:10" x14ac:dyDescent="0.25">
      <c r="A425" s="26" t="s">
        <v>47</v>
      </c>
      <c r="B425" s="32" t="s">
        <v>118</v>
      </c>
      <c r="C425" s="6">
        <v>1</v>
      </c>
      <c r="D425" s="6">
        <f t="shared" si="38"/>
        <v>168</v>
      </c>
      <c r="E425" s="6">
        <v>158</v>
      </c>
      <c r="F425" s="6">
        <v>10</v>
      </c>
      <c r="G425" s="7"/>
      <c r="H425" s="7">
        <v>3.75</v>
      </c>
      <c r="I425" s="23">
        <f t="shared" si="39"/>
        <v>75</v>
      </c>
      <c r="J425" s="8">
        <f t="shared" si="34"/>
        <v>93.07</v>
      </c>
    </row>
    <row r="426" spans="1:10" x14ac:dyDescent="0.25">
      <c r="A426" s="26" t="s">
        <v>47</v>
      </c>
      <c r="B426" s="32" t="s">
        <v>118</v>
      </c>
      <c r="C426" s="6">
        <v>1</v>
      </c>
      <c r="D426" s="6">
        <f t="shared" si="38"/>
        <v>192</v>
      </c>
      <c r="E426" s="6">
        <v>158</v>
      </c>
      <c r="F426" s="6">
        <v>34</v>
      </c>
      <c r="G426" s="7"/>
      <c r="H426" s="7">
        <v>3.75</v>
      </c>
      <c r="I426" s="23">
        <f t="shared" si="39"/>
        <v>255</v>
      </c>
      <c r="J426" s="8">
        <f t="shared" si="34"/>
        <v>316.43</v>
      </c>
    </row>
    <row r="427" spans="1:10" x14ac:dyDescent="0.25">
      <c r="A427" s="26" t="s">
        <v>47</v>
      </c>
      <c r="B427" s="32" t="s">
        <v>118</v>
      </c>
      <c r="C427" s="6">
        <v>1</v>
      </c>
      <c r="D427" s="6">
        <f t="shared" si="38"/>
        <v>208</v>
      </c>
      <c r="E427" s="6">
        <v>158</v>
      </c>
      <c r="F427" s="6">
        <v>50</v>
      </c>
      <c r="G427" s="7"/>
      <c r="H427" s="7">
        <v>3.75</v>
      </c>
      <c r="I427" s="23">
        <f t="shared" si="39"/>
        <v>375</v>
      </c>
      <c r="J427" s="8">
        <f t="shared" si="34"/>
        <v>465.34</v>
      </c>
    </row>
    <row r="428" spans="1:10" x14ac:dyDescent="0.25">
      <c r="A428" s="26" t="s">
        <v>47</v>
      </c>
      <c r="B428" s="32" t="s">
        <v>118</v>
      </c>
      <c r="C428" s="6">
        <v>1</v>
      </c>
      <c r="D428" s="6">
        <f t="shared" si="38"/>
        <v>187</v>
      </c>
      <c r="E428" s="6">
        <v>158</v>
      </c>
      <c r="F428" s="6">
        <v>29</v>
      </c>
      <c r="G428" s="7"/>
      <c r="H428" s="7">
        <v>3.75</v>
      </c>
      <c r="I428" s="23">
        <f t="shared" si="39"/>
        <v>217.5</v>
      </c>
      <c r="J428" s="8">
        <f t="shared" si="34"/>
        <v>269.89999999999998</v>
      </c>
    </row>
    <row r="429" spans="1:10" x14ac:dyDescent="0.25">
      <c r="A429" s="26" t="s">
        <v>47</v>
      </c>
      <c r="B429" s="32" t="s">
        <v>118</v>
      </c>
      <c r="C429" s="6">
        <v>1</v>
      </c>
      <c r="D429" s="6">
        <f t="shared" si="38"/>
        <v>159</v>
      </c>
      <c r="E429" s="6">
        <v>158</v>
      </c>
      <c r="F429" s="6">
        <v>1</v>
      </c>
      <c r="G429" s="7"/>
      <c r="H429" s="7">
        <v>3.75</v>
      </c>
      <c r="I429" s="23">
        <f t="shared" si="39"/>
        <v>7.5</v>
      </c>
      <c r="J429" s="8">
        <f t="shared" si="34"/>
        <v>9.31</v>
      </c>
    </row>
    <row r="430" spans="1:10" x14ac:dyDescent="0.25">
      <c r="A430" s="26" t="s">
        <v>47</v>
      </c>
      <c r="B430" s="32" t="s">
        <v>118</v>
      </c>
      <c r="C430" s="6">
        <v>1</v>
      </c>
      <c r="D430" s="6">
        <f t="shared" si="38"/>
        <v>191</v>
      </c>
      <c r="E430" s="6">
        <v>158</v>
      </c>
      <c r="F430" s="6">
        <v>33</v>
      </c>
      <c r="G430" s="7"/>
      <c r="H430" s="7">
        <v>3.75</v>
      </c>
      <c r="I430" s="23">
        <f t="shared" si="39"/>
        <v>247.5</v>
      </c>
      <c r="J430" s="8">
        <f t="shared" si="34"/>
        <v>307.12</v>
      </c>
    </row>
    <row r="431" spans="1:10" x14ac:dyDescent="0.25">
      <c r="A431" s="26" t="s">
        <v>47</v>
      </c>
      <c r="B431" s="32" t="s">
        <v>118</v>
      </c>
      <c r="C431" s="6">
        <v>1</v>
      </c>
      <c r="D431" s="6">
        <f t="shared" si="38"/>
        <v>224</v>
      </c>
      <c r="E431" s="6">
        <v>158</v>
      </c>
      <c r="F431" s="6">
        <v>66</v>
      </c>
      <c r="G431" s="7"/>
      <c r="H431" s="7">
        <v>3.75</v>
      </c>
      <c r="I431" s="23">
        <f t="shared" si="39"/>
        <v>495</v>
      </c>
      <c r="J431" s="8">
        <f t="shared" si="34"/>
        <v>614.25</v>
      </c>
    </row>
    <row r="432" spans="1:10" x14ac:dyDescent="0.25">
      <c r="A432" s="26" t="s">
        <v>47</v>
      </c>
      <c r="B432" s="32" t="s">
        <v>118</v>
      </c>
      <c r="C432" s="6">
        <v>1</v>
      </c>
      <c r="D432" s="6">
        <f t="shared" si="38"/>
        <v>184</v>
      </c>
      <c r="E432" s="6">
        <v>158</v>
      </c>
      <c r="F432" s="6">
        <v>26</v>
      </c>
      <c r="G432" s="7"/>
      <c r="H432" s="7">
        <v>3.75</v>
      </c>
      <c r="I432" s="23">
        <f t="shared" si="39"/>
        <v>195</v>
      </c>
      <c r="J432" s="8">
        <f t="shared" si="34"/>
        <v>241.98</v>
      </c>
    </row>
    <row r="433" spans="1:10" x14ac:dyDescent="0.25">
      <c r="A433" s="26" t="s">
        <v>47</v>
      </c>
      <c r="B433" s="32" t="s">
        <v>118</v>
      </c>
      <c r="C433" s="6">
        <v>1</v>
      </c>
      <c r="D433" s="6">
        <f t="shared" si="38"/>
        <v>207</v>
      </c>
      <c r="E433" s="6">
        <v>158</v>
      </c>
      <c r="F433" s="6">
        <v>49</v>
      </c>
      <c r="G433" s="7"/>
      <c r="H433" s="7">
        <v>3.75</v>
      </c>
      <c r="I433" s="23">
        <f t="shared" si="39"/>
        <v>367.5</v>
      </c>
      <c r="J433" s="8">
        <f t="shared" si="34"/>
        <v>456.03</v>
      </c>
    </row>
    <row r="434" spans="1:10" x14ac:dyDescent="0.25">
      <c r="A434" s="26" t="s">
        <v>47</v>
      </c>
      <c r="B434" s="32" t="s">
        <v>118</v>
      </c>
      <c r="C434" s="6">
        <v>1</v>
      </c>
      <c r="D434" s="6">
        <f t="shared" si="38"/>
        <v>168</v>
      </c>
      <c r="E434" s="6">
        <v>158</v>
      </c>
      <c r="F434" s="6">
        <v>10</v>
      </c>
      <c r="G434" s="7"/>
      <c r="H434" s="7">
        <v>3.75</v>
      </c>
      <c r="I434" s="23">
        <f t="shared" si="39"/>
        <v>75</v>
      </c>
      <c r="J434" s="8">
        <f t="shared" si="34"/>
        <v>93.07</v>
      </c>
    </row>
    <row r="435" spans="1:10" x14ac:dyDescent="0.25">
      <c r="A435" s="26" t="s">
        <v>47</v>
      </c>
      <c r="B435" s="32" t="s">
        <v>119</v>
      </c>
      <c r="C435" s="6">
        <v>1</v>
      </c>
      <c r="D435" s="6">
        <f t="shared" si="38"/>
        <v>164</v>
      </c>
      <c r="E435" s="6">
        <v>158</v>
      </c>
      <c r="F435" s="6">
        <v>6</v>
      </c>
      <c r="G435" s="7"/>
      <c r="H435" s="7">
        <v>5.33</v>
      </c>
      <c r="I435" s="23">
        <f t="shared" si="39"/>
        <v>63.96</v>
      </c>
      <c r="J435" s="8">
        <f t="shared" si="34"/>
        <v>79.37</v>
      </c>
    </row>
    <row r="436" spans="1:10" x14ac:dyDescent="0.25">
      <c r="A436" s="26" t="s">
        <v>47</v>
      </c>
      <c r="B436" s="32" t="s">
        <v>119</v>
      </c>
      <c r="C436" s="6">
        <v>1</v>
      </c>
      <c r="D436" s="6">
        <f t="shared" si="38"/>
        <v>164</v>
      </c>
      <c r="E436" s="6">
        <v>158</v>
      </c>
      <c r="F436" s="6">
        <v>6</v>
      </c>
      <c r="G436" s="7"/>
      <c r="H436" s="7">
        <v>5.33</v>
      </c>
      <c r="I436" s="23">
        <f t="shared" si="39"/>
        <v>63.96</v>
      </c>
      <c r="J436" s="8">
        <f t="shared" si="34"/>
        <v>79.37</v>
      </c>
    </row>
    <row r="437" spans="1:10" x14ac:dyDescent="0.25">
      <c r="A437" s="26" t="s">
        <v>47</v>
      </c>
      <c r="B437" s="32" t="s">
        <v>170</v>
      </c>
      <c r="C437" s="6">
        <v>1</v>
      </c>
      <c r="D437" s="6">
        <f t="shared" si="38"/>
        <v>159</v>
      </c>
      <c r="E437" s="6">
        <v>158</v>
      </c>
      <c r="F437" s="6">
        <v>1</v>
      </c>
      <c r="G437" s="7"/>
      <c r="H437" s="7">
        <v>6.6</v>
      </c>
      <c r="I437" s="23">
        <f t="shared" si="39"/>
        <v>13.2</v>
      </c>
      <c r="J437" s="8">
        <f t="shared" si="34"/>
        <v>16.38</v>
      </c>
    </row>
    <row r="438" spans="1:10" x14ac:dyDescent="0.25">
      <c r="A438" s="26" t="s">
        <v>47</v>
      </c>
      <c r="B438" s="32" t="s">
        <v>121</v>
      </c>
      <c r="C438" s="6">
        <v>1</v>
      </c>
      <c r="D438" s="6">
        <f t="shared" si="38"/>
        <v>179</v>
      </c>
      <c r="E438" s="6">
        <v>158</v>
      </c>
      <c r="F438" s="6">
        <v>21</v>
      </c>
      <c r="G438" s="7"/>
      <c r="H438" s="7">
        <v>3.9</v>
      </c>
      <c r="I438" s="23">
        <f t="shared" si="39"/>
        <v>163.80000000000001</v>
      </c>
      <c r="J438" s="8">
        <f t="shared" si="34"/>
        <v>203.26</v>
      </c>
    </row>
    <row r="439" spans="1:10" x14ac:dyDescent="0.25">
      <c r="A439" s="26" t="s">
        <v>47</v>
      </c>
      <c r="B439" s="32" t="s">
        <v>122</v>
      </c>
      <c r="C439" s="6">
        <v>1</v>
      </c>
      <c r="D439" s="6">
        <f t="shared" si="38"/>
        <v>166</v>
      </c>
      <c r="E439" s="6">
        <v>158</v>
      </c>
      <c r="F439" s="6">
        <v>8</v>
      </c>
      <c r="G439" s="7"/>
      <c r="H439" s="7">
        <v>5</v>
      </c>
      <c r="I439" s="23">
        <f t="shared" si="39"/>
        <v>80</v>
      </c>
      <c r="J439" s="8">
        <f t="shared" si="34"/>
        <v>99.27</v>
      </c>
    </row>
    <row r="440" spans="1:10" x14ac:dyDescent="0.25">
      <c r="A440" s="26" t="s">
        <v>47</v>
      </c>
      <c r="B440" s="32" t="s">
        <v>122</v>
      </c>
      <c r="C440" s="6">
        <v>1</v>
      </c>
      <c r="D440" s="6">
        <f t="shared" si="38"/>
        <v>161</v>
      </c>
      <c r="E440" s="6">
        <v>158</v>
      </c>
      <c r="F440" s="6">
        <v>3</v>
      </c>
      <c r="G440" s="7"/>
      <c r="H440" s="7">
        <v>5</v>
      </c>
      <c r="I440" s="23">
        <f t="shared" si="39"/>
        <v>30</v>
      </c>
      <c r="J440" s="8">
        <f t="shared" si="34"/>
        <v>37.229999999999997</v>
      </c>
    </row>
    <row r="441" spans="1:10" x14ac:dyDescent="0.25">
      <c r="A441" s="26" t="s">
        <v>47</v>
      </c>
      <c r="B441" s="32" t="s">
        <v>122</v>
      </c>
      <c r="C441" s="6">
        <v>1</v>
      </c>
      <c r="D441" s="6">
        <f t="shared" si="38"/>
        <v>160</v>
      </c>
      <c r="E441" s="6">
        <v>158</v>
      </c>
      <c r="F441" s="6">
        <v>2</v>
      </c>
      <c r="G441" s="7"/>
      <c r="H441" s="7">
        <v>5</v>
      </c>
      <c r="I441" s="23">
        <f t="shared" si="39"/>
        <v>20</v>
      </c>
      <c r="J441" s="8">
        <f t="shared" si="34"/>
        <v>24.82</v>
      </c>
    </row>
    <row r="442" spans="1:10" ht="33" x14ac:dyDescent="0.25">
      <c r="A442" s="26" t="s">
        <v>47</v>
      </c>
      <c r="B442" s="32" t="s">
        <v>123</v>
      </c>
      <c r="C442" s="6">
        <v>1</v>
      </c>
      <c r="D442" s="6">
        <f t="shared" si="38"/>
        <v>163</v>
      </c>
      <c r="E442" s="6">
        <v>158</v>
      </c>
      <c r="F442" s="6">
        <v>5</v>
      </c>
      <c r="G442" s="7"/>
      <c r="H442" s="7">
        <v>4.5</v>
      </c>
      <c r="I442" s="23">
        <f t="shared" si="39"/>
        <v>45</v>
      </c>
      <c r="J442" s="8">
        <f t="shared" si="34"/>
        <v>55.84</v>
      </c>
    </row>
    <row r="443" spans="1:10" x14ac:dyDescent="0.25">
      <c r="A443" s="26" t="s">
        <v>47</v>
      </c>
      <c r="B443" s="32" t="s">
        <v>125</v>
      </c>
      <c r="C443" s="6">
        <v>1</v>
      </c>
      <c r="D443" s="6">
        <f t="shared" si="38"/>
        <v>175</v>
      </c>
      <c r="E443" s="6">
        <v>158</v>
      </c>
      <c r="F443" s="6">
        <v>17</v>
      </c>
      <c r="G443" s="7"/>
      <c r="H443" s="7">
        <v>3.06</v>
      </c>
      <c r="I443" s="23">
        <f t="shared" si="39"/>
        <v>104.04</v>
      </c>
      <c r="J443" s="8">
        <f t="shared" si="34"/>
        <v>129.1</v>
      </c>
    </row>
    <row r="444" spans="1:10" x14ac:dyDescent="0.25">
      <c r="A444" s="26" t="s">
        <v>47</v>
      </c>
      <c r="B444" s="32" t="s">
        <v>125</v>
      </c>
      <c r="C444" s="6">
        <v>1</v>
      </c>
      <c r="D444" s="6">
        <f t="shared" si="38"/>
        <v>159</v>
      </c>
      <c r="E444" s="6">
        <v>158</v>
      </c>
      <c r="F444" s="6">
        <v>1</v>
      </c>
      <c r="G444" s="7"/>
      <c r="H444" s="7">
        <v>3.06</v>
      </c>
      <c r="I444" s="23">
        <f t="shared" si="39"/>
        <v>6.12</v>
      </c>
      <c r="J444" s="8">
        <f t="shared" si="34"/>
        <v>7.59</v>
      </c>
    </row>
    <row r="445" spans="1:10" x14ac:dyDescent="0.25">
      <c r="A445" s="26" t="s">
        <v>47</v>
      </c>
      <c r="B445" s="32" t="s">
        <v>125</v>
      </c>
      <c r="C445" s="6">
        <v>1</v>
      </c>
      <c r="D445" s="6">
        <f t="shared" si="38"/>
        <v>179</v>
      </c>
      <c r="E445" s="6">
        <v>158</v>
      </c>
      <c r="F445" s="6">
        <v>21</v>
      </c>
      <c r="G445" s="7"/>
      <c r="H445" s="7">
        <v>3.06</v>
      </c>
      <c r="I445" s="23">
        <f t="shared" si="39"/>
        <v>128.52000000000001</v>
      </c>
      <c r="J445" s="8">
        <f t="shared" si="34"/>
        <v>159.47999999999999</v>
      </c>
    </row>
    <row r="446" spans="1:10" x14ac:dyDescent="0.25">
      <c r="A446" s="26" t="s">
        <v>47</v>
      </c>
      <c r="B446" s="32" t="s">
        <v>125</v>
      </c>
      <c r="C446" s="6">
        <v>1</v>
      </c>
      <c r="D446" s="6">
        <f t="shared" si="38"/>
        <v>186</v>
      </c>
      <c r="E446" s="6">
        <v>158</v>
      </c>
      <c r="F446" s="6">
        <v>28</v>
      </c>
      <c r="G446" s="7"/>
      <c r="H446" s="7">
        <v>3.06</v>
      </c>
      <c r="I446" s="23">
        <f t="shared" si="39"/>
        <v>171.36</v>
      </c>
      <c r="J446" s="8">
        <f t="shared" si="34"/>
        <v>212.64</v>
      </c>
    </row>
    <row r="447" spans="1:10" x14ac:dyDescent="0.25">
      <c r="A447" s="26" t="s">
        <v>47</v>
      </c>
      <c r="B447" s="32" t="s">
        <v>125</v>
      </c>
      <c r="C447" s="6">
        <v>1</v>
      </c>
      <c r="D447" s="6">
        <f t="shared" si="38"/>
        <v>161</v>
      </c>
      <c r="E447" s="6">
        <v>158</v>
      </c>
      <c r="F447" s="6">
        <v>3</v>
      </c>
      <c r="G447" s="7"/>
      <c r="H447" s="7">
        <v>3.06</v>
      </c>
      <c r="I447" s="23">
        <f t="shared" si="39"/>
        <v>18.36</v>
      </c>
      <c r="J447" s="8">
        <f t="shared" si="34"/>
        <v>22.78</v>
      </c>
    </row>
    <row r="448" spans="1:10" x14ac:dyDescent="0.25">
      <c r="A448" s="26" t="s">
        <v>47</v>
      </c>
      <c r="B448" s="32" t="s">
        <v>126</v>
      </c>
      <c r="C448" s="6">
        <v>1</v>
      </c>
      <c r="D448" s="6">
        <f t="shared" si="38"/>
        <v>190</v>
      </c>
      <c r="E448" s="6">
        <v>158</v>
      </c>
      <c r="F448" s="6">
        <v>32</v>
      </c>
      <c r="G448" s="7"/>
      <c r="H448" s="7">
        <v>7.92</v>
      </c>
      <c r="I448" s="23">
        <f t="shared" si="39"/>
        <v>506.88</v>
      </c>
      <c r="J448" s="8">
        <f t="shared" si="34"/>
        <v>628.99</v>
      </c>
    </row>
    <row r="449" spans="1:10" x14ac:dyDescent="0.25">
      <c r="A449" s="26" t="s">
        <v>47</v>
      </c>
      <c r="B449" s="32" t="s">
        <v>128</v>
      </c>
      <c r="C449" s="6">
        <v>1</v>
      </c>
      <c r="D449" s="6">
        <f t="shared" si="38"/>
        <v>166</v>
      </c>
      <c r="E449" s="6">
        <v>158</v>
      </c>
      <c r="F449" s="6">
        <v>8</v>
      </c>
      <c r="G449" s="7"/>
      <c r="H449" s="7">
        <v>7.92</v>
      </c>
      <c r="I449" s="23">
        <f t="shared" si="39"/>
        <v>126.72</v>
      </c>
      <c r="J449" s="8">
        <f t="shared" si="34"/>
        <v>157.25</v>
      </c>
    </row>
    <row r="450" spans="1:10" x14ac:dyDescent="0.25">
      <c r="A450" s="26" t="s">
        <v>47</v>
      </c>
      <c r="B450" s="32" t="s">
        <v>129</v>
      </c>
      <c r="C450" s="6">
        <v>1</v>
      </c>
      <c r="D450" s="6">
        <f t="shared" si="38"/>
        <v>170</v>
      </c>
      <c r="E450" s="6">
        <v>158</v>
      </c>
      <c r="F450" s="6">
        <v>12</v>
      </c>
      <c r="G450" s="7"/>
      <c r="H450" s="7">
        <v>5.5</v>
      </c>
      <c r="I450" s="23">
        <f t="shared" si="39"/>
        <v>132</v>
      </c>
      <c r="J450" s="8">
        <f t="shared" si="34"/>
        <v>163.80000000000001</v>
      </c>
    </row>
    <row r="451" spans="1:10" x14ac:dyDescent="0.25">
      <c r="A451" s="26" t="s">
        <v>47</v>
      </c>
      <c r="B451" s="32" t="s">
        <v>130</v>
      </c>
      <c r="C451" s="6">
        <v>1</v>
      </c>
      <c r="D451" s="6">
        <f t="shared" si="38"/>
        <v>160</v>
      </c>
      <c r="E451" s="6">
        <v>158</v>
      </c>
      <c r="F451" s="6">
        <v>2</v>
      </c>
      <c r="G451" s="7"/>
      <c r="H451" s="7">
        <v>3.28</v>
      </c>
      <c r="I451" s="23">
        <f t="shared" si="39"/>
        <v>13.12</v>
      </c>
      <c r="J451" s="8">
        <f t="shared" si="34"/>
        <v>16.28</v>
      </c>
    </row>
    <row r="452" spans="1:10" x14ac:dyDescent="0.25">
      <c r="A452" s="26" t="s">
        <v>47</v>
      </c>
      <c r="B452" s="32" t="s">
        <v>130</v>
      </c>
      <c r="C452" s="6">
        <v>1</v>
      </c>
      <c r="D452" s="6">
        <f t="shared" si="38"/>
        <v>165</v>
      </c>
      <c r="E452" s="6">
        <v>158</v>
      </c>
      <c r="F452" s="6">
        <v>7</v>
      </c>
      <c r="G452" s="7"/>
      <c r="H452" s="7">
        <v>3.28</v>
      </c>
      <c r="I452" s="23">
        <f t="shared" si="39"/>
        <v>45.92</v>
      </c>
      <c r="J452" s="8">
        <f t="shared" si="34"/>
        <v>56.98</v>
      </c>
    </row>
    <row r="453" spans="1:10" x14ac:dyDescent="0.25">
      <c r="A453" s="26" t="s">
        <v>47</v>
      </c>
      <c r="B453" s="32" t="s">
        <v>130</v>
      </c>
      <c r="C453" s="6">
        <v>1</v>
      </c>
      <c r="D453" s="6">
        <f t="shared" si="38"/>
        <v>187</v>
      </c>
      <c r="E453" s="6">
        <v>158</v>
      </c>
      <c r="F453" s="6">
        <v>29</v>
      </c>
      <c r="G453" s="7"/>
      <c r="H453" s="7">
        <v>3.28</v>
      </c>
      <c r="I453" s="23">
        <f t="shared" si="39"/>
        <v>190.24</v>
      </c>
      <c r="J453" s="8">
        <f t="shared" si="34"/>
        <v>236.07</v>
      </c>
    </row>
    <row r="454" spans="1:10" x14ac:dyDescent="0.25">
      <c r="A454" s="26" t="s">
        <v>47</v>
      </c>
      <c r="B454" s="32" t="s">
        <v>130</v>
      </c>
      <c r="C454" s="6">
        <v>1</v>
      </c>
      <c r="D454" s="6">
        <f t="shared" si="38"/>
        <v>160</v>
      </c>
      <c r="E454" s="6">
        <v>158</v>
      </c>
      <c r="F454" s="6">
        <v>2</v>
      </c>
      <c r="G454" s="7"/>
      <c r="H454" s="7">
        <v>3.28</v>
      </c>
      <c r="I454" s="23">
        <f t="shared" si="39"/>
        <v>13.12</v>
      </c>
      <c r="J454" s="8">
        <f t="shared" si="34"/>
        <v>16.28</v>
      </c>
    </row>
    <row r="455" spans="1:10" x14ac:dyDescent="0.25">
      <c r="A455" s="26" t="s">
        <v>47</v>
      </c>
      <c r="B455" s="32" t="s">
        <v>130</v>
      </c>
      <c r="C455" s="6">
        <v>1</v>
      </c>
      <c r="D455" s="6">
        <f t="shared" si="38"/>
        <v>174</v>
      </c>
      <c r="E455" s="6">
        <v>158</v>
      </c>
      <c r="F455" s="6">
        <v>16</v>
      </c>
      <c r="G455" s="7"/>
      <c r="H455" s="7">
        <v>3.28</v>
      </c>
      <c r="I455" s="23">
        <f t="shared" si="39"/>
        <v>104.96</v>
      </c>
      <c r="J455" s="8">
        <f t="shared" si="34"/>
        <v>130.24</v>
      </c>
    </row>
    <row r="456" spans="1:10" x14ac:dyDescent="0.25">
      <c r="A456" s="26" t="s">
        <v>47</v>
      </c>
      <c r="B456" s="32" t="s">
        <v>130</v>
      </c>
      <c r="C456" s="6">
        <v>1</v>
      </c>
      <c r="D456" s="6">
        <f t="shared" si="38"/>
        <v>183</v>
      </c>
      <c r="E456" s="6">
        <v>158</v>
      </c>
      <c r="F456" s="6">
        <v>25</v>
      </c>
      <c r="G456" s="7"/>
      <c r="H456" s="7">
        <v>3.28</v>
      </c>
      <c r="I456" s="23">
        <f t="shared" si="39"/>
        <v>164</v>
      </c>
      <c r="J456" s="8">
        <f t="shared" si="34"/>
        <v>203.51</v>
      </c>
    </row>
    <row r="457" spans="1:10" x14ac:dyDescent="0.25">
      <c r="A457" s="26" t="s">
        <v>47</v>
      </c>
      <c r="B457" s="32" t="s">
        <v>130</v>
      </c>
      <c r="C457" s="6">
        <v>1</v>
      </c>
      <c r="D457" s="6">
        <f t="shared" si="38"/>
        <v>159</v>
      </c>
      <c r="E457" s="6">
        <v>158</v>
      </c>
      <c r="F457" s="6">
        <v>1</v>
      </c>
      <c r="G457" s="7"/>
      <c r="H457" s="7">
        <v>3.28</v>
      </c>
      <c r="I457" s="23">
        <f t="shared" si="39"/>
        <v>6.56</v>
      </c>
      <c r="J457" s="8">
        <f t="shared" si="34"/>
        <v>8.14</v>
      </c>
    </row>
    <row r="458" spans="1:10" x14ac:dyDescent="0.25">
      <c r="A458" s="26" t="s">
        <v>47</v>
      </c>
      <c r="B458" s="32" t="s">
        <v>130</v>
      </c>
      <c r="C458" s="6">
        <v>1</v>
      </c>
      <c r="D458" s="6">
        <f t="shared" si="38"/>
        <v>168</v>
      </c>
      <c r="E458" s="6">
        <v>158</v>
      </c>
      <c r="F458" s="6">
        <v>10</v>
      </c>
      <c r="G458" s="7"/>
      <c r="H458" s="7">
        <v>3.28</v>
      </c>
      <c r="I458" s="23">
        <f t="shared" si="39"/>
        <v>65.599999999999994</v>
      </c>
      <c r="J458" s="8">
        <f t="shared" si="34"/>
        <v>81.400000000000006</v>
      </c>
    </row>
    <row r="459" spans="1:10" x14ac:dyDescent="0.25">
      <c r="A459" s="26" t="s">
        <v>47</v>
      </c>
      <c r="B459" s="32" t="s">
        <v>130</v>
      </c>
      <c r="C459" s="6">
        <v>1</v>
      </c>
      <c r="D459" s="6">
        <f t="shared" si="38"/>
        <v>165</v>
      </c>
      <c r="E459" s="6">
        <v>158</v>
      </c>
      <c r="F459" s="6">
        <v>7</v>
      </c>
      <c r="G459" s="7"/>
      <c r="H459" s="7">
        <v>3.28</v>
      </c>
      <c r="I459" s="23">
        <f t="shared" si="39"/>
        <v>45.92</v>
      </c>
      <c r="J459" s="8">
        <f t="shared" si="34"/>
        <v>56.98</v>
      </c>
    </row>
    <row r="460" spans="1:10" x14ac:dyDescent="0.25">
      <c r="A460" s="26" t="s">
        <v>47</v>
      </c>
      <c r="B460" s="32" t="s">
        <v>130</v>
      </c>
      <c r="C460" s="6">
        <v>1</v>
      </c>
      <c r="D460" s="6">
        <f t="shared" si="38"/>
        <v>160</v>
      </c>
      <c r="E460" s="6">
        <v>158</v>
      </c>
      <c r="F460" s="6">
        <v>2</v>
      </c>
      <c r="G460" s="7"/>
      <c r="H460" s="7">
        <v>3.28</v>
      </c>
      <c r="I460" s="23">
        <f t="shared" si="39"/>
        <v>13.12</v>
      </c>
      <c r="J460" s="8">
        <f t="shared" si="34"/>
        <v>16.28</v>
      </c>
    </row>
    <row r="461" spans="1:10" x14ac:dyDescent="0.25">
      <c r="A461" s="26" t="s">
        <v>47</v>
      </c>
      <c r="B461" s="32" t="s">
        <v>130</v>
      </c>
      <c r="C461" s="6">
        <v>1</v>
      </c>
      <c r="D461" s="6">
        <f t="shared" si="38"/>
        <v>164</v>
      </c>
      <c r="E461" s="6">
        <v>158</v>
      </c>
      <c r="F461" s="6">
        <v>6</v>
      </c>
      <c r="G461" s="7"/>
      <c r="H461" s="7">
        <v>3.28</v>
      </c>
      <c r="I461" s="23">
        <f t="shared" si="39"/>
        <v>39.36</v>
      </c>
      <c r="J461" s="8">
        <f t="shared" si="34"/>
        <v>48.84</v>
      </c>
    </row>
    <row r="462" spans="1:10" x14ac:dyDescent="0.25">
      <c r="A462" s="26" t="s">
        <v>47</v>
      </c>
      <c r="B462" s="32" t="s">
        <v>130</v>
      </c>
      <c r="C462" s="6">
        <v>1</v>
      </c>
      <c r="D462" s="6">
        <f t="shared" si="38"/>
        <v>159</v>
      </c>
      <c r="E462" s="6">
        <v>158</v>
      </c>
      <c r="F462" s="6">
        <v>1</v>
      </c>
      <c r="G462" s="7"/>
      <c r="H462" s="7">
        <v>3.28</v>
      </c>
      <c r="I462" s="23">
        <f t="shared" si="39"/>
        <v>6.56</v>
      </c>
      <c r="J462" s="8">
        <f t="shared" si="34"/>
        <v>8.14</v>
      </c>
    </row>
    <row r="463" spans="1:10" x14ac:dyDescent="0.25">
      <c r="A463" s="26" t="s">
        <v>47</v>
      </c>
      <c r="B463" s="32" t="s">
        <v>130</v>
      </c>
      <c r="C463" s="6">
        <v>1</v>
      </c>
      <c r="D463" s="6">
        <f t="shared" si="38"/>
        <v>168</v>
      </c>
      <c r="E463" s="6">
        <v>158</v>
      </c>
      <c r="F463" s="6">
        <v>10</v>
      </c>
      <c r="G463" s="7"/>
      <c r="H463" s="7">
        <v>3.28</v>
      </c>
      <c r="I463" s="23">
        <f t="shared" si="39"/>
        <v>65.599999999999994</v>
      </c>
      <c r="J463" s="8">
        <f t="shared" si="34"/>
        <v>81.400000000000006</v>
      </c>
    </row>
    <row r="464" spans="1:10" x14ac:dyDescent="0.25">
      <c r="A464" s="26" t="s">
        <v>47</v>
      </c>
      <c r="B464" s="32" t="s">
        <v>130</v>
      </c>
      <c r="C464" s="6">
        <v>1</v>
      </c>
      <c r="D464" s="6">
        <f t="shared" si="38"/>
        <v>178</v>
      </c>
      <c r="E464" s="6">
        <v>158</v>
      </c>
      <c r="F464" s="6">
        <v>20</v>
      </c>
      <c r="G464" s="7"/>
      <c r="H464" s="7">
        <v>3.28</v>
      </c>
      <c r="I464" s="23">
        <f t="shared" si="39"/>
        <v>131.19999999999999</v>
      </c>
      <c r="J464" s="8">
        <f t="shared" si="34"/>
        <v>162.81</v>
      </c>
    </row>
    <row r="465" spans="1:11" x14ac:dyDescent="0.25">
      <c r="A465" s="26" t="s">
        <v>47</v>
      </c>
      <c r="B465" s="32" t="s">
        <v>131</v>
      </c>
      <c r="C465" s="6">
        <v>1</v>
      </c>
      <c r="D465" s="6">
        <f t="shared" si="38"/>
        <v>163</v>
      </c>
      <c r="E465" s="6">
        <v>158</v>
      </c>
      <c r="F465" s="6">
        <v>5</v>
      </c>
      <c r="G465" s="7"/>
      <c r="H465" s="7">
        <v>4.3</v>
      </c>
      <c r="I465" s="23">
        <f t="shared" si="39"/>
        <v>43</v>
      </c>
      <c r="J465" s="8">
        <f t="shared" si="34"/>
        <v>53.36</v>
      </c>
    </row>
    <row r="466" spans="1:11" s="1" customFormat="1" ht="26.25" customHeight="1" x14ac:dyDescent="0.25">
      <c r="A466" s="29" t="s">
        <v>55</v>
      </c>
      <c r="B466" s="3" t="s">
        <v>0</v>
      </c>
      <c r="C466" s="4">
        <f>C467+C469+C472+C477</f>
        <v>7</v>
      </c>
      <c r="D466" s="4">
        <f>D467+D469+D472+D477</f>
        <v>1266</v>
      </c>
      <c r="E466" s="4">
        <f>E467+E469+E472+E477</f>
        <v>1106</v>
      </c>
      <c r="F466" s="4">
        <f>F467+F469+F472+F477</f>
        <v>160</v>
      </c>
      <c r="G466" s="4"/>
      <c r="H466" s="5"/>
      <c r="I466" s="5">
        <f>I467+I469+I472+I477</f>
        <v>1532.8999999999999</v>
      </c>
      <c r="J466" s="5">
        <f>J467+J469+J472+J477</f>
        <v>1902.18</v>
      </c>
      <c r="K466" s="2"/>
    </row>
    <row r="467" spans="1:11" s="28" customFormat="1" ht="33" x14ac:dyDescent="0.25">
      <c r="A467" s="15" t="s">
        <v>55</v>
      </c>
      <c r="B467" s="16" t="s">
        <v>11</v>
      </c>
      <c r="C467" s="17">
        <f>SUM(C468:C468)</f>
        <v>0</v>
      </c>
      <c r="D467" s="17">
        <f>SUM(D468:D468)</f>
        <v>0</v>
      </c>
      <c r="E467" s="17">
        <f>SUM(E468:E468)</f>
        <v>0</v>
      </c>
      <c r="F467" s="17">
        <f>SUM(F468:F468)</f>
        <v>0</v>
      </c>
      <c r="G467" s="17"/>
      <c r="H467" s="17"/>
      <c r="I467" s="17">
        <f>SUM(I468:I468)</f>
        <v>0</v>
      </c>
      <c r="J467" s="17">
        <f>SUM(J468:J468)</f>
        <v>0</v>
      </c>
      <c r="K467" s="2"/>
    </row>
    <row r="468" spans="1:11" s="28" customFormat="1" x14ac:dyDescent="0.25">
      <c r="A468" s="12" t="s">
        <v>55</v>
      </c>
      <c r="B468" s="14"/>
      <c r="C468" s="6"/>
      <c r="D468" s="6">
        <f>E468+F468</f>
        <v>0</v>
      </c>
      <c r="E468" s="6"/>
      <c r="F468" s="6"/>
      <c r="G468" s="7"/>
      <c r="H468" s="7"/>
      <c r="I468" s="23"/>
      <c r="J468" s="8"/>
      <c r="K468" s="2"/>
    </row>
    <row r="469" spans="1:11" s="28" customFormat="1" ht="49.5" x14ac:dyDescent="0.25">
      <c r="A469" s="15" t="s">
        <v>55</v>
      </c>
      <c r="B469" s="16" t="s">
        <v>12</v>
      </c>
      <c r="C469" s="17">
        <f>SUM(C470:C471)</f>
        <v>2</v>
      </c>
      <c r="D469" s="17">
        <f>SUM(D470:D471)</f>
        <v>337</v>
      </c>
      <c r="E469" s="17">
        <f>SUM(E470:E471)</f>
        <v>316</v>
      </c>
      <c r="F469" s="17">
        <f>SUM(F470:F471)</f>
        <v>21</v>
      </c>
      <c r="G469" s="17"/>
      <c r="H469" s="17"/>
      <c r="I469" s="17">
        <f>SUM(I470:I471)</f>
        <v>231.83999999999997</v>
      </c>
      <c r="J469" s="17">
        <f>SUM(J470:J471)</f>
        <v>287.69</v>
      </c>
      <c r="K469" s="2"/>
    </row>
    <row r="470" spans="1:11" s="28" customFormat="1" x14ac:dyDescent="0.25">
      <c r="A470" s="12" t="s">
        <v>55</v>
      </c>
      <c r="B470" s="14" t="s">
        <v>106</v>
      </c>
      <c r="C470" s="6">
        <v>1</v>
      </c>
      <c r="D470" s="6">
        <f>E470+F470</f>
        <v>165</v>
      </c>
      <c r="E470" s="6">
        <v>158</v>
      </c>
      <c r="F470" s="6">
        <v>7</v>
      </c>
      <c r="G470" s="7">
        <v>994.73</v>
      </c>
      <c r="H470" s="7">
        <f>ROUND(G470/E470,2)</f>
        <v>6.3</v>
      </c>
      <c r="I470" s="23">
        <f>ROUND(F470*H470*2,2)</f>
        <v>88.2</v>
      </c>
      <c r="J470" s="8">
        <f>ROUND(I470*1.2409,2)</f>
        <v>109.45</v>
      </c>
      <c r="K470" s="2"/>
    </row>
    <row r="471" spans="1:11" s="28" customFormat="1" x14ac:dyDescent="0.25">
      <c r="A471" s="12" t="s">
        <v>55</v>
      </c>
      <c r="B471" s="14" t="s">
        <v>114</v>
      </c>
      <c r="C471" s="6">
        <v>1</v>
      </c>
      <c r="D471" s="6">
        <f t="shared" ref="D471" si="40">E471+F471</f>
        <v>172</v>
      </c>
      <c r="E471" s="6">
        <v>158</v>
      </c>
      <c r="F471" s="6">
        <v>14</v>
      </c>
      <c r="G471" s="7">
        <v>809.99</v>
      </c>
      <c r="H471" s="7">
        <f t="shared" ref="H471" si="41">ROUND(G471/E471,2)</f>
        <v>5.13</v>
      </c>
      <c r="I471" s="23">
        <f t="shared" ref="I471" si="42">ROUND(F471*H471*2,2)</f>
        <v>143.63999999999999</v>
      </c>
      <c r="J471" s="8">
        <f t="shared" ref="J471:J478" si="43">ROUND(I471*1.2409,2)</f>
        <v>178.24</v>
      </c>
      <c r="K471" s="2"/>
    </row>
    <row r="472" spans="1:11" s="28" customFormat="1" ht="49.5" x14ac:dyDescent="0.25">
      <c r="A472" s="15" t="s">
        <v>55</v>
      </c>
      <c r="B472" s="16" t="s">
        <v>13</v>
      </c>
      <c r="C472" s="17">
        <f>SUM(C473:C476)</f>
        <v>4</v>
      </c>
      <c r="D472" s="17">
        <f>SUM(D473:D476)</f>
        <v>747</v>
      </c>
      <c r="E472" s="17">
        <f>SUM(E473:E476)</f>
        <v>632</v>
      </c>
      <c r="F472" s="17">
        <f>SUM(F473:F476)</f>
        <v>115</v>
      </c>
      <c r="G472" s="17"/>
      <c r="H472" s="17"/>
      <c r="I472" s="17">
        <f>SUM(I473:I476)</f>
        <v>1044.74</v>
      </c>
      <c r="J472" s="22">
        <f>SUM(J473:J476)</f>
        <v>1296.42</v>
      </c>
      <c r="K472" s="2"/>
    </row>
    <row r="473" spans="1:11" x14ac:dyDescent="0.25">
      <c r="A473" s="12" t="s">
        <v>55</v>
      </c>
      <c r="B473" s="14" t="s">
        <v>171</v>
      </c>
      <c r="C473" s="6">
        <v>1</v>
      </c>
      <c r="D473" s="6">
        <f t="shared" ref="D473:D476" si="44">E473+F473</f>
        <v>179</v>
      </c>
      <c r="E473" s="6">
        <v>158</v>
      </c>
      <c r="F473" s="6">
        <v>21</v>
      </c>
      <c r="G473" s="7">
        <v>804.95</v>
      </c>
      <c r="H473" s="7">
        <f t="shared" ref="H473:H476" si="45">ROUND(G473/E473,2)</f>
        <v>5.09</v>
      </c>
      <c r="I473" s="23">
        <f t="shared" ref="I473:I476" si="46">ROUND(F473*H473*2,2)</f>
        <v>213.78</v>
      </c>
      <c r="J473" s="8">
        <f t="shared" si="43"/>
        <v>265.27999999999997</v>
      </c>
    </row>
    <row r="474" spans="1:11" x14ac:dyDescent="0.25">
      <c r="A474" s="12" t="s">
        <v>55</v>
      </c>
      <c r="B474" s="14" t="s">
        <v>75</v>
      </c>
      <c r="C474" s="6">
        <v>1</v>
      </c>
      <c r="D474" s="6">
        <f t="shared" si="44"/>
        <v>184</v>
      </c>
      <c r="E474" s="6">
        <v>158</v>
      </c>
      <c r="F474" s="6">
        <v>26</v>
      </c>
      <c r="G474" s="7">
        <v>698.18</v>
      </c>
      <c r="H474" s="7">
        <f t="shared" si="45"/>
        <v>4.42</v>
      </c>
      <c r="I474" s="23">
        <f t="shared" si="46"/>
        <v>229.84</v>
      </c>
      <c r="J474" s="8">
        <f t="shared" si="43"/>
        <v>285.20999999999998</v>
      </c>
    </row>
    <row r="475" spans="1:11" x14ac:dyDescent="0.25">
      <c r="A475" s="12" t="s">
        <v>55</v>
      </c>
      <c r="B475" s="14" t="s">
        <v>75</v>
      </c>
      <c r="C475" s="6">
        <v>1</v>
      </c>
      <c r="D475" s="6">
        <f t="shared" si="44"/>
        <v>190</v>
      </c>
      <c r="E475" s="6">
        <v>158</v>
      </c>
      <c r="F475" s="6">
        <v>32</v>
      </c>
      <c r="G475" s="7">
        <v>698.18</v>
      </c>
      <c r="H475" s="7">
        <f t="shared" si="45"/>
        <v>4.42</v>
      </c>
      <c r="I475" s="23">
        <f t="shared" si="46"/>
        <v>282.88</v>
      </c>
      <c r="J475" s="8">
        <f t="shared" si="43"/>
        <v>351.03</v>
      </c>
    </row>
    <row r="476" spans="1:11" x14ac:dyDescent="0.25">
      <c r="A476" s="12" t="s">
        <v>55</v>
      </c>
      <c r="B476" s="14" t="s">
        <v>75</v>
      </c>
      <c r="C476" s="6">
        <v>1</v>
      </c>
      <c r="D476" s="6">
        <f t="shared" si="44"/>
        <v>194</v>
      </c>
      <c r="E476" s="6">
        <v>158</v>
      </c>
      <c r="F476" s="6">
        <v>36</v>
      </c>
      <c r="G476" s="7">
        <v>698.18</v>
      </c>
      <c r="H476" s="7">
        <f t="shared" si="45"/>
        <v>4.42</v>
      </c>
      <c r="I476" s="23">
        <f t="shared" si="46"/>
        <v>318.24</v>
      </c>
      <c r="J476" s="8">
        <f t="shared" si="43"/>
        <v>394.9</v>
      </c>
    </row>
    <row r="477" spans="1:11" ht="33" x14ac:dyDescent="0.25">
      <c r="A477" s="15" t="s">
        <v>55</v>
      </c>
      <c r="B477" s="16" t="s">
        <v>14</v>
      </c>
      <c r="C477" s="17">
        <f>SUM(C478:C478)</f>
        <v>1</v>
      </c>
      <c r="D477" s="17">
        <f>SUM(D478:D478)</f>
        <v>182</v>
      </c>
      <c r="E477" s="17">
        <f>SUM(E478:E478)</f>
        <v>158</v>
      </c>
      <c r="F477" s="17">
        <f>SUM(F478:F478)</f>
        <v>24</v>
      </c>
      <c r="G477" s="17"/>
      <c r="H477" s="17"/>
      <c r="I477" s="17">
        <f>SUM(I478:I478)</f>
        <v>256.32</v>
      </c>
      <c r="J477" s="17">
        <f>SUM(J478:J478)</f>
        <v>318.07</v>
      </c>
    </row>
    <row r="478" spans="1:11" x14ac:dyDescent="0.25">
      <c r="A478" s="12" t="s">
        <v>55</v>
      </c>
      <c r="B478" s="32" t="s">
        <v>172</v>
      </c>
      <c r="C478" s="6">
        <v>1</v>
      </c>
      <c r="D478" s="6">
        <f t="shared" ref="D478" si="47">E478+F478</f>
        <v>182</v>
      </c>
      <c r="E478" s="6">
        <v>158</v>
      </c>
      <c r="F478" s="6">
        <v>24</v>
      </c>
      <c r="G478" s="7">
        <v>843.39</v>
      </c>
      <c r="H478" s="7">
        <f t="shared" ref="H478" si="48">ROUND(G478/E478,2)</f>
        <v>5.34</v>
      </c>
      <c r="I478" s="23">
        <f t="shared" ref="I478" si="49">ROUND(F478*H478*2,2)</f>
        <v>256.32</v>
      </c>
      <c r="J478" s="8">
        <f t="shared" si="43"/>
        <v>318.07</v>
      </c>
    </row>
    <row r="479" spans="1:11" s="1" customFormat="1" ht="26.25" customHeight="1" x14ac:dyDescent="0.25">
      <c r="A479" s="29" t="s">
        <v>15</v>
      </c>
      <c r="B479" s="3" t="s">
        <v>0</v>
      </c>
      <c r="C479" s="4">
        <f>C480+C485+C525+C546</f>
        <v>81</v>
      </c>
      <c r="D479" s="4">
        <f>D480+D485+D525+D546</f>
        <v>14326.66</v>
      </c>
      <c r="E479" s="4">
        <f>E480+E485+E525+E546</f>
        <v>12798</v>
      </c>
      <c r="F479" s="4">
        <f>F480+F485+F525+F546</f>
        <v>1528.66</v>
      </c>
      <c r="G479" s="4"/>
      <c r="H479" s="5"/>
      <c r="I479" s="5">
        <f>I480+I485+I525+I546</f>
        <v>15932.12</v>
      </c>
      <c r="J479" s="5">
        <f>J480+J485+J525+J546</f>
        <v>19770.170000000006</v>
      </c>
      <c r="K479" s="2"/>
    </row>
    <row r="480" spans="1:11" s="28" customFormat="1" ht="33" x14ac:dyDescent="0.25">
      <c r="A480" s="15" t="s">
        <v>15</v>
      </c>
      <c r="B480" s="16" t="s">
        <v>11</v>
      </c>
      <c r="C480" s="17">
        <f>SUM(C481:C484)</f>
        <v>4</v>
      </c>
      <c r="D480" s="17">
        <f>SUM(D481:D484)</f>
        <v>762.66</v>
      </c>
      <c r="E480" s="17">
        <f>SUM(E481:E484)</f>
        <v>632</v>
      </c>
      <c r="F480" s="17">
        <f>SUM(F481:F484)</f>
        <v>130.66</v>
      </c>
      <c r="G480" s="17"/>
      <c r="H480" s="17"/>
      <c r="I480" s="17">
        <f>SUM(I481:I484)</f>
        <v>2479.17</v>
      </c>
      <c r="J480" s="22">
        <f>SUM(J481:J484)</f>
        <v>3076.41</v>
      </c>
      <c r="K480" s="2"/>
    </row>
    <row r="481" spans="1:11" s="28" customFormat="1" x14ac:dyDescent="0.25">
      <c r="A481" s="13" t="s">
        <v>15</v>
      </c>
      <c r="B481" s="14" t="s">
        <v>243</v>
      </c>
      <c r="C481" s="6">
        <v>1</v>
      </c>
      <c r="D481" s="6">
        <f>E481+F481</f>
        <v>190</v>
      </c>
      <c r="E481" s="6">
        <v>158</v>
      </c>
      <c r="F481" s="6">
        <v>32</v>
      </c>
      <c r="G481" s="7">
        <v>1350.9</v>
      </c>
      <c r="H481" s="7">
        <f t="shared" ref="H481:H524" si="50">ROUND(G481/E481,2)</f>
        <v>8.5500000000000007</v>
      </c>
      <c r="I481" s="53">
        <f>ROUND(F481*H481*2,2)</f>
        <v>547.20000000000005</v>
      </c>
      <c r="J481" s="52">
        <f>ROUND(I481*1.2409,2)</f>
        <v>679.02</v>
      </c>
      <c r="K481" s="2"/>
    </row>
    <row r="482" spans="1:11" s="28" customFormat="1" x14ac:dyDescent="0.25">
      <c r="A482" s="13" t="s">
        <v>15</v>
      </c>
      <c r="B482" s="14" t="s">
        <v>198</v>
      </c>
      <c r="C482" s="6">
        <v>1</v>
      </c>
      <c r="D482" s="6">
        <f t="shared" ref="D482:D483" si="51">E482+F482</f>
        <v>242</v>
      </c>
      <c r="E482" s="6">
        <v>158</v>
      </c>
      <c r="F482" s="6">
        <v>84</v>
      </c>
      <c r="G482" s="7">
        <v>1560.67</v>
      </c>
      <c r="H482" s="7">
        <f t="shared" si="50"/>
        <v>9.8800000000000008</v>
      </c>
      <c r="I482" s="53">
        <f t="shared" ref="I482:I484" si="52">ROUND(F482*H482*2,2)</f>
        <v>1659.84</v>
      </c>
      <c r="J482" s="52">
        <f t="shared" ref="J482:J484" si="53">ROUND(I482*1.2409,2)</f>
        <v>2059.6999999999998</v>
      </c>
      <c r="K482" s="2"/>
    </row>
    <row r="483" spans="1:11" s="28" customFormat="1" x14ac:dyDescent="0.25">
      <c r="A483" s="13" t="s">
        <v>15</v>
      </c>
      <c r="B483" s="14" t="s">
        <v>249</v>
      </c>
      <c r="C483" s="6">
        <v>1</v>
      </c>
      <c r="D483" s="6">
        <f t="shared" si="51"/>
        <v>164.66</v>
      </c>
      <c r="E483" s="6">
        <v>158</v>
      </c>
      <c r="F483" s="6">
        <v>6.66</v>
      </c>
      <c r="G483" s="7">
        <v>1604.53</v>
      </c>
      <c r="H483" s="7">
        <f t="shared" si="50"/>
        <v>10.16</v>
      </c>
      <c r="I483" s="23">
        <f t="shared" si="52"/>
        <v>135.33000000000001</v>
      </c>
      <c r="J483" s="8">
        <f>ROUND(I483*1.2409,2)</f>
        <v>167.93</v>
      </c>
      <c r="K483" s="2"/>
    </row>
    <row r="484" spans="1:11" s="28" customFormat="1" x14ac:dyDescent="0.25">
      <c r="A484" s="13" t="s">
        <v>15</v>
      </c>
      <c r="B484" s="14" t="s">
        <v>249</v>
      </c>
      <c r="C484" s="6">
        <v>1</v>
      </c>
      <c r="D484" s="6">
        <f>E484+F484</f>
        <v>166</v>
      </c>
      <c r="E484" s="6">
        <v>158</v>
      </c>
      <c r="F484" s="6">
        <v>8</v>
      </c>
      <c r="G484" s="7">
        <v>1350.9</v>
      </c>
      <c r="H484" s="7">
        <f t="shared" si="50"/>
        <v>8.5500000000000007</v>
      </c>
      <c r="I484" s="23">
        <f t="shared" si="52"/>
        <v>136.80000000000001</v>
      </c>
      <c r="J484" s="8">
        <f t="shared" si="53"/>
        <v>169.76</v>
      </c>
      <c r="K484" s="2"/>
    </row>
    <row r="485" spans="1:11" s="28" customFormat="1" ht="49.5" x14ac:dyDescent="0.25">
      <c r="A485" s="15" t="s">
        <v>15</v>
      </c>
      <c r="B485" s="16" t="s">
        <v>12</v>
      </c>
      <c r="C485" s="17">
        <f>SUM(C486:C524)</f>
        <v>39</v>
      </c>
      <c r="D485" s="17">
        <f>SUM(D486:D524)</f>
        <v>7075</v>
      </c>
      <c r="E485" s="17">
        <f>SUM(E486:E524)</f>
        <v>6162</v>
      </c>
      <c r="F485" s="17">
        <f>SUM(F486:F524)</f>
        <v>913</v>
      </c>
      <c r="G485" s="17"/>
      <c r="H485" s="17"/>
      <c r="I485" s="22">
        <f>SUM(I486:I524)</f>
        <v>9981</v>
      </c>
      <c r="J485" s="22">
        <f>SUM(J486:J524)</f>
        <v>12385.410000000003</v>
      </c>
      <c r="K485" s="2"/>
    </row>
    <row r="486" spans="1:11" s="28" customFormat="1" x14ac:dyDescent="0.25">
      <c r="A486" s="13" t="s">
        <v>15</v>
      </c>
      <c r="B486" s="14" t="s">
        <v>193</v>
      </c>
      <c r="C486" s="6">
        <v>1</v>
      </c>
      <c r="D486" s="6">
        <f>E486+F486</f>
        <v>171</v>
      </c>
      <c r="E486" s="6">
        <v>158</v>
      </c>
      <c r="F486" s="6">
        <v>13</v>
      </c>
      <c r="G486" s="7">
        <v>1058.6000000000001</v>
      </c>
      <c r="H486" s="7">
        <f t="shared" si="50"/>
        <v>6.7</v>
      </c>
      <c r="I486" s="23">
        <f>ROUND(F486*H486*2,2)</f>
        <v>174.2</v>
      </c>
      <c r="J486" s="8">
        <f>ROUND(I486*1.2409,2)</f>
        <v>216.16</v>
      </c>
      <c r="K486" s="2"/>
    </row>
    <row r="487" spans="1:11" s="28" customFormat="1" x14ac:dyDescent="0.25">
      <c r="A487" s="13" t="s">
        <v>15</v>
      </c>
      <c r="B487" s="14" t="s">
        <v>193</v>
      </c>
      <c r="C487" s="6">
        <v>1</v>
      </c>
      <c r="D487" s="6">
        <f t="shared" ref="D487:D545" si="54">E487+F487</f>
        <v>228</v>
      </c>
      <c r="E487" s="6">
        <v>158</v>
      </c>
      <c r="F487" s="6">
        <v>70</v>
      </c>
      <c r="G487" s="7">
        <v>900.59999999999991</v>
      </c>
      <c r="H487" s="7">
        <f t="shared" si="50"/>
        <v>5.7</v>
      </c>
      <c r="I487" s="23">
        <f t="shared" ref="I487:I524" si="55">ROUND(F487*H487*2,2)</f>
        <v>798</v>
      </c>
      <c r="J487" s="8">
        <f t="shared" ref="J487:J564" si="56">ROUND(I487*1.2409,2)</f>
        <v>990.24</v>
      </c>
      <c r="K487" s="2"/>
    </row>
    <row r="488" spans="1:11" s="28" customFormat="1" x14ac:dyDescent="0.25">
      <c r="A488" s="13" t="s">
        <v>15</v>
      </c>
      <c r="B488" s="14" t="s">
        <v>193</v>
      </c>
      <c r="C488" s="6">
        <v>1</v>
      </c>
      <c r="D488" s="6">
        <f t="shared" si="54"/>
        <v>161</v>
      </c>
      <c r="E488" s="6">
        <v>158</v>
      </c>
      <c r="F488" s="6">
        <v>3</v>
      </c>
      <c r="G488" s="7">
        <v>1058.6000000000001</v>
      </c>
      <c r="H488" s="7">
        <f t="shared" si="50"/>
        <v>6.7</v>
      </c>
      <c r="I488" s="23">
        <f t="shared" si="55"/>
        <v>40.200000000000003</v>
      </c>
      <c r="J488" s="8">
        <f t="shared" si="56"/>
        <v>49.88</v>
      </c>
      <c r="K488" s="2"/>
    </row>
    <row r="489" spans="1:11" s="28" customFormat="1" x14ac:dyDescent="0.25">
      <c r="A489" s="13" t="s">
        <v>15</v>
      </c>
      <c r="B489" s="14" t="s">
        <v>193</v>
      </c>
      <c r="C489" s="6">
        <v>1</v>
      </c>
      <c r="D489" s="6">
        <f t="shared" si="54"/>
        <v>172</v>
      </c>
      <c r="E489" s="6">
        <v>158</v>
      </c>
      <c r="F489" s="6">
        <v>14</v>
      </c>
      <c r="G489" s="7">
        <v>1058.6000000000001</v>
      </c>
      <c r="H489" s="7">
        <f t="shared" si="50"/>
        <v>6.7</v>
      </c>
      <c r="I489" s="23">
        <f t="shared" si="55"/>
        <v>187.6</v>
      </c>
      <c r="J489" s="8">
        <f t="shared" si="56"/>
        <v>232.79</v>
      </c>
      <c r="K489" s="2"/>
    </row>
    <row r="490" spans="1:11" s="28" customFormat="1" x14ac:dyDescent="0.25">
      <c r="A490" s="13" t="s">
        <v>15</v>
      </c>
      <c r="B490" s="14" t="s">
        <v>244</v>
      </c>
      <c r="C490" s="6">
        <v>1</v>
      </c>
      <c r="D490" s="6">
        <f t="shared" si="54"/>
        <v>174</v>
      </c>
      <c r="E490" s="6">
        <v>158</v>
      </c>
      <c r="F490" s="6">
        <v>16</v>
      </c>
      <c r="G490" s="7">
        <v>963.8</v>
      </c>
      <c r="H490" s="7">
        <f t="shared" si="50"/>
        <v>6.1</v>
      </c>
      <c r="I490" s="23">
        <f t="shared" si="55"/>
        <v>195.2</v>
      </c>
      <c r="J490" s="8">
        <f t="shared" si="56"/>
        <v>242.22</v>
      </c>
      <c r="K490" s="2"/>
    </row>
    <row r="491" spans="1:11" s="28" customFormat="1" x14ac:dyDescent="0.25">
      <c r="A491" s="13" t="s">
        <v>15</v>
      </c>
      <c r="B491" s="14" t="s">
        <v>106</v>
      </c>
      <c r="C491" s="6">
        <v>1</v>
      </c>
      <c r="D491" s="6">
        <f t="shared" si="54"/>
        <v>168</v>
      </c>
      <c r="E491" s="6">
        <v>158</v>
      </c>
      <c r="F491" s="6">
        <v>10</v>
      </c>
      <c r="G491" s="7">
        <v>838.03</v>
      </c>
      <c r="H491" s="7">
        <f t="shared" si="50"/>
        <v>5.3</v>
      </c>
      <c r="I491" s="23">
        <f t="shared" si="55"/>
        <v>106</v>
      </c>
      <c r="J491" s="8">
        <f t="shared" si="56"/>
        <v>131.54</v>
      </c>
      <c r="K491" s="2"/>
    </row>
    <row r="492" spans="1:11" s="28" customFormat="1" x14ac:dyDescent="0.25">
      <c r="A492" s="13" t="s">
        <v>15</v>
      </c>
      <c r="B492" s="14" t="s">
        <v>106</v>
      </c>
      <c r="C492" s="6">
        <v>1</v>
      </c>
      <c r="D492" s="6">
        <f t="shared" si="54"/>
        <v>174</v>
      </c>
      <c r="E492" s="6">
        <v>158</v>
      </c>
      <c r="F492" s="6">
        <v>16</v>
      </c>
      <c r="G492" s="7">
        <v>900.6</v>
      </c>
      <c r="H492" s="7">
        <f t="shared" si="50"/>
        <v>5.7</v>
      </c>
      <c r="I492" s="23">
        <f t="shared" si="55"/>
        <v>182.4</v>
      </c>
      <c r="J492" s="8">
        <f t="shared" si="56"/>
        <v>226.34</v>
      </c>
      <c r="K492" s="2"/>
    </row>
    <row r="493" spans="1:11" s="28" customFormat="1" x14ac:dyDescent="0.25">
      <c r="A493" s="13" t="s">
        <v>15</v>
      </c>
      <c r="B493" s="14" t="s">
        <v>106</v>
      </c>
      <c r="C493" s="6">
        <v>1</v>
      </c>
      <c r="D493" s="6">
        <f t="shared" si="54"/>
        <v>183</v>
      </c>
      <c r="E493" s="6">
        <v>158</v>
      </c>
      <c r="F493" s="6">
        <v>25</v>
      </c>
      <c r="G493" s="7">
        <v>900.6</v>
      </c>
      <c r="H493" s="7">
        <f t="shared" si="50"/>
        <v>5.7</v>
      </c>
      <c r="I493" s="23">
        <f t="shared" si="55"/>
        <v>285</v>
      </c>
      <c r="J493" s="8">
        <f t="shared" si="56"/>
        <v>353.66</v>
      </c>
      <c r="K493" s="2"/>
    </row>
    <row r="494" spans="1:11" s="28" customFormat="1" x14ac:dyDescent="0.25">
      <c r="A494" s="13" t="s">
        <v>15</v>
      </c>
      <c r="B494" s="14" t="s">
        <v>106</v>
      </c>
      <c r="C494" s="6">
        <v>1</v>
      </c>
      <c r="D494" s="6">
        <f t="shared" si="54"/>
        <v>186</v>
      </c>
      <c r="E494" s="6">
        <v>158</v>
      </c>
      <c r="F494" s="6">
        <v>28</v>
      </c>
      <c r="G494" s="7">
        <v>900.6</v>
      </c>
      <c r="H494" s="7">
        <f t="shared" si="50"/>
        <v>5.7</v>
      </c>
      <c r="I494" s="23">
        <f t="shared" si="55"/>
        <v>319.2</v>
      </c>
      <c r="J494" s="8">
        <f t="shared" si="56"/>
        <v>396.1</v>
      </c>
      <c r="K494" s="2"/>
    </row>
    <row r="495" spans="1:11" s="28" customFormat="1" x14ac:dyDescent="0.25">
      <c r="A495" s="13" t="s">
        <v>15</v>
      </c>
      <c r="B495" s="14" t="s">
        <v>106</v>
      </c>
      <c r="C495" s="6">
        <v>1</v>
      </c>
      <c r="D495" s="6">
        <f t="shared" si="54"/>
        <v>162</v>
      </c>
      <c r="E495" s="6">
        <v>158</v>
      </c>
      <c r="F495" s="6">
        <v>4</v>
      </c>
      <c r="G495" s="7">
        <v>900.6</v>
      </c>
      <c r="H495" s="7">
        <f t="shared" si="50"/>
        <v>5.7</v>
      </c>
      <c r="I495" s="23">
        <f t="shared" si="55"/>
        <v>45.6</v>
      </c>
      <c r="J495" s="8">
        <f t="shared" si="56"/>
        <v>56.59</v>
      </c>
      <c r="K495" s="2"/>
    </row>
    <row r="496" spans="1:11" s="28" customFormat="1" x14ac:dyDescent="0.25">
      <c r="A496" s="13" t="s">
        <v>15</v>
      </c>
      <c r="B496" s="14" t="s">
        <v>250</v>
      </c>
      <c r="C496" s="6">
        <v>1</v>
      </c>
      <c r="D496" s="6">
        <f t="shared" si="54"/>
        <v>176</v>
      </c>
      <c r="E496" s="6">
        <v>158</v>
      </c>
      <c r="F496" s="6">
        <v>18</v>
      </c>
      <c r="G496" s="7">
        <v>900.6</v>
      </c>
      <c r="H496" s="7">
        <f t="shared" si="50"/>
        <v>5.7</v>
      </c>
      <c r="I496" s="23">
        <f t="shared" si="55"/>
        <v>205.2</v>
      </c>
      <c r="J496" s="8">
        <f t="shared" si="56"/>
        <v>254.63</v>
      </c>
      <c r="K496" s="2"/>
    </row>
    <row r="497" spans="1:11" s="28" customFormat="1" x14ac:dyDescent="0.25">
      <c r="A497" s="13" t="s">
        <v>15</v>
      </c>
      <c r="B497" s="14" t="s">
        <v>251</v>
      </c>
      <c r="C497" s="6">
        <v>1</v>
      </c>
      <c r="D497" s="6">
        <f t="shared" si="54"/>
        <v>190</v>
      </c>
      <c r="E497" s="6">
        <v>158</v>
      </c>
      <c r="F497" s="6">
        <v>32</v>
      </c>
      <c r="G497" s="7">
        <v>900.59999999999991</v>
      </c>
      <c r="H497" s="7">
        <f t="shared" si="50"/>
        <v>5.7</v>
      </c>
      <c r="I497" s="23">
        <f t="shared" si="55"/>
        <v>364.8</v>
      </c>
      <c r="J497" s="8">
        <f t="shared" si="56"/>
        <v>452.68</v>
      </c>
      <c r="K497" s="2"/>
    </row>
    <row r="498" spans="1:11" s="28" customFormat="1" x14ac:dyDescent="0.25">
      <c r="A498" s="13" t="s">
        <v>15</v>
      </c>
      <c r="B498" s="14" t="s">
        <v>251</v>
      </c>
      <c r="C498" s="6">
        <v>1</v>
      </c>
      <c r="D498" s="6">
        <f t="shared" si="54"/>
        <v>163</v>
      </c>
      <c r="E498" s="6">
        <v>158</v>
      </c>
      <c r="F498" s="6">
        <v>5</v>
      </c>
      <c r="G498" s="7">
        <v>900.6</v>
      </c>
      <c r="H498" s="7">
        <f t="shared" si="50"/>
        <v>5.7</v>
      </c>
      <c r="I498" s="23">
        <f t="shared" si="55"/>
        <v>57</v>
      </c>
      <c r="J498" s="8">
        <f t="shared" si="56"/>
        <v>70.73</v>
      </c>
      <c r="K498" s="2"/>
    </row>
    <row r="499" spans="1:11" s="28" customFormat="1" x14ac:dyDescent="0.25">
      <c r="A499" s="13" t="s">
        <v>15</v>
      </c>
      <c r="B499" s="14" t="s">
        <v>251</v>
      </c>
      <c r="C499" s="6">
        <v>1</v>
      </c>
      <c r="D499" s="6">
        <f t="shared" si="54"/>
        <v>185</v>
      </c>
      <c r="E499" s="6">
        <v>158</v>
      </c>
      <c r="F499" s="6">
        <v>27</v>
      </c>
      <c r="G499" s="7">
        <v>900.59999999999991</v>
      </c>
      <c r="H499" s="7">
        <f t="shared" si="50"/>
        <v>5.7</v>
      </c>
      <c r="I499" s="23">
        <f t="shared" si="55"/>
        <v>307.8</v>
      </c>
      <c r="J499" s="8">
        <f t="shared" si="56"/>
        <v>381.95</v>
      </c>
      <c r="K499" s="2"/>
    </row>
    <row r="500" spans="1:11" s="28" customFormat="1" x14ac:dyDescent="0.25">
      <c r="A500" s="13" t="s">
        <v>15</v>
      </c>
      <c r="B500" s="14" t="s">
        <v>251</v>
      </c>
      <c r="C500" s="6">
        <v>1</v>
      </c>
      <c r="D500" s="6">
        <f t="shared" si="54"/>
        <v>192</v>
      </c>
      <c r="E500" s="6">
        <v>158</v>
      </c>
      <c r="F500" s="6">
        <v>34</v>
      </c>
      <c r="G500" s="7">
        <v>900.6</v>
      </c>
      <c r="H500" s="7">
        <f t="shared" si="50"/>
        <v>5.7</v>
      </c>
      <c r="I500" s="23">
        <f t="shared" si="55"/>
        <v>387.6</v>
      </c>
      <c r="J500" s="8">
        <f t="shared" si="56"/>
        <v>480.97</v>
      </c>
      <c r="K500" s="2"/>
    </row>
    <row r="501" spans="1:11" s="28" customFormat="1" x14ac:dyDescent="0.25">
      <c r="A501" s="13" t="s">
        <v>15</v>
      </c>
      <c r="B501" s="14" t="s">
        <v>251</v>
      </c>
      <c r="C501" s="6">
        <v>1</v>
      </c>
      <c r="D501" s="6">
        <f t="shared" si="54"/>
        <v>200</v>
      </c>
      <c r="E501" s="6">
        <v>158</v>
      </c>
      <c r="F501" s="6">
        <v>42</v>
      </c>
      <c r="G501" s="7">
        <v>900.6</v>
      </c>
      <c r="H501" s="7">
        <f t="shared" si="50"/>
        <v>5.7</v>
      </c>
      <c r="I501" s="23">
        <f t="shared" si="55"/>
        <v>478.8</v>
      </c>
      <c r="J501" s="8">
        <f t="shared" si="56"/>
        <v>594.14</v>
      </c>
      <c r="K501" s="2"/>
    </row>
    <row r="502" spans="1:11" s="28" customFormat="1" x14ac:dyDescent="0.25">
      <c r="A502" s="13" t="s">
        <v>15</v>
      </c>
      <c r="B502" s="14" t="s">
        <v>251</v>
      </c>
      <c r="C502" s="6">
        <v>1</v>
      </c>
      <c r="D502" s="6">
        <f t="shared" si="54"/>
        <v>235</v>
      </c>
      <c r="E502" s="6">
        <v>158</v>
      </c>
      <c r="F502" s="6">
        <v>77</v>
      </c>
      <c r="G502" s="7">
        <v>900.6</v>
      </c>
      <c r="H502" s="7">
        <f t="shared" si="50"/>
        <v>5.7</v>
      </c>
      <c r="I502" s="23">
        <f t="shared" si="55"/>
        <v>877.8</v>
      </c>
      <c r="J502" s="8">
        <f t="shared" si="56"/>
        <v>1089.26</v>
      </c>
      <c r="K502" s="2"/>
    </row>
    <row r="503" spans="1:11" s="28" customFormat="1" x14ac:dyDescent="0.25">
      <c r="A503" s="13" t="s">
        <v>15</v>
      </c>
      <c r="B503" s="14" t="s">
        <v>189</v>
      </c>
      <c r="C503" s="6">
        <v>1</v>
      </c>
      <c r="D503" s="6">
        <f t="shared" si="54"/>
        <v>183</v>
      </c>
      <c r="E503" s="6">
        <v>158</v>
      </c>
      <c r="F503" s="6">
        <v>25</v>
      </c>
      <c r="G503" s="7">
        <v>900.6</v>
      </c>
      <c r="H503" s="7">
        <f t="shared" si="50"/>
        <v>5.7</v>
      </c>
      <c r="I503" s="23">
        <f t="shared" si="55"/>
        <v>285</v>
      </c>
      <c r="J503" s="8">
        <f t="shared" si="56"/>
        <v>353.66</v>
      </c>
      <c r="K503" s="2"/>
    </row>
    <row r="504" spans="1:11" s="28" customFormat="1" x14ac:dyDescent="0.25">
      <c r="A504" s="13" t="s">
        <v>15</v>
      </c>
      <c r="B504" s="14" t="s">
        <v>189</v>
      </c>
      <c r="C504" s="6">
        <v>1</v>
      </c>
      <c r="D504" s="6">
        <f t="shared" si="54"/>
        <v>199</v>
      </c>
      <c r="E504" s="6">
        <v>158</v>
      </c>
      <c r="F504" s="6">
        <v>41</v>
      </c>
      <c r="G504" s="7">
        <v>900.6</v>
      </c>
      <c r="H504" s="7">
        <f t="shared" si="50"/>
        <v>5.7</v>
      </c>
      <c r="I504" s="23">
        <f t="shared" si="55"/>
        <v>467.4</v>
      </c>
      <c r="J504" s="8">
        <f t="shared" si="56"/>
        <v>580</v>
      </c>
      <c r="K504" s="2"/>
    </row>
    <row r="505" spans="1:11" s="28" customFormat="1" x14ac:dyDescent="0.25">
      <c r="A505" s="13" t="s">
        <v>15</v>
      </c>
      <c r="B505" s="14" t="s">
        <v>189</v>
      </c>
      <c r="C505" s="6">
        <v>1</v>
      </c>
      <c r="D505" s="6">
        <f t="shared" si="54"/>
        <v>180</v>
      </c>
      <c r="E505" s="6">
        <v>158</v>
      </c>
      <c r="F505" s="6">
        <v>22</v>
      </c>
      <c r="G505" s="7">
        <v>900.6</v>
      </c>
      <c r="H505" s="7">
        <f t="shared" si="50"/>
        <v>5.7</v>
      </c>
      <c r="I505" s="23">
        <f t="shared" si="55"/>
        <v>250.8</v>
      </c>
      <c r="J505" s="8">
        <f t="shared" si="56"/>
        <v>311.22000000000003</v>
      </c>
      <c r="K505" s="2"/>
    </row>
    <row r="506" spans="1:11" s="28" customFormat="1" x14ac:dyDescent="0.25">
      <c r="A506" s="13" t="s">
        <v>15</v>
      </c>
      <c r="B506" s="14" t="s">
        <v>189</v>
      </c>
      <c r="C506" s="6">
        <v>1</v>
      </c>
      <c r="D506" s="6">
        <f t="shared" si="54"/>
        <v>165</v>
      </c>
      <c r="E506" s="6">
        <v>158</v>
      </c>
      <c r="F506" s="6">
        <v>7</v>
      </c>
      <c r="G506" s="7">
        <v>900.6</v>
      </c>
      <c r="H506" s="7">
        <f t="shared" si="50"/>
        <v>5.7</v>
      </c>
      <c r="I506" s="23">
        <f t="shared" si="55"/>
        <v>79.8</v>
      </c>
      <c r="J506" s="8">
        <f t="shared" si="56"/>
        <v>99.02</v>
      </c>
      <c r="K506" s="2"/>
    </row>
    <row r="507" spans="1:11" s="28" customFormat="1" x14ac:dyDescent="0.25">
      <c r="A507" s="13" t="s">
        <v>15</v>
      </c>
      <c r="B507" s="14" t="s">
        <v>189</v>
      </c>
      <c r="C507" s="6">
        <v>1</v>
      </c>
      <c r="D507" s="6">
        <f t="shared" si="54"/>
        <v>190</v>
      </c>
      <c r="E507" s="6">
        <v>158</v>
      </c>
      <c r="F507" s="6">
        <v>32</v>
      </c>
      <c r="G507" s="7">
        <v>900.6</v>
      </c>
      <c r="H507" s="7">
        <f t="shared" si="50"/>
        <v>5.7</v>
      </c>
      <c r="I507" s="23">
        <f t="shared" si="55"/>
        <v>364.8</v>
      </c>
      <c r="J507" s="8">
        <f t="shared" si="56"/>
        <v>452.68</v>
      </c>
      <c r="K507" s="2"/>
    </row>
    <row r="508" spans="1:11" s="28" customFormat="1" x14ac:dyDescent="0.25">
      <c r="A508" s="13" t="s">
        <v>15</v>
      </c>
      <c r="B508" s="14" t="s">
        <v>189</v>
      </c>
      <c r="C508" s="6">
        <v>1</v>
      </c>
      <c r="D508" s="6">
        <f t="shared" si="54"/>
        <v>160</v>
      </c>
      <c r="E508" s="6">
        <v>158</v>
      </c>
      <c r="F508" s="6">
        <v>2</v>
      </c>
      <c r="G508" s="7">
        <v>900.6</v>
      </c>
      <c r="H508" s="7">
        <f t="shared" si="50"/>
        <v>5.7</v>
      </c>
      <c r="I508" s="23">
        <f t="shared" si="55"/>
        <v>22.8</v>
      </c>
      <c r="J508" s="8">
        <f t="shared" si="56"/>
        <v>28.29</v>
      </c>
      <c r="K508" s="2"/>
    </row>
    <row r="509" spans="1:11" s="28" customFormat="1" x14ac:dyDescent="0.25">
      <c r="A509" s="13" t="s">
        <v>15</v>
      </c>
      <c r="B509" s="14" t="s">
        <v>242</v>
      </c>
      <c r="C509" s="6">
        <v>1</v>
      </c>
      <c r="D509" s="6">
        <f t="shared" si="54"/>
        <v>161</v>
      </c>
      <c r="E509" s="6">
        <v>158</v>
      </c>
      <c r="F509" s="6">
        <v>3</v>
      </c>
      <c r="G509" s="7">
        <v>900.6</v>
      </c>
      <c r="H509" s="7">
        <f t="shared" si="50"/>
        <v>5.7</v>
      </c>
      <c r="I509" s="23">
        <f t="shared" si="55"/>
        <v>34.200000000000003</v>
      </c>
      <c r="J509" s="8">
        <f t="shared" si="56"/>
        <v>42.44</v>
      </c>
      <c r="K509" s="2"/>
    </row>
    <row r="510" spans="1:11" s="28" customFormat="1" x14ac:dyDescent="0.25">
      <c r="A510" s="13" t="s">
        <v>15</v>
      </c>
      <c r="B510" s="14" t="s">
        <v>242</v>
      </c>
      <c r="C510" s="6">
        <v>1</v>
      </c>
      <c r="D510" s="6">
        <f t="shared" si="54"/>
        <v>166</v>
      </c>
      <c r="E510" s="6">
        <v>158</v>
      </c>
      <c r="F510" s="6">
        <v>8</v>
      </c>
      <c r="G510" s="7">
        <v>900.6</v>
      </c>
      <c r="H510" s="7">
        <f t="shared" si="50"/>
        <v>5.7</v>
      </c>
      <c r="I510" s="23">
        <f t="shared" si="55"/>
        <v>91.2</v>
      </c>
      <c r="J510" s="8">
        <f t="shared" si="56"/>
        <v>113.17</v>
      </c>
      <c r="K510" s="2"/>
    </row>
    <row r="511" spans="1:11" s="28" customFormat="1" x14ac:dyDescent="0.25">
      <c r="A511" s="13" t="s">
        <v>15</v>
      </c>
      <c r="B511" s="14" t="s">
        <v>242</v>
      </c>
      <c r="C511" s="6">
        <v>1</v>
      </c>
      <c r="D511" s="6">
        <f t="shared" si="54"/>
        <v>165</v>
      </c>
      <c r="E511" s="6">
        <v>158</v>
      </c>
      <c r="F511" s="6">
        <v>7</v>
      </c>
      <c r="G511" s="7">
        <v>900.6</v>
      </c>
      <c r="H511" s="7">
        <f t="shared" si="50"/>
        <v>5.7</v>
      </c>
      <c r="I511" s="23">
        <f t="shared" si="55"/>
        <v>79.8</v>
      </c>
      <c r="J511" s="8">
        <f t="shared" si="56"/>
        <v>99.02</v>
      </c>
      <c r="K511" s="2"/>
    </row>
    <row r="512" spans="1:11" s="28" customFormat="1" x14ac:dyDescent="0.25">
      <c r="A512" s="13" t="s">
        <v>15</v>
      </c>
      <c r="B512" s="14" t="s">
        <v>242</v>
      </c>
      <c r="C512" s="6">
        <v>1</v>
      </c>
      <c r="D512" s="6">
        <f t="shared" si="54"/>
        <v>222</v>
      </c>
      <c r="E512" s="6">
        <v>158</v>
      </c>
      <c r="F512" s="6">
        <v>64</v>
      </c>
      <c r="G512" s="7">
        <v>900.6</v>
      </c>
      <c r="H512" s="7">
        <f t="shared" si="50"/>
        <v>5.7</v>
      </c>
      <c r="I512" s="23">
        <f t="shared" si="55"/>
        <v>729.6</v>
      </c>
      <c r="J512" s="8">
        <f t="shared" si="56"/>
        <v>905.36</v>
      </c>
      <c r="K512" s="2"/>
    </row>
    <row r="513" spans="1:11" s="28" customFormat="1" x14ac:dyDescent="0.25">
      <c r="A513" s="13" t="s">
        <v>15</v>
      </c>
      <c r="B513" s="14" t="s">
        <v>88</v>
      </c>
      <c r="C513" s="6">
        <v>1</v>
      </c>
      <c r="D513" s="6">
        <f t="shared" si="54"/>
        <v>160</v>
      </c>
      <c r="E513" s="6">
        <v>158</v>
      </c>
      <c r="F513" s="6">
        <v>2</v>
      </c>
      <c r="G513" s="7">
        <v>900.6</v>
      </c>
      <c r="H513" s="7">
        <f t="shared" si="50"/>
        <v>5.7</v>
      </c>
      <c r="I513" s="23">
        <f t="shared" si="55"/>
        <v>22.8</v>
      </c>
      <c r="J513" s="8">
        <f t="shared" si="56"/>
        <v>28.29</v>
      </c>
      <c r="K513" s="2"/>
    </row>
    <row r="514" spans="1:11" s="28" customFormat="1" x14ac:dyDescent="0.25">
      <c r="A514" s="13" t="s">
        <v>15</v>
      </c>
      <c r="B514" s="14" t="s">
        <v>99</v>
      </c>
      <c r="C514" s="6">
        <v>1</v>
      </c>
      <c r="D514" s="6">
        <f t="shared" si="54"/>
        <v>178</v>
      </c>
      <c r="E514" s="6">
        <v>158</v>
      </c>
      <c r="F514" s="6">
        <v>20</v>
      </c>
      <c r="G514" s="7">
        <v>900.6</v>
      </c>
      <c r="H514" s="7">
        <f t="shared" si="50"/>
        <v>5.7</v>
      </c>
      <c r="I514" s="23">
        <f t="shared" si="55"/>
        <v>228</v>
      </c>
      <c r="J514" s="8">
        <f t="shared" si="56"/>
        <v>282.93</v>
      </c>
      <c r="K514" s="2"/>
    </row>
    <row r="515" spans="1:11" s="28" customFormat="1" x14ac:dyDescent="0.25">
      <c r="A515" s="13" t="s">
        <v>15</v>
      </c>
      <c r="B515" s="14" t="s">
        <v>114</v>
      </c>
      <c r="C515" s="6">
        <v>1</v>
      </c>
      <c r="D515" s="6">
        <f t="shared" si="54"/>
        <v>192</v>
      </c>
      <c r="E515" s="6">
        <v>158</v>
      </c>
      <c r="F515" s="6">
        <v>34</v>
      </c>
      <c r="G515" s="7">
        <v>742.6</v>
      </c>
      <c r="H515" s="7">
        <f t="shared" si="50"/>
        <v>4.7</v>
      </c>
      <c r="I515" s="23">
        <f t="shared" si="55"/>
        <v>319.60000000000002</v>
      </c>
      <c r="J515" s="8">
        <f t="shared" si="56"/>
        <v>396.59</v>
      </c>
      <c r="K515" s="2"/>
    </row>
    <row r="516" spans="1:11" s="28" customFormat="1" x14ac:dyDescent="0.25">
      <c r="A516" s="13" t="s">
        <v>15</v>
      </c>
      <c r="B516" s="14" t="s">
        <v>251</v>
      </c>
      <c r="C516" s="6">
        <v>1</v>
      </c>
      <c r="D516" s="6">
        <f t="shared" si="54"/>
        <v>181</v>
      </c>
      <c r="E516" s="6">
        <v>158</v>
      </c>
      <c r="F516" s="6">
        <v>23</v>
      </c>
      <c r="G516" s="7">
        <v>742.6</v>
      </c>
      <c r="H516" s="7">
        <f t="shared" si="50"/>
        <v>4.7</v>
      </c>
      <c r="I516" s="23">
        <f t="shared" si="55"/>
        <v>216.2</v>
      </c>
      <c r="J516" s="8">
        <f t="shared" si="56"/>
        <v>268.27999999999997</v>
      </c>
      <c r="K516" s="2"/>
    </row>
    <row r="517" spans="1:11" s="28" customFormat="1" x14ac:dyDescent="0.25">
      <c r="A517" s="13" t="s">
        <v>15</v>
      </c>
      <c r="B517" s="14" t="s">
        <v>251</v>
      </c>
      <c r="C517" s="6">
        <v>1</v>
      </c>
      <c r="D517" s="6">
        <f t="shared" si="54"/>
        <v>184</v>
      </c>
      <c r="E517" s="6">
        <v>158</v>
      </c>
      <c r="F517" s="6">
        <v>26</v>
      </c>
      <c r="G517" s="7">
        <v>742.6</v>
      </c>
      <c r="H517" s="7">
        <f t="shared" si="50"/>
        <v>4.7</v>
      </c>
      <c r="I517" s="23">
        <f t="shared" si="55"/>
        <v>244.4</v>
      </c>
      <c r="J517" s="8">
        <f t="shared" si="56"/>
        <v>303.27999999999997</v>
      </c>
      <c r="K517" s="2"/>
    </row>
    <row r="518" spans="1:11" s="28" customFormat="1" x14ac:dyDescent="0.25">
      <c r="A518" s="13" t="s">
        <v>15</v>
      </c>
      <c r="B518" s="14" t="s">
        <v>251</v>
      </c>
      <c r="C518" s="6">
        <v>1</v>
      </c>
      <c r="D518" s="6">
        <f t="shared" si="54"/>
        <v>203</v>
      </c>
      <c r="E518" s="6">
        <v>158</v>
      </c>
      <c r="F518" s="6">
        <v>45</v>
      </c>
      <c r="G518" s="7">
        <v>742.6</v>
      </c>
      <c r="H518" s="7">
        <f t="shared" si="50"/>
        <v>4.7</v>
      </c>
      <c r="I518" s="23">
        <f t="shared" si="55"/>
        <v>423</v>
      </c>
      <c r="J518" s="8">
        <f t="shared" si="56"/>
        <v>524.9</v>
      </c>
      <c r="K518" s="2"/>
    </row>
    <row r="519" spans="1:11" s="28" customFormat="1" x14ac:dyDescent="0.25">
      <c r="A519" s="13" t="s">
        <v>15</v>
      </c>
      <c r="B519" s="14" t="s">
        <v>242</v>
      </c>
      <c r="C519" s="6">
        <v>1</v>
      </c>
      <c r="D519" s="6">
        <f t="shared" si="54"/>
        <v>172</v>
      </c>
      <c r="E519" s="6">
        <v>158</v>
      </c>
      <c r="F519" s="6">
        <v>14</v>
      </c>
      <c r="G519" s="7">
        <v>742.59999999999991</v>
      </c>
      <c r="H519" s="7">
        <f t="shared" si="50"/>
        <v>4.7</v>
      </c>
      <c r="I519" s="23">
        <f t="shared" si="55"/>
        <v>131.6</v>
      </c>
      <c r="J519" s="8">
        <f t="shared" si="56"/>
        <v>163.30000000000001</v>
      </c>
      <c r="K519" s="2"/>
    </row>
    <row r="520" spans="1:11" s="28" customFormat="1" x14ac:dyDescent="0.25">
      <c r="A520" s="13" t="s">
        <v>15</v>
      </c>
      <c r="B520" s="14" t="s">
        <v>242</v>
      </c>
      <c r="C520" s="6">
        <v>1</v>
      </c>
      <c r="D520" s="6">
        <f t="shared" si="54"/>
        <v>169</v>
      </c>
      <c r="E520" s="6">
        <v>158</v>
      </c>
      <c r="F520" s="6">
        <v>11</v>
      </c>
      <c r="G520" s="7">
        <v>742.6</v>
      </c>
      <c r="H520" s="7">
        <f t="shared" si="50"/>
        <v>4.7</v>
      </c>
      <c r="I520" s="23">
        <f t="shared" si="55"/>
        <v>103.4</v>
      </c>
      <c r="J520" s="8">
        <f t="shared" si="56"/>
        <v>128.31</v>
      </c>
      <c r="K520" s="2"/>
    </row>
    <row r="521" spans="1:11" s="28" customFormat="1" x14ac:dyDescent="0.25">
      <c r="A521" s="13" t="s">
        <v>15</v>
      </c>
      <c r="B521" s="14" t="s">
        <v>242</v>
      </c>
      <c r="C521" s="6">
        <v>1</v>
      </c>
      <c r="D521" s="6">
        <f t="shared" si="54"/>
        <v>177</v>
      </c>
      <c r="E521" s="6">
        <v>158</v>
      </c>
      <c r="F521" s="6">
        <v>19</v>
      </c>
      <c r="G521" s="7">
        <v>742.6</v>
      </c>
      <c r="H521" s="7">
        <f t="shared" si="50"/>
        <v>4.7</v>
      </c>
      <c r="I521" s="23">
        <f t="shared" si="55"/>
        <v>178.6</v>
      </c>
      <c r="J521" s="8">
        <f t="shared" si="56"/>
        <v>221.62</v>
      </c>
      <c r="K521" s="2"/>
    </row>
    <row r="522" spans="1:11" s="28" customFormat="1" x14ac:dyDescent="0.25">
      <c r="A522" s="13" t="s">
        <v>15</v>
      </c>
      <c r="B522" s="14" t="s">
        <v>242</v>
      </c>
      <c r="C522" s="6">
        <v>1</v>
      </c>
      <c r="D522" s="6">
        <f t="shared" si="54"/>
        <v>209</v>
      </c>
      <c r="E522" s="6">
        <v>158</v>
      </c>
      <c r="F522" s="6">
        <v>51</v>
      </c>
      <c r="G522" s="7">
        <v>742.6</v>
      </c>
      <c r="H522" s="7">
        <f t="shared" si="50"/>
        <v>4.7</v>
      </c>
      <c r="I522" s="23">
        <f t="shared" si="55"/>
        <v>479.4</v>
      </c>
      <c r="J522" s="8">
        <f t="shared" si="56"/>
        <v>594.89</v>
      </c>
      <c r="K522" s="2"/>
    </row>
    <row r="523" spans="1:11" s="28" customFormat="1" x14ac:dyDescent="0.25">
      <c r="A523" s="13" t="s">
        <v>15</v>
      </c>
      <c r="B523" s="14" t="s">
        <v>242</v>
      </c>
      <c r="C523" s="6">
        <v>1</v>
      </c>
      <c r="D523" s="6">
        <f t="shared" si="54"/>
        <v>180</v>
      </c>
      <c r="E523" s="6">
        <v>158</v>
      </c>
      <c r="F523" s="6">
        <v>22</v>
      </c>
      <c r="G523" s="7">
        <v>742.59999999999991</v>
      </c>
      <c r="H523" s="7">
        <f t="shared" si="50"/>
        <v>4.7</v>
      </c>
      <c r="I523" s="23">
        <f t="shared" si="55"/>
        <v>206.8</v>
      </c>
      <c r="J523" s="8">
        <f t="shared" si="56"/>
        <v>256.62</v>
      </c>
      <c r="K523" s="2"/>
    </row>
    <row r="524" spans="1:11" s="28" customFormat="1" x14ac:dyDescent="0.25">
      <c r="A524" s="13" t="s">
        <v>15</v>
      </c>
      <c r="B524" s="14" t="s">
        <v>193</v>
      </c>
      <c r="C524" s="6">
        <v>1</v>
      </c>
      <c r="D524" s="6">
        <f t="shared" si="54"/>
        <v>159</v>
      </c>
      <c r="E524" s="6">
        <v>158</v>
      </c>
      <c r="F524" s="6">
        <v>1</v>
      </c>
      <c r="G524" s="7">
        <v>742.59999999999991</v>
      </c>
      <c r="H524" s="7">
        <f t="shared" si="50"/>
        <v>4.7</v>
      </c>
      <c r="I524" s="23">
        <f t="shared" si="55"/>
        <v>9.4</v>
      </c>
      <c r="J524" s="8">
        <f t="shared" si="56"/>
        <v>11.66</v>
      </c>
      <c r="K524" s="2"/>
    </row>
    <row r="525" spans="1:11" s="28" customFormat="1" ht="49.5" x14ac:dyDescent="0.25">
      <c r="A525" s="15" t="s">
        <v>15</v>
      </c>
      <c r="B525" s="16" t="s">
        <v>13</v>
      </c>
      <c r="C525" s="17">
        <f>SUM(C526:C545)</f>
        <v>20</v>
      </c>
      <c r="D525" s="6">
        <f t="shared" si="54"/>
        <v>3393</v>
      </c>
      <c r="E525" s="17">
        <f>SUM(E526:E545)</f>
        <v>3160</v>
      </c>
      <c r="F525" s="17">
        <f>SUM(F526:F545)</f>
        <v>233</v>
      </c>
      <c r="G525" s="17"/>
      <c r="H525" s="17"/>
      <c r="I525" s="22">
        <f>SUM(I526:I545)</f>
        <v>1733.8000000000002</v>
      </c>
      <c r="J525" s="22">
        <f>SUM(J526:J545)</f>
        <v>2151.4699999999998</v>
      </c>
      <c r="K525" s="2"/>
    </row>
    <row r="526" spans="1:11" x14ac:dyDescent="0.25">
      <c r="A526" s="13" t="s">
        <v>15</v>
      </c>
      <c r="B526" s="14" t="s">
        <v>59</v>
      </c>
      <c r="C526" s="6">
        <v>1</v>
      </c>
      <c r="D526" s="6">
        <f t="shared" si="54"/>
        <v>169</v>
      </c>
      <c r="E526" s="6">
        <v>158</v>
      </c>
      <c r="F526" s="6">
        <v>11</v>
      </c>
      <c r="G526" s="7">
        <v>521.4</v>
      </c>
      <c r="H526" s="7">
        <f t="shared" ref="H526:H545" si="57">ROUND(G526/E526,2)</f>
        <v>3.3</v>
      </c>
      <c r="I526" s="23">
        <f t="shared" ref="I526:I545" si="58">ROUND(F526*H526*2,2)</f>
        <v>72.599999999999994</v>
      </c>
      <c r="J526" s="8">
        <f t="shared" si="56"/>
        <v>90.09</v>
      </c>
    </row>
    <row r="527" spans="1:11" x14ac:dyDescent="0.25">
      <c r="A527" s="13" t="s">
        <v>15</v>
      </c>
      <c r="B527" s="14" t="s">
        <v>59</v>
      </c>
      <c r="C527" s="6">
        <v>1</v>
      </c>
      <c r="D527" s="6">
        <f t="shared" si="54"/>
        <v>161</v>
      </c>
      <c r="E527" s="6">
        <v>158</v>
      </c>
      <c r="F527" s="6">
        <v>3</v>
      </c>
      <c r="G527" s="7">
        <v>521.40000000000009</v>
      </c>
      <c r="H527" s="7">
        <f t="shared" si="57"/>
        <v>3.3</v>
      </c>
      <c r="I527" s="23">
        <f t="shared" si="58"/>
        <v>19.8</v>
      </c>
      <c r="J527" s="8">
        <f t="shared" si="56"/>
        <v>24.57</v>
      </c>
    </row>
    <row r="528" spans="1:11" x14ac:dyDescent="0.25">
      <c r="A528" s="13" t="s">
        <v>15</v>
      </c>
      <c r="B528" s="14" t="s">
        <v>59</v>
      </c>
      <c r="C528" s="6">
        <v>1</v>
      </c>
      <c r="D528" s="6">
        <f t="shared" si="54"/>
        <v>161</v>
      </c>
      <c r="E528" s="6">
        <v>158</v>
      </c>
      <c r="F528" s="6">
        <v>3</v>
      </c>
      <c r="G528" s="7">
        <v>521.4</v>
      </c>
      <c r="H528" s="7">
        <f t="shared" si="57"/>
        <v>3.3</v>
      </c>
      <c r="I528" s="23">
        <f t="shared" si="58"/>
        <v>19.8</v>
      </c>
      <c r="J528" s="8">
        <f t="shared" si="56"/>
        <v>24.57</v>
      </c>
    </row>
    <row r="529" spans="1:10" x14ac:dyDescent="0.25">
      <c r="A529" s="13" t="s">
        <v>15</v>
      </c>
      <c r="B529" s="14" t="s">
        <v>59</v>
      </c>
      <c r="C529" s="6">
        <v>1</v>
      </c>
      <c r="D529" s="6">
        <f t="shared" si="54"/>
        <v>171</v>
      </c>
      <c r="E529" s="6">
        <v>158</v>
      </c>
      <c r="F529" s="6">
        <v>13</v>
      </c>
      <c r="G529" s="7">
        <v>521.4</v>
      </c>
      <c r="H529" s="7">
        <f t="shared" si="57"/>
        <v>3.3</v>
      </c>
      <c r="I529" s="23">
        <f t="shared" si="58"/>
        <v>85.8</v>
      </c>
      <c r="J529" s="8">
        <f t="shared" si="56"/>
        <v>106.47</v>
      </c>
    </row>
    <row r="530" spans="1:10" x14ac:dyDescent="0.25">
      <c r="A530" s="13" t="s">
        <v>15</v>
      </c>
      <c r="B530" s="14" t="s">
        <v>59</v>
      </c>
      <c r="C530" s="6">
        <v>1</v>
      </c>
      <c r="D530" s="6">
        <f t="shared" si="54"/>
        <v>185</v>
      </c>
      <c r="E530" s="6">
        <v>158</v>
      </c>
      <c r="F530" s="6">
        <v>27</v>
      </c>
      <c r="G530" s="7">
        <v>521.4</v>
      </c>
      <c r="H530" s="7">
        <f t="shared" si="57"/>
        <v>3.3</v>
      </c>
      <c r="I530" s="23">
        <f t="shared" si="58"/>
        <v>178.2</v>
      </c>
      <c r="J530" s="8">
        <f t="shared" si="56"/>
        <v>221.13</v>
      </c>
    </row>
    <row r="531" spans="1:10" x14ac:dyDescent="0.25">
      <c r="A531" s="13" t="s">
        <v>15</v>
      </c>
      <c r="B531" s="14" t="s">
        <v>59</v>
      </c>
      <c r="C531" s="6">
        <v>1</v>
      </c>
      <c r="D531" s="6">
        <f t="shared" si="54"/>
        <v>168</v>
      </c>
      <c r="E531" s="6">
        <v>158</v>
      </c>
      <c r="F531" s="6">
        <v>10</v>
      </c>
      <c r="G531" s="7">
        <v>521.4</v>
      </c>
      <c r="H531" s="7">
        <f t="shared" si="57"/>
        <v>3.3</v>
      </c>
      <c r="I531" s="23">
        <f t="shared" si="58"/>
        <v>66</v>
      </c>
      <c r="J531" s="8">
        <f t="shared" si="56"/>
        <v>81.900000000000006</v>
      </c>
    </row>
    <row r="532" spans="1:10" x14ac:dyDescent="0.25">
      <c r="A532" s="13" t="s">
        <v>15</v>
      </c>
      <c r="B532" s="14" t="s">
        <v>59</v>
      </c>
      <c r="C532" s="6">
        <v>1</v>
      </c>
      <c r="D532" s="6">
        <f t="shared" si="54"/>
        <v>159</v>
      </c>
      <c r="E532" s="6">
        <v>158</v>
      </c>
      <c r="F532" s="6">
        <v>1</v>
      </c>
      <c r="G532" s="7">
        <v>521.4</v>
      </c>
      <c r="H532" s="7">
        <f t="shared" si="57"/>
        <v>3.3</v>
      </c>
      <c r="I532" s="23">
        <f t="shared" si="58"/>
        <v>6.6</v>
      </c>
      <c r="J532" s="8">
        <f t="shared" si="56"/>
        <v>8.19</v>
      </c>
    </row>
    <row r="533" spans="1:10" x14ac:dyDescent="0.25">
      <c r="A533" s="13" t="s">
        <v>15</v>
      </c>
      <c r="B533" s="14" t="s">
        <v>59</v>
      </c>
      <c r="C533" s="6">
        <v>1</v>
      </c>
      <c r="D533" s="6">
        <f t="shared" si="54"/>
        <v>159</v>
      </c>
      <c r="E533" s="6">
        <v>158</v>
      </c>
      <c r="F533" s="6">
        <v>1</v>
      </c>
      <c r="G533" s="7">
        <v>521.4</v>
      </c>
      <c r="H533" s="7">
        <f t="shared" si="57"/>
        <v>3.3</v>
      </c>
      <c r="I533" s="23">
        <f t="shared" si="58"/>
        <v>6.6</v>
      </c>
      <c r="J533" s="8">
        <f t="shared" si="56"/>
        <v>8.19</v>
      </c>
    </row>
    <row r="534" spans="1:10" x14ac:dyDescent="0.25">
      <c r="A534" s="13" t="s">
        <v>15</v>
      </c>
      <c r="B534" s="14" t="s">
        <v>59</v>
      </c>
      <c r="C534" s="6">
        <v>1</v>
      </c>
      <c r="D534" s="6">
        <f t="shared" si="54"/>
        <v>182</v>
      </c>
      <c r="E534" s="6">
        <v>158</v>
      </c>
      <c r="F534" s="6">
        <v>24</v>
      </c>
      <c r="G534" s="7">
        <v>521.40000000000009</v>
      </c>
      <c r="H534" s="7">
        <f t="shared" si="57"/>
        <v>3.3</v>
      </c>
      <c r="I534" s="23">
        <f t="shared" si="58"/>
        <v>158.4</v>
      </c>
      <c r="J534" s="8">
        <f t="shared" si="56"/>
        <v>196.56</v>
      </c>
    </row>
    <row r="535" spans="1:10" x14ac:dyDescent="0.25">
      <c r="A535" s="13" t="s">
        <v>15</v>
      </c>
      <c r="B535" s="14" t="s">
        <v>59</v>
      </c>
      <c r="C535" s="6">
        <v>1</v>
      </c>
      <c r="D535" s="6">
        <f t="shared" si="54"/>
        <v>188</v>
      </c>
      <c r="E535" s="6">
        <v>158</v>
      </c>
      <c r="F535" s="6">
        <v>30</v>
      </c>
      <c r="G535" s="7">
        <v>632</v>
      </c>
      <c r="H535" s="7">
        <f t="shared" si="57"/>
        <v>4</v>
      </c>
      <c r="I535" s="23">
        <f t="shared" si="58"/>
        <v>240</v>
      </c>
      <c r="J535" s="8">
        <f t="shared" si="56"/>
        <v>297.82</v>
      </c>
    </row>
    <row r="536" spans="1:10" x14ac:dyDescent="0.25">
      <c r="A536" s="13" t="s">
        <v>15</v>
      </c>
      <c r="B536" s="14" t="s">
        <v>59</v>
      </c>
      <c r="C536" s="6">
        <v>1</v>
      </c>
      <c r="D536" s="6">
        <f t="shared" si="54"/>
        <v>168</v>
      </c>
      <c r="E536" s="6">
        <v>158</v>
      </c>
      <c r="F536" s="6">
        <v>10</v>
      </c>
      <c r="G536" s="7">
        <v>632</v>
      </c>
      <c r="H536" s="7">
        <f t="shared" si="57"/>
        <v>4</v>
      </c>
      <c r="I536" s="23">
        <f t="shared" si="58"/>
        <v>80</v>
      </c>
      <c r="J536" s="8">
        <f t="shared" si="56"/>
        <v>99.27</v>
      </c>
    </row>
    <row r="537" spans="1:10" x14ac:dyDescent="0.25">
      <c r="A537" s="13" t="s">
        <v>15</v>
      </c>
      <c r="B537" s="14" t="s">
        <v>59</v>
      </c>
      <c r="C537" s="6">
        <v>1</v>
      </c>
      <c r="D537" s="6">
        <f t="shared" si="54"/>
        <v>176</v>
      </c>
      <c r="E537" s="6">
        <v>158</v>
      </c>
      <c r="F537" s="6">
        <v>18</v>
      </c>
      <c r="G537" s="7">
        <v>632</v>
      </c>
      <c r="H537" s="7">
        <f t="shared" si="57"/>
        <v>4</v>
      </c>
      <c r="I537" s="23">
        <f t="shared" si="58"/>
        <v>144</v>
      </c>
      <c r="J537" s="8">
        <f t="shared" si="56"/>
        <v>178.69</v>
      </c>
    </row>
    <row r="538" spans="1:10" x14ac:dyDescent="0.25">
      <c r="A538" s="13" t="s">
        <v>15</v>
      </c>
      <c r="B538" s="14" t="s">
        <v>59</v>
      </c>
      <c r="C538" s="6">
        <v>1</v>
      </c>
      <c r="D538" s="6">
        <f t="shared" si="54"/>
        <v>176</v>
      </c>
      <c r="E538" s="6">
        <v>158</v>
      </c>
      <c r="F538" s="6">
        <v>18</v>
      </c>
      <c r="G538" s="7">
        <v>632</v>
      </c>
      <c r="H538" s="7">
        <f t="shared" si="57"/>
        <v>4</v>
      </c>
      <c r="I538" s="23">
        <f t="shared" si="58"/>
        <v>144</v>
      </c>
      <c r="J538" s="8">
        <f t="shared" si="56"/>
        <v>178.69</v>
      </c>
    </row>
    <row r="539" spans="1:10" x14ac:dyDescent="0.25">
      <c r="A539" s="13" t="s">
        <v>15</v>
      </c>
      <c r="B539" s="14" t="s">
        <v>59</v>
      </c>
      <c r="C539" s="6">
        <v>1</v>
      </c>
      <c r="D539" s="6">
        <f t="shared" si="54"/>
        <v>168</v>
      </c>
      <c r="E539" s="6">
        <v>158</v>
      </c>
      <c r="F539" s="6">
        <v>10</v>
      </c>
      <c r="G539" s="7">
        <v>632</v>
      </c>
      <c r="H539" s="7">
        <f t="shared" si="57"/>
        <v>4</v>
      </c>
      <c r="I539" s="23">
        <f t="shared" si="58"/>
        <v>80</v>
      </c>
      <c r="J539" s="8">
        <f t="shared" si="56"/>
        <v>99.27</v>
      </c>
    </row>
    <row r="540" spans="1:10" x14ac:dyDescent="0.25">
      <c r="A540" s="13" t="s">
        <v>15</v>
      </c>
      <c r="B540" s="14" t="s">
        <v>59</v>
      </c>
      <c r="C540" s="6">
        <v>1</v>
      </c>
      <c r="D540" s="6">
        <f t="shared" si="54"/>
        <v>171</v>
      </c>
      <c r="E540" s="6">
        <v>158</v>
      </c>
      <c r="F540" s="6">
        <v>13</v>
      </c>
      <c r="G540" s="7">
        <v>632</v>
      </c>
      <c r="H540" s="7">
        <f t="shared" si="57"/>
        <v>4</v>
      </c>
      <c r="I540" s="23">
        <f t="shared" si="58"/>
        <v>104</v>
      </c>
      <c r="J540" s="8">
        <f t="shared" si="56"/>
        <v>129.05000000000001</v>
      </c>
    </row>
    <row r="541" spans="1:10" x14ac:dyDescent="0.25">
      <c r="A541" s="13" t="s">
        <v>15</v>
      </c>
      <c r="B541" s="14" t="s">
        <v>59</v>
      </c>
      <c r="C541" s="6">
        <v>1</v>
      </c>
      <c r="D541" s="6">
        <f t="shared" si="54"/>
        <v>168</v>
      </c>
      <c r="E541" s="6">
        <v>158</v>
      </c>
      <c r="F541" s="6">
        <v>10</v>
      </c>
      <c r="G541" s="7">
        <v>632</v>
      </c>
      <c r="H541" s="7">
        <f t="shared" si="57"/>
        <v>4</v>
      </c>
      <c r="I541" s="23">
        <f t="shared" si="58"/>
        <v>80</v>
      </c>
      <c r="J541" s="8">
        <f t="shared" si="56"/>
        <v>99.27</v>
      </c>
    </row>
    <row r="542" spans="1:10" x14ac:dyDescent="0.25">
      <c r="A542" s="13" t="s">
        <v>15</v>
      </c>
      <c r="B542" s="14" t="s">
        <v>59</v>
      </c>
      <c r="C542" s="6">
        <v>1</v>
      </c>
      <c r="D542" s="6">
        <f t="shared" si="54"/>
        <v>178</v>
      </c>
      <c r="E542" s="6">
        <v>158</v>
      </c>
      <c r="F542" s="6">
        <v>20</v>
      </c>
      <c r="G542" s="7">
        <v>632</v>
      </c>
      <c r="H542" s="7">
        <f t="shared" si="57"/>
        <v>4</v>
      </c>
      <c r="I542" s="23">
        <f t="shared" si="58"/>
        <v>160</v>
      </c>
      <c r="J542" s="8">
        <f t="shared" si="56"/>
        <v>198.54</v>
      </c>
    </row>
    <row r="543" spans="1:10" x14ac:dyDescent="0.25">
      <c r="A543" s="13" t="s">
        <v>15</v>
      </c>
      <c r="B543" s="14" t="s">
        <v>59</v>
      </c>
      <c r="C543" s="6">
        <v>1</v>
      </c>
      <c r="D543" s="6">
        <f t="shared" si="54"/>
        <v>160</v>
      </c>
      <c r="E543" s="6">
        <v>158</v>
      </c>
      <c r="F543" s="6">
        <v>2</v>
      </c>
      <c r="G543" s="7">
        <v>632</v>
      </c>
      <c r="H543" s="7">
        <f t="shared" si="57"/>
        <v>4</v>
      </c>
      <c r="I543" s="23">
        <f t="shared" si="58"/>
        <v>16</v>
      </c>
      <c r="J543" s="8">
        <f t="shared" si="56"/>
        <v>19.850000000000001</v>
      </c>
    </row>
    <row r="544" spans="1:10" x14ac:dyDescent="0.25">
      <c r="A544" s="13" t="s">
        <v>15</v>
      </c>
      <c r="B544" s="14" t="s">
        <v>59</v>
      </c>
      <c r="C544" s="6">
        <v>1</v>
      </c>
      <c r="D544" s="6">
        <f t="shared" si="54"/>
        <v>159</v>
      </c>
      <c r="E544" s="6">
        <v>158</v>
      </c>
      <c r="F544" s="6">
        <v>1</v>
      </c>
      <c r="G544" s="7">
        <v>632</v>
      </c>
      <c r="H544" s="7">
        <f t="shared" si="57"/>
        <v>4</v>
      </c>
      <c r="I544" s="23">
        <f t="shared" si="58"/>
        <v>8</v>
      </c>
      <c r="J544" s="8">
        <f t="shared" si="56"/>
        <v>9.93</v>
      </c>
    </row>
    <row r="545" spans="1:10" x14ac:dyDescent="0.25">
      <c r="A545" s="13" t="s">
        <v>15</v>
      </c>
      <c r="B545" s="14" t="s">
        <v>59</v>
      </c>
      <c r="C545" s="6">
        <v>1</v>
      </c>
      <c r="D545" s="6">
        <f t="shared" si="54"/>
        <v>166</v>
      </c>
      <c r="E545" s="6">
        <v>158</v>
      </c>
      <c r="F545" s="6">
        <v>8</v>
      </c>
      <c r="G545" s="7">
        <v>632</v>
      </c>
      <c r="H545" s="7">
        <f t="shared" si="57"/>
        <v>4</v>
      </c>
      <c r="I545" s="23">
        <f t="shared" si="58"/>
        <v>64</v>
      </c>
      <c r="J545" s="8">
        <f t="shared" si="56"/>
        <v>79.42</v>
      </c>
    </row>
    <row r="546" spans="1:10" ht="33" x14ac:dyDescent="0.25">
      <c r="A546" s="15" t="s">
        <v>15</v>
      </c>
      <c r="B546" s="16" t="s">
        <v>14</v>
      </c>
      <c r="C546" s="17">
        <f>SUM(C547:C564)</f>
        <v>18</v>
      </c>
      <c r="D546" s="17">
        <f>SUM(D547:D564)</f>
        <v>3096</v>
      </c>
      <c r="E546" s="17">
        <f>SUM(E547:E564)</f>
        <v>2844</v>
      </c>
      <c r="F546" s="17">
        <f>SUM(F547:F564)</f>
        <v>252</v>
      </c>
      <c r="G546" s="17"/>
      <c r="H546" s="17"/>
      <c r="I546" s="17">
        <f>SUM(I547:I564)</f>
        <v>1738.1499999999999</v>
      </c>
      <c r="J546" s="17">
        <f>SUM(J547:J564)</f>
        <v>2156.88</v>
      </c>
    </row>
    <row r="547" spans="1:10" x14ac:dyDescent="0.25">
      <c r="A547" s="13" t="s">
        <v>15</v>
      </c>
      <c r="B547" s="32" t="s">
        <v>252</v>
      </c>
      <c r="C547" s="6">
        <v>1</v>
      </c>
      <c r="D547" s="6">
        <f t="shared" ref="D547:D564" si="59">E547+F547</f>
        <v>167</v>
      </c>
      <c r="E547" s="6">
        <v>158</v>
      </c>
      <c r="F547" s="6">
        <v>9</v>
      </c>
      <c r="G547" s="7">
        <v>568.80000000000007</v>
      </c>
      <c r="H547" s="7">
        <f t="shared" ref="H547:H564" si="60">ROUND(G547/E547,2)</f>
        <v>3.6</v>
      </c>
      <c r="I547" s="23">
        <f t="shared" ref="I547:I564" si="61">ROUND(F547*H547*2,2)</f>
        <v>64.8</v>
      </c>
      <c r="J547" s="8">
        <f t="shared" si="56"/>
        <v>80.41</v>
      </c>
    </row>
    <row r="548" spans="1:10" x14ac:dyDescent="0.25">
      <c r="A548" s="13" t="s">
        <v>15</v>
      </c>
      <c r="B548" s="32" t="s">
        <v>252</v>
      </c>
      <c r="C548" s="6">
        <v>1</v>
      </c>
      <c r="D548" s="6">
        <f t="shared" si="59"/>
        <v>166</v>
      </c>
      <c r="E548" s="6">
        <v>158</v>
      </c>
      <c r="F548" s="6">
        <v>8</v>
      </c>
      <c r="G548" s="7">
        <v>568.80000000000007</v>
      </c>
      <c r="H548" s="7">
        <f t="shared" si="60"/>
        <v>3.6</v>
      </c>
      <c r="I548" s="23">
        <f t="shared" si="61"/>
        <v>57.6</v>
      </c>
      <c r="J548" s="8">
        <f t="shared" si="56"/>
        <v>71.48</v>
      </c>
    </row>
    <row r="549" spans="1:10" x14ac:dyDescent="0.25">
      <c r="A549" s="13" t="s">
        <v>15</v>
      </c>
      <c r="B549" s="32" t="s">
        <v>252</v>
      </c>
      <c r="C549" s="6">
        <v>1</v>
      </c>
      <c r="D549" s="6">
        <f t="shared" si="59"/>
        <v>210</v>
      </c>
      <c r="E549" s="6">
        <v>158</v>
      </c>
      <c r="F549" s="6">
        <v>52</v>
      </c>
      <c r="G549" s="7">
        <v>568.80000000000007</v>
      </c>
      <c r="H549" s="7">
        <f t="shared" si="60"/>
        <v>3.6</v>
      </c>
      <c r="I549" s="23">
        <f t="shared" si="61"/>
        <v>374.4</v>
      </c>
      <c r="J549" s="8">
        <f t="shared" si="56"/>
        <v>464.59</v>
      </c>
    </row>
    <row r="550" spans="1:10" x14ac:dyDescent="0.25">
      <c r="A550" s="13" t="s">
        <v>15</v>
      </c>
      <c r="B550" s="32" t="s">
        <v>252</v>
      </c>
      <c r="C550" s="6">
        <v>1</v>
      </c>
      <c r="D550" s="6">
        <f t="shared" si="59"/>
        <v>205.5</v>
      </c>
      <c r="E550" s="6">
        <v>158</v>
      </c>
      <c r="F550" s="6">
        <v>47.5</v>
      </c>
      <c r="G550" s="7">
        <v>568.79999999999995</v>
      </c>
      <c r="H550" s="7">
        <f t="shared" si="60"/>
        <v>3.6</v>
      </c>
      <c r="I550" s="23">
        <f t="shared" si="61"/>
        <v>342</v>
      </c>
      <c r="J550" s="8">
        <f t="shared" si="56"/>
        <v>424.39</v>
      </c>
    </row>
    <row r="551" spans="1:10" x14ac:dyDescent="0.25">
      <c r="A551" s="13" t="s">
        <v>15</v>
      </c>
      <c r="B551" s="32" t="s">
        <v>108</v>
      </c>
      <c r="C551" s="6">
        <v>1</v>
      </c>
      <c r="D551" s="6">
        <f t="shared" si="59"/>
        <v>164</v>
      </c>
      <c r="E551" s="6">
        <v>158</v>
      </c>
      <c r="F551" s="6">
        <v>6</v>
      </c>
      <c r="G551" s="7">
        <v>616.20000000000005</v>
      </c>
      <c r="H551" s="7">
        <f t="shared" si="60"/>
        <v>3.9</v>
      </c>
      <c r="I551" s="23">
        <f t="shared" si="61"/>
        <v>46.8</v>
      </c>
      <c r="J551" s="8">
        <f t="shared" si="56"/>
        <v>58.07</v>
      </c>
    </row>
    <row r="552" spans="1:10" x14ac:dyDescent="0.25">
      <c r="A552" s="13" t="s">
        <v>15</v>
      </c>
      <c r="B552" s="32" t="s">
        <v>253</v>
      </c>
      <c r="C552" s="6">
        <v>1</v>
      </c>
      <c r="D552" s="6">
        <f t="shared" si="59"/>
        <v>162.5</v>
      </c>
      <c r="E552" s="6">
        <v>158</v>
      </c>
      <c r="F552" s="6">
        <v>4.5</v>
      </c>
      <c r="G552" s="7">
        <v>703.1</v>
      </c>
      <c r="H552" s="7">
        <f t="shared" si="60"/>
        <v>4.45</v>
      </c>
      <c r="I552" s="23">
        <f t="shared" si="61"/>
        <v>40.049999999999997</v>
      </c>
      <c r="J552" s="8">
        <f t="shared" si="56"/>
        <v>49.7</v>
      </c>
    </row>
    <row r="553" spans="1:10" x14ac:dyDescent="0.25">
      <c r="A553" s="13" t="s">
        <v>15</v>
      </c>
      <c r="B553" s="32" t="s">
        <v>245</v>
      </c>
      <c r="C553" s="6">
        <v>1</v>
      </c>
      <c r="D553" s="6">
        <f t="shared" si="59"/>
        <v>161</v>
      </c>
      <c r="E553" s="6">
        <v>158</v>
      </c>
      <c r="F553" s="6">
        <v>3</v>
      </c>
      <c r="G553" s="7">
        <v>513.5</v>
      </c>
      <c r="H553" s="7">
        <f t="shared" si="60"/>
        <v>3.25</v>
      </c>
      <c r="I553" s="23">
        <f t="shared" si="61"/>
        <v>19.5</v>
      </c>
      <c r="J553" s="8">
        <f t="shared" si="56"/>
        <v>24.2</v>
      </c>
    </row>
    <row r="554" spans="1:10" x14ac:dyDescent="0.25">
      <c r="A554" s="13" t="s">
        <v>15</v>
      </c>
      <c r="B554" s="32" t="s">
        <v>245</v>
      </c>
      <c r="C554" s="6">
        <v>1</v>
      </c>
      <c r="D554" s="6">
        <f t="shared" si="59"/>
        <v>175</v>
      </c>
      <c r="E554" s="6">
        <v>158</v>
      </c>
      <c r="F554" s="6">
        <v>17</v>
      </c>
      <c r="G554" s="7">
        <v>513.5</v>
      </c>
      <c r="H554" s="7">
        <f t="shared" si="60"/>
        <v>3.25</v>
      </c>
      <c r="I554" s="23">
        <f t="shared" si="61"/>
        <v>110.5</v>
      </c>
      <c r="J554" s="8">
        <f t="shared" si="56"/>
        <v>137.12</v>
      </c>
    </row>
    <row r="555" spans="1:10" x14ac:dyDescent="0.25">
      <c r="A555" s="13" t="s">
        <v>15</v>
      </c>
      <c r="B555" s="32" t="s">
        <v>245</v>
      </c>
      <c r="C555" s="6">
        <v>1</v>
      </c>
      <c r="D555" s="6">
        <f t="shared" si="59"/>
        <v>162</v>
      </c>
      <c r="E555" s="6">
        <v>158</v>
      </c>
      <c r="F555" s="6">
        <v>4</v>
      </c>
      <c r="G555" s="7">
        <v>513.5</v>
      </c>
      <c r="H555" s="7">
        <f t="shared" si="60"/>
        <v>3.25</v>
      </c>
      <c r="I555" s="23">
        <f t="shared" si="61"/>
        <v>26</v>
      </c>
      <c r="J555" s="8">
        <f t="shared" si="56"/>
        <v>32.26</v>
      </c>
    </row>
    <row r="556" spans="1:10" x14ac:dyDescent="0.25">
      <c r="A556" s="13" t="s">
        <v>15</v>
      </c>
      <c r="B556" s="32" t="s">
        <v>245</v>
      </c>
      <c r="C556" s="6">
        <v>1</v>
      </c>
      <c r="D556" s="6">
        <f t="shared" si="59"/>
        <v>164</v>
      </c>
      <c r="E556" s="6">
        <v>158</v>
      </c>
      <c r="F556" s="6">
        <v>6</v>
      </c>
      <c r="G556" s="7">
        <v>513.5</v>
      </c>
      <c r="H556" s="7">
        <f t="shared" si="60"/>
        <v>3.25</v>
      </c>
      <c r="I556" s="23">
        <f t="shared" si="61"/>
        <v>39</v>
      </c>
      <c r="J556" s="8">
        <f t="shared" si="56"/>
        <v>48.4</v>
      </c>
    </row>
    <row r="557" spans="1:10" x14ac:dyDescent="0.25">
      <c r="A557" s="13" t="s">
        <v>15</v>
      </c>
      <c r="B557" s="32" t="s">
        <v>245</v>
      </c>
      <c r="C557" s="6">
        <v>1</v>
      </c>
      <c r="D557" s="6">
        <f t="shared" si="59"/>
        <v>177</v>
      </c>
      <c r="E557" s="6">
        <v>158</v>
      </c>
      <c r="F557" s="6">
        <v>19</v>
      </c>
      <c r="G557" s="7">
        <v>513.5</v>
      </c>
      <c r="H557" s="7">
        <f t="shared" si="60"/>
        <v>3.25</v>
      </c>
      <c r="I557" s="23">
        <f t="shared" si="61"/>
        <v>123.5</v>
      </c>
      <c r="J557" s="8">
        <f t="shared" si="56"/>
        <v>153.25</v>
      </c>
    </row>
    <row r="558" spans="1:10" x14ac:dyDescent="0.25">
      <c r="A558" s="13" t="s">
        <v>15</v>
      </c>
      <c r="B558" s="32" t="s">
        <v>245</v>
      </c>
      <c r="C558" s="6">
        <v>1</v>
      </c>
      <c r="D558" s="6">
        <f t="shared" si="59"/>
        <v>172</v>
      </c>
      <c r="E558" s="6">
        <v>158</v>
      </c>
      <c r="F558" s="6">
        <v>14</v>
      </c>
      <c r="G558" s="7">
        <v>513.5</v>
      </c>
      <c r="H558" s="7">
        <f t="shared" si="60"/>
        <v>3.25</v>
      </c>
      <c r="I558" s="23">
        <f t="shared" si="61"/>
        <v>91</v>
      </c>
      <c r="J558" s="8">
        <f t="shared" si="56"/>
        <v>112.92</v>
      </c>
    </row>
    <row r="559" spans="1:10" x14ac:dyDescent="0.25">
      <c r="A559" s="13" t="s">
        <v>15</v>
      </c>
      <c r="B559" s="32" t="s">
        <v>245</v>
      </c>
      <c r="C559" s="6">
        <v>1</v>
      </c>
      <c r="D559" s="6">
        <f t="shared" si="59"/>
        <v>164</v>
      </c>
      <c r="E559" s="6">
        <v>158</v>
      </c>
      <c r="F559" s="6">
        <v>6</v>
      </c>
      <c r="G559" s="7">
        <v>513.5</v>
      </c>
      <c r="H559" s="7">
        <f t="shared" si="60"/>
        <v>3.25</v>
      </c>
      <c r="I559" s="23">
        <f t="shared" si="61"/>
        <v>39</v>
      </c>
      <c r="J559" s="8">
        <f t="shared" si="56"/>
        <v>48.4</v>
      </c>
    </row>
    <row r="560" spans="1:10" x14ac:dyDescent="0.25">
      <c r="A560" s="13" t="s">
        <v>15</v>
      </c>
      <c r="B560" s="32" t="s">
        <v>245</v>
      </c>
      <c r="C560" s="6">
        <v>1</v>
      </c>
      <c r="D560" s="6">
        <f t="shared" si="59"/>
        <v>170</v>
      </c>
      <c r="E560" s="6">
        <v>158</v>
      </c>
      <c r="F560" s="6">
        <v>12</v>
      </c>
      <c r="G560" s="7">
        <v>513.5</v>
      </c>
      <c r="H560" s="7">
        <f t="shared" si="60"/>
        <v>3.25</v>
      </c>
      <c r="I560" s="23">
        <f t="shared" si="61"/>
        <v>78</v>
      </c>
      <c r="J560" s="8">
        <f t="shared" si="56"/>
        <v>96.79</v>
      </c>
    </row>
    <row r="561" spans="1:11" x14ac:dyDescent="0.25">
      <c r="A561" s="13" t="s">
        <v>15</v>
      </c>
      <c r="B561" s="32" t="s">
        <v>245</v>
      </c>
      <c r="C561" s="6">
        <v>1</v>
      </c>
      <c r="D561" s="6">
        <f t="shared" si="59"/>
        <v>168</v>
      </c>
      <c r="E561" s="6">
        <v>158</v>
      </c>
      <c r="F561" s="6">
        <v>10</v>
      </c>
      <c r="G561" s="7">
        <v>513.5</v>
      </c>
      <c r="H561" s="7">
        <f t="shared" si="60"/>
        <v>3.25</v>
      </c>
      <c r="I561" s="23">
        <f t="shared" si="61"/>
        <v>65</v>
      </c>
      <c r="J561" s="8">
        <f t="shared" si="56"/>
        <v>80.66</v>
      </c>
    </row>
    <row r="562" spans="1:11" x14ac:dyDescent="0.25">
      <c r="A562" s="13" t="s">
        <v>15</v>
      </c>
      <c r="B562" s="32" t="s">
        <v>245</v>
      </c>
      <c r="C562" s="6">
        <v>1</v>
      </c>
      <c r="D562" s="6">
        <f t="shared" si="59"/>
        <v>174</v>
      </c>
      <c r="E562" s="6">
        <v>158</v>
      </c>
      <c r="F562" s="6">
        <v>16</v>
      </c>
      <c r="G562" s="7">
        <v>513.5</v>
      </c>
      <c r="H562" s="7">
        <f t="shared" si="60"/>
        <v>3.25</v>
      </c>
      <c r="I562" s="23">
        <f t="shared" si="61"/>
        <v>104</v>
      </c>
      <c r="J562" s="8">
        <f t="shared" si="56"/>
        <v>129.05000000000001</v>
      </c>
    </row>
    <row r="563" spans="1:11" x14ac:dyDescent="0.25">
      <c r="A563" s="13" t="s">
        <v>15</v>
      </c>
      <c r="B563" s="32" t="s">
        <v>245</v>
      </c>
      <c r="C563" s="6">
        <v>1</v>
      </c>
      <c r="D563" s="6">
        <f t="shared" si="59"/>
        <v>164</v>
      </c>
      <c r="E563" s="6">
        <v>158</v>
      </c>
      <c r="F563" s="6">
        <v>6</v>
      </c>
      <c r="G563" s="7">
        <v>513.5</v>
      </c>
      <c r="H563" s="7">
        <f t="shared" si="60"/>
        <v>3.25</v>
      </c>
      <c r="I563" s="23">
        <f t="shared" si="61"/>
        <v>39</v>
      </c>
      <c r="J563" s="8">
        <f t="shared" si="56"/>
        <v>48.4</v>
      </c>
    </row>
    <row r="564" spans="1:11" x14ac:dyDescent="0.25">
      <c r="A564" s="13" t="s">
        <v>15</v>
      </c>
      <c r="B564" s="32" t="s">
        <v>245</v>
      </c>
      <c r="C564" s="6">
        <v>1</v>
      </c>
      <c r="D564" s="6">
        <f t="shared" si="59"/>
        <v>170</v>
      </c>
      <c r="E564" s="6">
        <v>158</v>
      </c>
      <c r="F564" s="6">
        <v>12</v>
      </c>
      <c r="G564" s="7">
        <v>513.5</v>
      </c>
      <c r="H564" s="7">
        <f t="shared" si="60"/>
        <v>3.25</v>
      </c>
      <c r="I564" s="23">
        <f t="shared" si="61"/>
        <v>78</v>
      </c>
      <c r="J564" s="8">
        <f t="shared" si="56"/>
        <v>96.79</v>
      </c>
    </row>
    <row r="565" spans="1:11" s="1" customFormat="1" ht="26.25" customHeight="1" x14ac:dyDescent="0.25">
      <c r="A565" s="29" t="s">
        <v>173</v>
      </c>
      <c r="B565" s="3" t="s">
        <v>0</v>
      </c>
      <c r="C565" s="4">
        <f>C566+C569+C573+C575</f>
        <v>5</v>
      </c>
      <c r="D565" s="4">
        <f>D566+D569+D573+D575</f>
        <v>863</v>
      </c>
      <c r="E565" s="4">
        <f>E566+E569+E573+E575</f>
        <v>790</v>
      </c>
      <c r="F565" s="4">
        <f>F566+F569+F573+F575</f>
        <v>73</v>
      </c>
      <c r="G565" s="4"/>
      <c r="H565" s="5"/>
      <c r="I565" s="5">
        <f>I566+I569+I573+I575</f>
        <v>1561.96</v>
      </c>
      <c r="J565" s="5">
        <f>J566+J569+J573+J575</f>
        <v>1938.2399999999998</v>
      </c>
      <c r="K565" s="2"/>
    </row>
    <row r="566" spans="1:11" s="28" customFormat="1" ht="33" customHeight="1" x14ac:dyDescent="0.25">
      <c r="A566" s="15" t="s">
        <v>173</v>
      </c>
      <c r="B566" s="16" t="s">
        <v>11</v>
      </c>
      <c r="C566" s="17">
        <f>SUM(C567:C568)</f>
        <v>2</v>
      </c>
      <c r="D566" s="17">
        <f>SUM(D567:D568)</f>
        <v>356</v>
      </c>
      <c r="E566" s="17">
        <f>SUM(E567:E568)</f>
        <v>316</v>
      </c>
      <c r="F566" s="17">
        <f>SUM(F567:F568)</f>
        <v>40</v>
      </c>
      <c r="G566" s="17"/>
      <c r="H566" s="17"/>
      <c r="I566" s="17">
        <f>SUM(I567:I568)</f>
        <v>931.59999999999991</v>
      </c>
      <c r="J566" s="17">
        <f>SUM(J567:J568)</f>
        <v>1156.02</v>
      </c>
      <c r="K566" s="2"/>
    </row>
    <row r="567" spans="1:11" s="28" customFormat="1" x14ac:dyDescent="0.25">
      <c r="A567" s="13" t="s">
        <v>173</v>
      </c>
      <c r="B567" s="14" t="s">
        <v>174</v>
      </c>
      <c r="C567" s="6">
        <v>1</v>
      </c>
      <c r="D567" s="6">
        <f>E567+F567</f>
        <v>178</v>
      </c>
      <c r="E567" s="6">
        <v>158</v>
      </c>
      <c r="F567" s="6">
        <v>20</v>
      </c>
      <c r="G567" s="7">
        <v>2050</v>
      </c>
      <c r="H567" s="7">
        <f>ROUND(G567/E567,2)</f>
        <v>12.97</v>
      </c>
      <c r="I567" s="23">
        <f>ROUND(F567*H567*2,2)</f>
        <v>518.79999999999995</v>
      </c>
      <c r="J567" s="8">
        <f>ROUND(I567*1.2409,2)</f>
        <v>643.78</v>
      </c>
      <c r="K567" s="2"/>
    </row>
    <row r="568" spans="1:11" s="28" customFormat="1" x14ac:dyDescent="0.25">
      <c r="A568" s="13" t="s">
        <v>173</v>
      </c>
      <c r="B568" s="14" t="s">
        <v>175</v>
      </c>
      <c r="C568" s="6">
        <v>1</v>
      </c>
      <c r="D568" s="6">
        <f t="shared" ref="D568" si="62">E568+F568</f>
        <v>178</v>
      </c>
      <c r="E568" s="6">
        <v>158</v>
      </c>
      <c r="F568" s="6">
        <v>20</v>
      </c>
      <c r="G568" s="7">
        <v>1630</v>
      </c>
      <c r="H568" s="7">
        <f t="shared" ref="H568" si="63">ROUND(G568/E568,2)</f>
        <v>10.32</v>
      </c>
      <c r="I568" s="23">
        <f t="shared" ref="I568" si="64">ROUND(F568*H568*2,2)</f>
        <v>412.8</v>
      </c>
      <c r="J568" s="8">
        <f t="shared" ref="J568" si="65">ROUND(I568*1.2409,2)</f>
        <v>512.24</v>
      </c>
      <c r="K568" s="2"/>
    </row>
    <row r="569" spans="1:11" s="28" customFormat="1" ht="49.5" x14ac:dyDescent="0.25">
      <c r="A569" s="15" t="s">
        <v>173</v>
      </c>
      <c r="B569" s="16" t="s">
        <v>12</v>
      </c>
      <c r="C569" s="17">
        <f>SUM(C570:C572)</f>
        <v>3</v>
      </c>
      <c r="D569" s="17">
        <f>SUM(D570:D572)</f>
        <v>507</v>
      </c>
      <c r="E569" s="17">
        <f>SUM(E570:E572)</f>
        <v>474</v>
      </c>
      <c r="F569" s="17">
        <f>SUM(F570:F572)</f>
        <v>33</v>
      </c>
      <c r="G569" s="17"/>
      <c r="H569" s="17"/>
      <c r="I569" s="17">
        <f>SUM(I570:I572)</f>
        <v>630.36</v>
      </c>
      <c r="J569" s="17">
        <f>SUM(J570:J572)</f>
        <v>782.21999999999991</v>
      </c>
      <c r="K569" s="2"/>
    </row>
    <row r="570" spans="1:11" s="28" customFormat="1" x14ac:dyDescent="0.25">
      <c r="A570" s="13" t="s">
        <v>173</v>
      </c>
      <c r="B570" s="14" t="s">
        <v>45</v>
      </c>
      <c r="C570" s="6">
        <v>1</v>
      </c>
      <c r="D570" s="6">
        <f>E570+F570</f>
        <v>175</v>
      </c>
      <c r="E570" s="6">
        <v>158</v>
      </c>
      <c r="F570" s="6">
        <v>17</v>
      </c>
      <c r="G570" s="7">
        <v>1640</v>
      </c>
      <c r="H570" s="7">
        <f>ROUND(G570/E570,2)</f>
        <v>10.38</v>
      </c>
      <c r="I570" s="23">
        <f>ROUND(F570*H570*2,2)</f>
        <v>352.92</v>
      </c>
      <c r="J570" s="8">
        <f>ROUND(I570*1.2409,2)</f>
        <v>437.94</v>
      </c>
      <c r="K570" s="2"/>
    </row>
    <row r="571" spans="1:11" s="28" customFormat="1" x14ac:dyDescent="0.25">
      <c r="A571" s="13" t="s">
        <v>173</v>
      </c>
      <c r="B571" s="14" t="s">
        <v>20</v>
      </c>
      <c r="C571" s="6">
        <v>1</v>
      </c>
      <c r="D571" s="6">
        <f t="shared" ref="D571:D572" si="66">E571+F571</f>
        <v>166</v>
      </c>
      <c r="E571" s="6">
        <v>158</v>
      </c>
      <c r="F571" s="6">
        <v>8</v>
      </c>
      <c r="G571" s="7">
        <v>1370</v>
      </c>
      <c r="H571" s="7">
        <f t="shared" ref="H571:H572" si="67">ROUND(G571/E571,2)</f>
        <v>8.67</v>
      </c>
      <c r="I571" s="23">
        <f t="shared" ref="I571:I572" si="68">ROUND(F571*H571*2,2)</f>
        <v>138.72</v>
      </c>
      <c r="J571" s="8">
        <f t="shared" ref="J571:J572" si="69">ROUND(I571*1.2409,2)</f>
        <v>172.14</v>
      </c>
      <c r="K571" s="2"/>
    </row>
    <row r="572" spans="1:11" s="28" customFormat="1" x14ac:dyDescent="0.25">
      <c r="A572" s="13" t="s">
        <v>173</v>
      </c>
      <c r="B572" s="14" t="s">
        <v>176</v>
      </c>
      <c r="C572" s="6">
        <v>1</v>
      </c>
      <c r="D572" s="6">
        <f t="shared" si="66"/>
        <v>166</v>
      </c>
      <c r="E572" s="6">
        <v>158</v>
      </c>
      <c r="F572" s="6">
        <v>8</v>
      </c>
      <c r="G572" s="7">
        <v>1370</v>
      </c>
      <c r="H572" s="7">
        <f t="shared" si="67"/>
        <v>8.67</v>
      </c>
      <c r="I572" s="23">
        <f t="shared" si="68"/>
        <v>138.72</v>
      </c>
      <c r="J572" s="8">
        <f t="shared" si="69"/>
        <v>172.14</v>
      </c>
      <c r="K572" s="2"/>
    </row>
    <row r="573" spans="1:11" s="28" customFormat="1" ht="49.5" x14ac:dyDescent="0.25">
      <c r="A573" s="15" t="s">
        <v>173</v>
      </c>
      <c r="B573" s="16" t="s">
        <v>13</v>
      </c>
      <c r="C573" s="17">
        <f>SUM(C574:C574)</f>
        <v>0</v>
      </c>
      <c r="D573" s="17">
        <f>SUM(D574:D574)</f>
        <v>0</v>
      </c>
      <c r="E573" s="17">
        <f>SUM(E574:E574)</f>
        <v>0</v>
      </c>
      <c r="F573" s="17">
        <f>SUM(F574:F574)</f>
        <v>0</v>
      </c>
      <c r="G573" s="17"/>
      <c r="H573" s="17"/>
      <c r="I573" s="17">
        <f>SUM(I574:I574)</f>
        <v>0</v>
      </c>
      <c r="J573" s="22">
        <f>SUM(J574:J574)</f>
        <v>0</v>
      </c>
      <c r="K573" s="2"/>
    </row>
    <row r="574" spans="1:11" x14ac:dyDescent="0.25">
      <c r="A574" s="13" t="s">
        <v>173</v>
      </c>
      <c r="B574" s="14"/>
      <c r="C574" s="6"/>
      <c r="D574" s="6">
        <f t="shared" ref="D574" si="70">E574+F574</f>
        <v>0</v>
      </c>
      <c r="E574" s="6"/>
      <c r="F574" s="6"/>
      <c r="G574" s="7"/>
      <c r="H574" s="7"/>
      <c r="I574" s="23"/>
      <c r="J574" s="8"/>
    </row>
    <row r="575" spans="1:11" ht="33" x14ac:dyDescent="0.25">
      <c r="A575" s="15" t="s">
        <v>173</v>
      </c>
      <c r="B575" s="16" t="s">
        <v>14</v>
      </c>
      <c r="C575" s="17">
        <f>SUM(C576:C576)</f>
        <v>0</v>
      </c>
      <c r="D575" s="17">
        <f>SUM(D576:D576)</f>
        <v>0</v>
      </c>
      <c r="E575" s="17">
        <f>SUM(E576:E576)</f>
        <v>0</v>
      </c>
      <c r="F575" s="17">
        <f>SUM(F576:F576)</f>
        <v>0</v>
      </c>
      <c r="G575" s="17"/>
      <c r="H575" s="17"/>
      <c r="I575" s="17">
        <f>SUM(I576:I576)</f>
        <v>0</v>
      </c>
      <c r="J575" s="17">
        <f>SUM(J576:J576)</f>
        <v>0</v>
      </c>
    </row>
    <row r="576" spans="1:11" x14ac:dyDescent="0.25">
      <c r="A576" s="13" t="s">
        <v>173</v>
      </c>
      <c r="B576" s="10"/>
      <c r="C576" s="6"/>
      <c r="D576" s="6">
        <f t="shared" ref="D576" si="71">E576+F576</f>
        <v>0</v>
      </c>
      <c r="E576" s="6"/>
      <c r="F576" s="6"/>
      <c r="G576" s="7"/>
      <c r="H576" s="7"/>
      <c r="I576" s="23"/>
      <c r="J576" s="8"/>
    </row>
    <row r="577" spans="1:11" s="1" customFormat="1" ht="26.25" customHeight="1" x14ac:dyDescent="0.25">
      <c r="A577" s="29" t="s">
        <v>177</v>
      </c>
      <c r="B577" s="3" t="s">
        <v>0</v>
      </c>
      <c r="C577" s="4">
        <f>C578+C580+C587+C591</f>
        <v>9</v>
      </c>
      <c r="D577" s="4">
        <f>D578+D580+D587+D591</f>
        <v>1526</v>
      </c>
      <c r="E577" s="4">
        <f>E578+E580+E587+E591</f>
        <v>1172</v>
      </c>
      <c r="F577" s="4">
        <f>F578+F580+F587+F591</f>
        <v>354</v>
      </c>
      <c r="G577" s="4"/>
      <c r="H577" s="5"/>
      <c r="I577" s="5">
        <f>I578+I580+I587+I591</f>
        <v>3109.5</v>
      </c>
      <c r="J577" s="5">
        <f>J578+J580+J587+J591</f>
        <v>3858.59</v>
      </c>
      <c r="K577" s="2"/>
    </row>
    <row r="578" spans="1:11" s="28" customFormat="1" ht="33" x14ac:dyDescent="0.25">
      <c r="A578" s="15" t="s">
        <v>177</v>
      </c>
      <c r="B578" s="16" t="s">
        <v>11</v>
      </c>
      <c r="C578" s="17">
        <f>SUM(C579:C579)</f>
        <v>0</v>
      </c>
      <c r="D578" s="17">
        <f>SUM(D579:D579)</f>
        <v>0</v>
      </c>
      <c r="E578" s="17">
        <f>SUM(E579:E579)</f>
        <v>0</v>
      </c>
      <c r="F578" s="17">
        <f>SUM(F579:F579)</f>
        <v>0</v>
      </c>
      <c r="G578" s="17"/>
      <c r="H578" s="17"/>
      <c r="I578" s="17">
        <f>SUM(I579:I579)</f>
        <v>0</v>
      </c>
      <c r="J578" s="17">
        <f>SUM(J579:J579)</f>
        <v>0</v>
      </c>
      <c r="K578" s="2"/>
    </row>
    <row r="579" spans="1:11" s="28" customFormat="1" x14ac:dyDescent="0.25">
      <c r="A579" s="13" t="s">
        <v>177</v>
      </c>
      <c r="B579" s="14"/>
      <c r="C579" s="6"/>
      <c r="D579" s="6">
        <f>E579+F579</f>
        <v>0</v>
      </c>
      <c r="E579" s="6"/>
      <c r="F579" s="6"/>
      <c r="G579" s="7"/>
      <c r="H579" s="7"/>
      <c r="I579" s="23"/>
      <c r="J579" s="8"/>
      <c r="K579" s="2"/>
    </row>
    <row r="580" spans="1:11" s="28" customFormat="1" ht="49.5" x14ac:dyDescent="0.25">
      <c r="A580" s="15" t="s">
        <v>177</v>
      </c>
      <c r="B580" s="16" t="s">
        <v>12</v>
      </c>
      <c r="C580" s="17">
        <f>SUM(C581:C586)</f>
        <v>6</v>
      </c>
      <c r="D580" s="17">
        <f>SUM(D581:D586)</f>
        <v>975.5</v>
      </c>
      <c r="E580" s="17">
        <f>SUM(E581:E586)</f>
        <v>808</v>
      </c>
      <c r="F580" s="17">
        <f>SUM(F581:F586)</f>
        <v>167.5</v>
      </c>
      <c r="G580" s="17"/>
      <c r="H580" s="17"/>
      <c r="I580" s="17">
        <f>SUM(I581:I586)</f>
        <v>1766.6999999999998</v>
      </c>
      <c r="J580" s="17">
        <f>SUM(J581:J586)</f>
        <v>2192.31</v>
      </c>
      <c r="K580" s="2"/>
    </row>
    <row r="581" spans="1:11" s="28" customFormat="1" x14ac:dyDescent="0.25">
      <c r="A581" s="13" t="s">
        <v>177</v>
      </c>
      <c r="B581" s="14" t="s">
        <v>20</v>
      </c>
      <c r="C581" s="6">
        <v>1</v>
      </c>
      <c r="D581" s="6">
        <f>E581+F581</f>
        <v>164</v>
      </c>
      <c r="E581" s="6">
        <v>118</v>
      </c>
      <c r="F581" s="6">
        <v>46</v>
      </c>
      <c r="G581" s="7">
        <v>649</v>
      </c>
      <c r="H581" s="7">
        <f>ROUND(G581/E581,2)</f>
        <v>5.5</v>
      </c>
      <c r="I581" s="23">
        <f>ROUND(F581*H581*2,2)</f>
        <v>506</v>
      </c>
      <c r="J581" s="8">
        <f>ROUND(I581*1.2409,2)</f>
        <v>627.9</v>
      </c>
      <c r="K581" s="2"/>
    </row>
    <row r="582" spans="1:11" s="28" customFormat="1" x14ac:dyDescent="0.25">
      <c r="A582" s="13" t="s">
        <v>177</v>
      </c>
      <c r="B582" s="14" t="s">
        <v>20</v>
      </c>
      <c r="C582" s="6">
        <v>1</v>
      </c>
      <c r="D582" s="6">
        <f t="shared" ref="D582:D586" si="72">E582+F582</f>
        <v>147</v>
      </c>
      <c r="E582" s="6">
        <v>128</v>
      </c>
      <c r="F582" s="6">
        <v>19</v>
      </c>
      <c r="G582" s="7">
        <v>742.4</v>
      </c>
      <c r="H582" s="7">
        <f t="shared" ref="H582:H586" si="73">ROUND(G582/E582,2)</f>
        <v>5.8</v>
      </c>
      <c r="I582" s="23">
        <f t="shared" ref="I582:I586" si="74">ROUND(F582*H582*2,2)</f>
        <v>220.4</v>
      </c>
      <c r="J582" s="8">
        <f t="shared" ref="J582:J590" si="75">ROUND(I582*1.2409,2)</f>
        <v>273.49</v>
      </c>
      <c r="K582" s="2"/>
    </row>
    <row r="583" spans="1:11" s="28" customFormat="1" x14ac:dyDescent="0.25">
      <c r="A583" s="13" t="s">
        <v>177</v>
      </c>
      <c r="B583" s="14" t="s">
        <v>20</v>
      </c>
      <c r="C583" s="6">
        <v>1</v>
      </c>
      <c r="D583" s="6">
        <f t="shared" si="72"/>
        <v>159</v>
      </c>
      <c r="E583" s="6">
        <v>111</v>
      </c>
      <c r="F583" s="6">
        <v>48</v>
      </c>
      <c r="G583" s="7">
        <v>610.5</v>
      </c>
      <c r="H583" s="7">
        <f t="shared" si="73"/>
        <v>5.5</v>
      </c>
      <c r="I583" s="23">
        <f t="shared" si="74"/>
        <v>528</v>
      </c>
      <c r="J583" s="8">
        <f t="shared" si="75"/>
        <v>655.20000000000005</v>
      </c>
      <c r="K583" s="2"/>
    </row>
    <row r="584" spans="1:11" s="28" customFormat="1" x14ac:dyDescent="0.25">
      <c r="A584" s="13" t="s">
        <v>177</v>
      </c>
      <c r="B584" s="14" t="s">
        <v>20</v>
      </c>
      <c r="C584" s="6">
        <v>1</v>
      </c>
      <c r="D584" s="6">
        <f t="shared" si="72"/>
        <v>160</v>
      </c>
      <c r="E584" s="6">
        <v>158</v>
      </c>
      <c r="F584" s="6">
        <v>2</v>
      </c>
      <c r="G584" s="7">
        <v>742.6</v>
      </c>
      <c r="H584" s="7">
        <f t="shared" si="73"/>
        <v>4.7</v>
      </c>
      <c r="I584" s="23">
        <f t="shared" si="74"/>
        <v>18.8</v>
      </c>
      <c r="J584" s="8">
        <f t="shared" si="75"/>
        <v>23.33</v>
      </c>
      <c r="K584" s="2"/>
    </row>
    <row r="585" spans="1:11" s="28" customFormat="1" x14ac:dyDescent="0.25">
      <c r="A585" s="13" t="s">
        <v>177</v>
      </c>
      <c r="B585" s="14" t="s">
        <v>20</v>
      </c>
      <c r="C585" s="6">
        <v>1</v>
      </c>
      <c r="D585" s="6">
        <f t="shared" si="72"/>
        <v>206.5</v>
      </c>
      <c r="E585" s="6">
        <v>158</v>
      </c>
      <c r="F585" s="6">
        <v>48.5</v>
      </c>
      <c r="G585" s="7">
        <v>742.6</v>
      </c>
      <c r="H585" s="7">
        <f t="shared" si="73"/>
        <v>4.7</v>
      </c>
      <c r="I585" s="23">
        <f t="shared" si="74"/>
        <v>455.9</v>
      </c>
      <c r="J585" s="8">
        <f t="shared" si="75"/>
        <v>565.73</v>
      </c>
      <c r="K585" s="2"/>
    </row>
    <row r="586" spans="1:11" s="28" customFormat="1" x14ac:dyDescent="0.25">
      <c r="A586" s="13" t="s">
        <v>177</v>
      </c>
      <c r="B586" s="14" t="s">
        <v>20</v>
      </c>
      <c r="C586" s="6">
        <v>1</v>
      </c>
      <c r="D586" s="6">
        <f t="shared" si="72"/>
        <v>139</v>
      </c>
      <c r="E586" s="6">
        <v>135</v>
      </c>
      <c r="F586" s="6">
        <v>4</v>
      </c>
      <c r="G586" s="7">
        <v>634.5</v>
      </c>
      <c r="H586" s="7">
        <f t="shared" si="73"/>
        <v>4.7</v>
      </c>
      <c r="I586" s="23">
        <f t="shared" si="74"/>
        <v>37.6</v>
      </c>
      <c r="J586" s="8">
        <f t="shared" si="75"/>
        <v>46.66</v>
      </c>
      <c r="K586" s="2"/>
    </row>
    <row r="587" spans="1:11" s="28" customFormat="1" ht="49.5" x14ac:dyDescent="0.25">
      <c r="A587" s="15" t="s">
        <v>177</v>
      </c>
      <c r="B587" s="16" t="s">
        <v>13</v>
      </c>
      <c r="C587" s="17">
        <f>SUM(C588:C590)</f>
        <v>3</v>
      </c>
      <c r="D587" s="17">
        <f>SUM(D588:D590)</f>
        <v>550.5</v>
      </c>
      <c r="E587" s="17">
        <f>SUM(E588:E590)</f>
        <v>364</v>
      </c>
      <c r="F587" s="17">
        <f>SUM(F588:F590)</f>
        <v>186.5</v>
      </c>
      <c r="G587" s="17">
        <f>SUM(G588:G590)</f>
        <v>1310.3999999999999</v>
      </c>
      <c r="H587" s="17"/>
      <c r="I587" s="17">
        <f>SUM(I588:I590)</f>
        <v>1342.8000000000002</v>
      </c>
      <c r="J587" s="22">
        <f>SUM(J588:J590)</f>
        <v>1666.28</v>
      </c>
      <c r="K587" s="2"/>
    </row>
    <row r="588" spans="1:11" x14ac:dyDescent="0.25">
      <c r="A588" s="13" t="s">
        <v>177</v>
      </c>
      <c r="B588" s="14" t="s">
        <v>59</v>
      </c>
      <c r="C588" s="6">
        <v>1</v>
      </c>
      <c r="D588" s="6">
        <f>E588+F588</f>
        <v>228.5</v>
      </c>
      <c r="E588" s="6">
        <v>158</v>
      </c>
      <c r="F588" s="6">
        <v>70.5</v>
      </c>
      <c r="G588" s="7">
        <v>568.79999999999995</v>
      </c>
      <c r="H588" s="7">
        <f t="shared" ref="H588:H590" si="76">ROUND(G588/E588,2)</f>
        <v>3.6</v>
      </c>
      <c r="I588" s="23">
        <f t="shared" ref="I588:I590" si="77">ROUND(F588*H588*2,2)</f>
        <v>507.6</v>
      </c>
      <c r="J588" s="8">
        <f t="shared" si="75"/>
        <v>629.88</v>
      </c>
    </row>
    <row r="589" spans="1:11" x14ac:dyDescent="0.25">
      <c r="A589" s="13" t="s">
        <v>177</v>
      </c>
      <c r="B589" s="14" t="s">
        <v>59</v>
      </c>
      <c r="C589" s="6">
        <v>1</v>
      </c>
      <c r="D589" s="6">
        <f>E589+F589</f>
        <v>212</v>
      </c>
      <c r="E589" s="6">
        <v>158</v>
      </c>
      <c r="F589" s="6">
        <v>54</v>
      </c>
      <c r="G589" s="7">
        <v>568.79999999999995</v>
      </c>
      <c r="H589" s="7">
        <f t="shared" si="76"/>
        <v>3.6</v>
      </c>
      <c r="I589" s="23">
        <f t="shared" si="77"/>
        <v>388.8</v>
      </c>
      <c r="J589" s="8">
        <f t="shared" si="75"/>
        <v>482.46</v>
      </c>
    </row>
    <row r="590" spans="1:11" x14ac:dyDescent="0.25">
      <c r="A590" s="13" t="s">
        <v>177</v>
      </c>
      <c r="B590" s="14" t="s">
        <v>59</v>
      </c>
      <c r="C590" s="6">
        <v>1</v>
      </c>
      <c r="D590" s="6">
        <f>E590+F590</f>
        <v>110</v>
      </c>
      <c r="E590" s="6">
        <v>48</v>
      </c>
      <c r="F590" s="6">
        <v>62</v>
      </c>
      <c r="G590" s="7">
        <v>172.8</v>
      </c>
      <c r="H590" s="7">
        <f t="shared" si="76"/>
        <v>3.6</v>
      </c>
      <c r="I590" s="23">
        <f t="shared" si="77"/>
        <v>446.4</v>
      </c>
      <c r="J590" s="8">
        <f t="shared" si="75"/>
        <v>553.94000000000005</v>
      </c>
    </row>
    <row r="591" spans="1:11" ht="33" x14ac:dyDescent="0.25">
      <c r="A591" s="15" t="s">
        <v>177</v>
      </c>
      <c r="B591" s="16" t="s">
        <v>14</v>
      </c>
      <c r="C591" s="17">
        <f>SUM(C592:C592)</f>
        <v>0</v>
      </c>
      <c r="D591" s="17">
        <f>SUM(D592:D592)</f>
        <v>0</v>
      </c>
      <c r="E591" s="17">
        <f>SUM(E592:E592)</f>
        <v>0</v>
      </c>
      <c r="F591" s="17">
        <f>SUM(F592:F592)</f>
        <v>0</v>
      </c>
      <c r="G591" s="17"/>
      <c r="H591" s="17"/>
      <c r="I591" s="17">
        <f>SUM(I592:I592)</f>
        <v>0</v>
      </c>
      <c r="J591" s="17">
        <f>SUM(J592:J592)</f>
        <v>0</v>
      </c>
    </row>
    <row r="592" spans="1:11" x14ac:dyDescent="0.25">
      <c r="A592" s="13" t="s">
        <v>177</v>
      </c>
      <c r="B592" s="10"/>
      <c r="C592" s="6"/>
      <c r="D592" s="6">
        <f t="shared" ref="D592" si="78">E592+F592</f>
        <v>0</v>
      </c>
      <c r="E592" s="6"/>
      <c r="F592" s="6"/>
      <c r="G592" s="7"/>
      <c r="H592" s="7"/>
      <c r="I592" s="23"/>
      <c r="J592" s="8"/>
    </row>
    <row r="593" spans="1:11" s="1" customFormat="1" ht="26.25" customHeight="1" x14ac:dyDescent="0.25">
      <c r="A593" s="29" t="s">
        <v>178</v>
      </c>
      <c r="B593" s="29" t="s">
        <v>0</v>
      </c>
      <c r="C593" s="4">
        <f>C594+C596+C598+C601</f>
        <v>4</v>
      </c>
      <c r="D593" s="4">
        <f>D594+D596+D598+D601</f>
        <v>583</v>
      </c>
      <c r="E593" s="4">
        <f>E594+E596+E598+E601</f>
        <v>552</v>
      </c>
      <c r="F593" s="4">
        <f>F594+F596+F598+F601</f>
        <v>31</v>
      </c>
      <c r="G593" s="4"/>
      <c r="H593" s="5"/>
      <c r="I593" s="5">
        <f>I594+I596+I598+I601</f>
        <v>265.83999999999997</v>
      </c>
      <c r="J593" s="5">
        <f>J594+J596+J598+J601</f>
        <v>329.88</v>
      </c>
      <c r="K593" s="2"/>
    </row>
    <row r="594" spans="1:11" s="28" customFormat="1" ht="33" x14ac:dyDescent="0.25">
      <c r="A594" s="15" t="s">
        <v>178</v>
      </c>
      <c r="B594" s="16" t="s">
        <v>11</v>
      </c>
      <c r="C594" s="17">
        <f>SUM(C595:C595)</f>
        <v>0</v>
      </c>
      <c r="D594" s="17">
        <f>SUM(D595:D595)</f>
        <v>0</v>
      </c>
      <c r="E594" s="17">
        <f>SUM(E595:E595)</f>
        <v>0</v>
      </c>
      <c r="F594" s="17">
        <f>SUM(F595:F595)</f>
        <v>0</v>
      </c>
      <c r="G594" s="17"/>
      <c r="H594" s="17"/>
      <c r="I594" s="17">
        <f>SUM(I595:I595)</f>
        <v>0</v>
      </c>
      <c r="J594" s="17">
        <f>SUM(J595:J595)</f>
        <v>0</v>
      </c>
      <c r="K594" s="2"/>
    </row>
    <row r="595" spans="1:11" s="28" customFormat="1" x14ac:dyDescent="0.25">
      <c r="A595" s="12" t="s">
        <v>178</v>
      </c>
      <c r="B595" s="14"/>
      <c r="C595" s="6"/>
      <c r="D595" s="6">
        <f>E595+F595</f>
        <v>0</v>
      </c>
      <c r="E595" s="6"/>
      <c r="F595" s="6"/>
      <c r="G595" s="7"/>
      <c r="H595" s="7"/>
      <c r="I595" s="23">
        <f>ROUND(F595*H595*2,2)</f>
        <v>0</v>
      </c>
      <c r="J595" s="8">
        <f>ROUND(I595*1.2409,2)</f>
        <v>0</v>
      </c>
      <c r="K595" s="2"/>
    </row>
    <row r="596" spans="1:11" s="28" customFormat="1" ht="49.5" x14ac:dyDescent="0.25">
      <c r="A596" s="15" t="s">
        <v>178</v>
      </c>
      <c r="B596" s="16" t="s">
        <v>12</v>
      </c>
      <c r="C596" s="17">
        <f>SUM(C597:C597)</f>
        <v>0</v>
      </c>
      <c r="D596" s="17">
        <f>SUM(D597:D597)</f>
        <v>0</v>
      </c>
      <c r="E596" s="17">
        <f>SUM(E597:E597)</f>
        <v>0</v>
      </c>
      <c r="F596" s="17">
        <f>SUM(F597:F597)</f>
        <v>0</v>
      </c>
      <c r="G596" s="17"/>
      <c r="H596" s="17"/>
      <c r="I596" s="17">
        <f>SUM(I597:I597)</f>
        <v>0</v>
      </c>
      <c r="J596" s="17">
        <f>SUM(J597:J597)</f>
        <v>0</v>
      </c>
      <c r="K596" s="2"/>
    </row>
    <row r="597" spans="1:11" s="28" customFormat="1" x14ac:dyDescent="0.25">
      <c r="A597" s="12" t="s">
        <v>178</v>
      </c>
      <c r="B597" s="14"/>
      <c r="C597" s="6"/>
      <c r="D597" s="6">
        <f>E597+F597</f>
        <v>0</v>
      </c>
      <c r="E597" s="6"/>
      <c r="F597" s="6"/>
      <c r="G597" s="7"/>
      <c r="H597" s="7"/>
      <c r="I597" s="23">
        <f>ROUND(F597*H597*2,2)</f>
        <v>0</v>
      </c>
      <c r="J597" s="8">
        <f>ROUND(I597*1.2409,2)</f>
        <v>0</v>
      </c>
      <c r="K597" s="2"/>
    </row>
    <row r="598" spans="1:11" s="28" customFormat="1" ht="49.5" x14ac:dyDescent="0.25">
      <c r="A598" s="15" t="s">
        <v>178</v>
      </c>
      <c r="B598" s="16" t="s">
        <v>13</v>
      </c>
      <c r="C598" s="17">
        <f>SUM(C599:C600)</f>
        <v>2</v>
      </c>
      <c r="D598" s="17">
        <f>SUM(D599:D600)</f>
        <v>287</v>
      </c>
      <c r="E598" s="17">
        <f>SUM(E599:E600)</f>
        <v>276</v>
      </c>
      <c r="F598" s="17">
        <f>SUM(F599:F600)</f>
        <v>11</v>
      </c>
      <c r="G598" s="17"/>
      <c r="H598" s="17"/>
      <c r="I598" s="17">
        <f>SUM(I599:I600)</f>
        <v>113.67</v>
      </c>
      <c r="J598" s="22">
        <f>SUM(J599:J600)</f>
        <v>141.06</v>
      </c>
      <c r="K598" s="2"/>
    </row>
    <row r="599" spans="1:11" x14ac:dyDescent="0.25">
      <c r="A599" s="12" t="s">
        <v>178</v>
      </c>
      <c r="B599" s="54" t="s">
        <v>62</v>
      </c>
      <c r="C599" s="6">
        <v>1</v>
      </c>
      <c r="D599" s="6">
        <f t="shared" ref="D599:D600" si="79">E599+F599</f>
        <v>144</v>
      </c>
      <c r="E599" s="6">
        <v>138</v>
      </c>
      <c r="F599" s="6">
        <v>6</v>
      </c>
      <c r="G599" s="7">
        <v>713</v>
      </c>
      <c r="H599" s="7">
        <f>G599/E599</f>
        <v>5.166666666666667</v>
      </c>
      <c r="I599" s="23">
        <f>ROUND(F599*H599*2,2)</f>
        <v>62</v>
      </c>
      <c r="J599" s="8">
        <f t="shared" ref="J599:J603" si="80">ROUND(I599*1.2409,2)</f>
        <v>76.94</v>
      </c>
    </row>
    <row r="600" spans="1:11" x14ac:dyDescent="0.25">
      <c r="A600" s="12" t="s">
        <v>178</v>
      </c>
      <c r="B600" s="54" t="s">
        <v>62</v>
      </c>
      <c r="C600" s="6">
        <v>1</v>
      </c>
      <c r="D600" s="6">
        <f t="shared" si="79"/>
        <v>143</v>
      </c>
      <c r="E600" s="6">
        <v>138</v>
      </c>
      <c r="F600" s="6">
        <v>5</v>
      </c>
      <c r="G600" s="7">
        <v>713</v>
      </c>
      <c r="H600" s="7">
        <f>G600/E600</f>
        <v>5.166666666666667</v>
      </c>
      <c r="I600" s="23">
        <f t="shared" ref="I600" si="81">ROUND(F600*H600*2,2)</f>
        <v>51.67</v>
      </c>
      <c r="J600" s="8">
        <f t="shared" si="80"/>
        <v>64.12</v>
      </c>
    </row>
    <row r="601" spans="1:11" ht="33" x14ac:dyDescent="0.25">
      <c r="A601" s="15" t="s">
        <v>178</v>
      </c>
      <c r="B601" s="16" t="s">
        <v>14</v>
      </c>
      <c r="C601" s="17">
        <f>SUM(C602:C603)</f>
        <v>2</v>
      </c>
      <c r="D601" s="17">
        <f>SUM(D602:D603)</f>
        <v>296</v>
      </c>
      <c r="E601" s="17">
        <f>SUM(E602:E603)</f>
        <v>276</v>
      </c>
      <c r="F601" s="17">
        <f>SUM(F602:F603)</f>
        <v>20</v>
      </c>
      <c r="G601" s="17"/>
      <c r="H601" s="17"/>
      <c r="I601" s="17">
        <f>SUM(I602:I603)</f>
        <v>152.16999999999999</v>
      </c>
      <c r="J601" s="17">
        <f>SUM(J602:J603)</f>
        <v>188.82</v>
      </c>
    </row>
    <row r="602" spans="1:11" x14ac:dyDescent="0.25">
      <c r="A602" s="12" t="s">
        <v>178</v>
      </c>
      <c r="B602" s="10" t="s">
        <v>179</v>
      </c>
      <c r="C602" s="6">
        <v>1</v>
      </c>
      <c r="D602" s="6">
        <f t="shared" ref="D602:D603" si="82">E602+F602</f>
        <v>153</v>
      </c>
      <c r="E602" s="6">
        <v>138</v>
      </c>
      <c r="F602" s="6">
        <v>15</v>
      </c>
      <c r="G602" s="7">
        <v>525</v>
      </c>
      <c r="H602" s="7">
        <f>G602/E602</f>
        <v>3.8043478260869565</v>
      </c>
      <c r="I602" s="23">
        <f t="shared" ref="I602:I603" si="83">ROUND(F602*H602*2,2)</f>
        <v>114.13</v>
      </c>
      <c r="J602" s="8">
        <f t="shared" si="80"/>
        <v>141.62</v>
      </c>
    </row>
    <row r="603" spans="1:11" x14ac:dyDescent="0.25">
      <c r="A603" s="12" t="s">
        <v>178</v>
      </c>
      <c r="B603" s="10" t="s">
        <v>179</v>
      </c>
      <c r="C603" s="6">
        <v>1</v>
      </c>
      <c r="D603" s="6">
        <f t="shared" si="82"/>
        <v>143</v>
      </c>
      <c r="E603" s="6">
        <v>138</v>
      </c>
      <c r="F603" s="6">
        <v>5</v>
      </c>
      <c r="G603" s="7">
        <v>525</v>
      </c>
      <c r="H603" s="7">
        <f>G603/E603</f>
        <v>3.8043478260869565</v>
      </c>
      <c r="I603" s="23">
        <f t="shared" si="83"/>
        <v>38.04</v>
      </c>
      <c r="J603" s="8">
        <f t="shared" si="80"/>
        <v>47.2</v>
      </c>
    </row>
    <row r="604" spans="1:11" s="1" customFormat="1" ht="26.25" customHeight="1" x14ac:dyDescent="0.25">
      <c r="A604" s="29" t="s">
        <v>60</v>
      </c>
      <c r="B604" s="3" t="s">
        <v>0</v>
      </c>
      <c r="C604" s="4">
        <f>C605+C607+C609+C611</f>
        <v>1</v>
      </c>
      <c r="D604" s="4">
        <f>D605+D607+D609+D611</f>
        <v>192</v>
      </c>
      <c r="E604" s="4">
        <f>E605+E607+E609+E611</f>
        <v>158</v>
      </c>
      <c r="F604" s="4">
        <f>F605+F607+F609+F611</f>
        <v>34</v>
      </c>
      <c r="G604" s="4"/>
      <c r="H604" s="5"/>
      <c r="I604" s="5">
        <f>I605+I607+I609+I611</f>
        <v>374</v>
      </c>
      <c r="J604" s="5">
        <f>J605+J607+J609+J611</f>
        <v>464.1</v>
      </c>
      <c r="K604" s="2"/>
    </row>
    <row r="605" spans="1:11" s="28" customFormat="1" ht="33" customHeight="1" x14ac:dyDescent="0.25">
      <c r="A605" s="15" t="s">
        <v>60</v>
      </c>
      <c r="B605" s="16" t="s">
        <v>11</v>
      </c>
      <c r="C605" s="17">
        <f>SUM(C606:C606)</f>
        <v>0</v>
      </c>
      <c r="D605" s="17">
        <f>SUM(D606:D606)</f>
        <v>0</v>
      </c>
      <c r="E605" s="17">
        <f>SUM(E606:E606)</f>
        <v>0</v>
      </c>
      <c r="F605" s="17">
        <f>SUM(F606:F606)</f>
        <v>0</v>
      </c>
      <c r="G605" s="17"/>
      <c r="H605" s="17"/>
      <c r="I605" s="17">
        <f>SUM(I606:I606)</f>
        <v>0</v>
      </c>
      <c r="J605" s="17">
        <f>SUM(J606:J606)</f>
        <v>0</v>
      </c>
      <c r="K605" s="2"/>
    </row>
    <row r="606" spans="1:11" s="28" customFormat="1" x14ac:dyDescent="0.25">
      <c r="A606" s="12" t="s">
        <v>60</v>
      </c>
      <c r="B606" s="14"/>
      <c r="C606" s="6"/>
      <c r="D606" s="6">
        <f>E606+F606</f>
        <v>0</v>
      </c>
      <c r="E606" s="6"/>
      <c r="F606" s="6"/>
      <c r="G606" s="7"/>
      <c r="H606" s="7"/>
      <c r="I606" s="23">
        <f>ROUND(F606*H606*2,2)</f>
        <v>0</v>
      </c>
      <c r="J606" s="8">
        <f>ROUND(I606*1.2409,2)</f>
        <v>0</v>
      </c>
      <c r="K606" s="2"/>
    </row>
    <row r="607" spans="1:11" s="28" customFormat="1" ht="49.5" x14ac:dyDescent="0.25">
      <c r="A607" s="15" t="s">
        <v>60</v>
      </c>
      <c r="B607" s="16" t="s">
        <v>12</v>
      </c>
      <c r="C607" s="17">
        <f>SUM(C608:C608)</f>
        <v>1</v>
      </c>
      <c r="D607" s="17">
        <f>SUM(D608:D608)</f>
        <v>192</v>
      </c>
      <c r="E607" s="17">
        <f>SUM(E608:E608)</f>
        <v>158</v>
      </c>
      <c r="F607" s="17">
        <f>SUM(F608:F608)</f>
        <v>34</v>
      </c>
      <c r="G607" s="17"/>
      <c r="H607" s="17"/>
      <c r="I607" s="17">
        <f>SUM(I608:I608)</f>
        <v>374</v>
      </c>
      <c r="J607" s="17">
        <f>SUM(J608:J608)</f>
        <v>464.1</v>
      </c>
      <c r="K607" s="2"/>
    </row>
    <row r="608" spans="1:11" s="28" customFormat="1" x14ac:dyDescent="0.25">
      <c r="A608" s="12" t="s">
        <v>60</v>
      </c>
      <c r="B608" s="14" t="s">
        <v>61</v>
      </c>
      <c r="C608" s="6">
        <v>1</v>
      </c>
      <c r="D608" s="6">
        <f>E608+F608</f>
        <v>192</v>
      </c>
      <c r="E608" s="6">
        <v>158</v>
      </c>
      <c r="F608" s="6">
        <v>34</v>
      </c>
      <c r="G608" s="21" t="s">
        <v>21</v>
      </c>
      <c r="H608" s="7">
        <v>5.5</v>
      </c>
      <c r="I608" s="23">
        <f>ROUND(F608*H608*2,2)</f>
        <v>374</v>
      </c>
      <c r="J608" s="8">
        <f>ROUND(I608*1.2409,2)</f>
        <v>464.1</v>
      </c>
      <c r="K608" s="2"/>
    </row>
    <row r="609" spans="1:11" s="28" customFormat="1" ht="49.5" x14ac:dyDescent="0.25">
      <c r="A609" s="15" t="s">
        <v>60</v>
      </c>
      <c r="B609" s="16" t="s">
        <v>13</v>
      </c>
      <c r="C609" s="17">
        <f>SUM(C610:C610)</f>
        <v>0</v>
      </c>
      <c r="D609" s="17">
        <f>SUM(D610:D610)</f>
        <v>0</v>
      </c>
      <c r="E609" s="17">
        <f>SUM(E610:E610)</f>
        <v>0</v>
      </c>
      <c r="F609" s="17">
        <f>SUM(F610:F610)</f>
        <v>0</v>
      </c>
      <c r="G609" s="17"/>
      <c r="H609" s="17"/>
      <c r="I609" s="17">
        <f>SUM(I610:I610)</f>
        <v>0</v>
      </c>
      <c r="J609" s="22">
        <f>SUM(J610:J610)</f>
        <v>0</v>
      </c>
      <c r="K609" s="2"/>
    </row>
    <row r="610" spans="1:11" x14ac:dyDescent="0.25">
      <c r="A610" s="12" t="s">
        <v>60</v>
      </c>
      <c r="B610" s="14"/>
      <c r="C610" s="6"/>
      <c r="D610" s="6">
        <f t="shared" ref="D610" si="84">E610+F610</f>
        <v>0</v>
      </c>
      <c r="E610" s="6"/>
      <c r="F610" s="6"/>
      <c r="G610" s="7"/>
      <c r="H610" s="7"/>
      <c r="I610" s="23">
        <f t="shared" ref="I610" si="85">ROUND(F610*H610*2,2)</f>
        <v>0</v>
      </c>
      <c r="J610" s="8">
        <f t="shared" ref="J610:J612" si="86">ROUND(I610*1.2409,2)</f>
        <v>0</v>
      </c>
    </row>
    <row r="611" spans="1:11" ht="33" x14ac:dyDescent="0.25">
      <c r="A611" s="15" t="s">
        <v>60</v>
      </c>
      <c r="B611" s="16" t="s">
        <v>14</v>
      </c>
      <c r="C611" s="17">
        <f>SUM(C612:C612)</f>
        <v>0</v>
      </c>
      <c r="D611" s="17">
        <f>SUM(D612:D612)</f>
        <v>0</v>
      </c>
      <c r="E611" s="17">
        <f>SUM(E612:E612)</f>
        <v>0</v>
      </c>
      <c r="F611" s="17">
        <f>SUM(F612:F612)</f>
        <v>0</v>
      </c>
      <c r="G611" s="17"/>
      <c r="H611" s="17"/>
      <c r="I611" s="17">
        <f>SUM(I612:I612)</f>
        <v>0</v>
      </c>
      <c r="J611" s="17">
        <f>SUM(J612:J612)</f>
        <v>0</v>
      </c>
    </row>
    <row r="612" spans="1:11" x14ac:dyDescent="0.25">
      <c r="A612" s="12" t="s">
        <v>60</v>
      </c>
      <c r="B612" s="10"/>
      <c r="C612" s="6"/>
      <c r="D612" s="6">
        <f t="shared" ref="D612" si="87">E612+F612</f>
        <v>0</v>
      </c>
      <c r="E612" s="6"/>
      <c r="F612" s="6"/>
      <c r="G612" s="7"/>
      <c r="H612" s="7"/>
      <c r="I612" s="23">
        <f t="shared" ref="I612" si="88">ROUND(F612*H612*2,2)</f>
        <v>0</v>
      </c>
      <c r="J612" s="8">
        <f t="shared" si="86"/>
        <v>0</v>
      </c>
    </row>
    <row r="613" spans="1:11" s="1" customFormat="1" ht="26.25" customHeight="1" x14ac:dyDescent="0.25">
      <c r="A613" s="29" t="s">
        <v>65</v>
      </c>
      <c r="B613" s="3" t="s">
        <v>0</v>
      </c>
      <c r="C613" s="4">
        <f>C614+C616+C631+C633</f>
        <v>22</v>
      </c>
      <c r="D613" s="4">
        <f>D614+D616+D631+D633</f>
        <v>3782.5</v>
      </c>
      <c r="E613" s="4">
        <f>E614+E616+E631+E633</f>
        <v>3376</v>
      </c>
      <c r="F613" s="55">
        <f>F614+F616+F631+F633</f>
        <v>406.5</v>
      </c>
      <c r="G613" s="4"/>
      <c r="H613" s="5"/>
      <c r="I613" s="5">
        <f>I614+I616+I631+I633</f>
        <v>5109.4399999999987</v>
      </c>
      <c r="J613" s="5">
        <f>J614+J616+J631+J633</f>
        <v>6340.2999999999993</v>
      </c>
      <c r="K613" s="2"/>
    </row>
    <row r="614" spans="1:11" s="28" customFormat="1" ht="33" x14ac:dyDescent="0.25">
      <c r="A614" s="15" t="s">
        <v>65</v>
      </c>
      <c r="B614" s="16" t="s">
        <v>11</v>
      </c>
      <c r="C614" s="17">
        <f>SUM(C615:C615)</f>
        <v>0</v>
      </c>
      <c r="D614" s="17">
        <f>SUM(D615:D615)</f>
        <v>0</v>
      </c>
      <c r="E614" s="17">
        <f>SUM(E615:E615)</f>
        <v>0</v>
      </c>
      <c r="F614" s="17">
        <f>SUM(F615:F615)</f>
        <v>0</v>
      </c>
      <c r="G614" s="17"/>
      <c r="H614" s="17"/>
      <c r="I614" s="17">
        <f>SUM(I615:I615)</f>
        <v>0</v>
      </c>
      <c r="J614" s="17">
        <f>SUM(J615:J615)</f>
        <v>0</v>
      </c>
      <c r="K614" s="2"/>
    </row>
    <row r="615" spans="1:11" s="28" customFormat="1" x14ac:dyDescent="0.25">
      <c r="A615" s="12" t="s">
        <v>65</v>
      </c>
      <c r="B615" s="14"/>
      <c r="C615" s="6"/>
      <c r="D615" s="6">
        <f>E615+F615</f>
        <v>0</v>
      </c>
      <c r="E615" s="6"/>
      <c r="F615" s="6"/>
      <c r="G615" s="7"/>
      <c r="H615" s="7"/>
      <c r="I615" s="23">
        <f>ROUND(F615*H615*2,2)</f>
        <v>0</v>
      </c>
      <c r="J615" s="8">
        <f>ROUND(I615*1.2409,2)</f>
        <v>0</v>
      </c>
      <c r="K615" s="2"/>
    </row>
    <row r="616" spans="1:11" s="28" customFormat="1" ht="49.5" x14ac:dyDescent="0.25">
      <c r="A616" s="15" t="s">
        <v>65</v>
      </c>
      <c r="B616" s="16" t="s">
        <v>12</v>
      </c>
      <c r="C616" s="17">
        <f>SUM(C617:C630)</f>
        <v>14</v>
      </c>
      <c r="D616" s="17">
        <f>SUM(D617:D630)</f>
        <v>2316</v>
      </c>
      <c r="E616" s="17">
        <f>SUM(E617:E630)</f>
        <v>2132</v>
      </c>
      <c r="F616" s="17">
        <f>SUM(F617:F630)</f>
        <v>184</v>
      </c>
      <c r="G616" s="22"/>
      <c r="H616" s="17"/>
      <c r="I616" s="22">
        <f>SUM(I617:I630)</f>
        <v>2535.0699999999993</v>
      </c>
      <c r="J616" s="17">
        <f>SUM(J617:J630)</f>
        <v>3145.7599999999998</v>
      </c>
      <c r="K616" s="2"/>
    </row>
    <row r="617" spans="1:11" s="28" customFormat="1" x14ac:dyDescent="0.25">
      <c r="A617" s="12" t="s">
        <v>65</v>
      </c>
      <c r="B617" s="33" t="s">
        <v>180</v>
      </c>
      <c r="C617" s="6">
        <v>1</v>
      </c>
      <c r="D617" s="6">
        <f>E617+F617</f>
        <v>160</v>
      </c>
      <c r="E617" s="6">
        <v>158</v>
      </c>
      <c r="F617" s="6">
        <v>2</v>
      </c>
      <c r="G617" s="7">
        <v>1030</v>
      </c>
      <c r="H617" s="7">
        <f>G617/E617</f>
        <v>6.518987341772152</v>
      </c>
      <c r="I617" s="23">
        <f>ROUND(F617*H617*2,2)</f>
        <v>26.08</v>
      </c>
      <c r="J617" s="8">
        <f>ROUND(I617*1.2409,2)</f>
        <v>32.36</v>
      </c>
      <c r="K617" s="2"/>
    </row>
    <row r="618" spans="1:11" s="28" customFormat="1" x14ac:dyDescent="0.25">
      <c r="A618" s="12" t="s">
        <v>65</v>
      </c>
      <c r="B618" s="33" t="s">
        <v>180</v>
      </c>
      <c r="C618" s="6">
        <v>1</v>
      </c>
      <c r="D618" s="6">
        <f t="shared" ref="D618:D630" si="89">E618+F618</f>
        <v>180</v>
      </c>
      <c r="E618" s="6">
        <v>158</v>
      </c>
      <c r="F618" s="6">
        <v>22</v>
      </c>
      <c r="G618" s="7">
        <v>1030</v>
      </c>
      <c r="H618" s="7">
        <f t="shared" ref="H618:H630" si="90">G618/E618</f>
        <v>6.518987341772152</v>
      </c>
      <c r="I618" s="23">
        <f t="shared" ref="I618:I630" si="91">ROUND(F618*H618*2,2)</f>
        <v>286.83999999999997</v>
      </c>
      <c r="J618" s="8">
        <f t="shared" ref="J618:J641" si="92">ROUND(I618*1.2409,2)</f>
        <v>355.94</v>
      </c>
      <c r="K618" s="2"/>
    </row>
    <row r="619" spans="1:11" s="28" customFormat="1" x14ac:dyDescent="0.25">
      <c r="A619" s="12" t="s">
        <v>65</v>
      </c>
      <c r="B619" s="33" t="s">
        <v>180</v>
      </c>
      <c r="C619" s="6">
        <v>1</v>
      </c>
      <c r="D619" s="6">
        <f t="shared" si="89"/>
        <v>170</v>
      </c>
      <c r="E619" s="6">
        <v>158</v>
      </c>
      <c r="F619" s="6">
        <v>12</v>
      </c>
      <c r="G619" s="7">
        <v>1030</v>
      </c>
      <c r="H619" s="7">
        <f t="shared" si="90"/>
        <v>6.518987341772152</v>
      </c>
      <c r="I619" s="23">
        <f t="shared" si="91"/>
        <v>156.46</v>
      </c>
      <c r="J619" s="8">
        <f t="shared" si="92"/>
        <v>194.15</v>
      </c>
      <c r="K619" s="2"/>
    </row>
    <row r="620" spans="1:11" s="28" customFormat="1" x14ac:dyDescent="0.25">
      <c r="A620" s="12" t="s">
        <v>65</v>
      </c>
      <c r="B620" s="33" t="s">
        <v>180</v>
      </c>
      <c r="C620" s="6">
        <v>1</v>
      </c>
      <c r="D620" s="6">
        <f t="shared" si="89"/>
        <v>168</v>
      </c>
      <c r="E620" s="6">
        <v>158</v>
      </c>
      <c r="F620" s="6">
        <v>10</v>
      </c>
      <c r="G620" s="7">
        <v>1030</v>
      </c>
      <c r="H620" s="7">
        <f t="shared" si="90"/>
        <v>6.518987341772152</v>
      </c>
      <c r="I620" s="23">
        <f t="shared" si="91"/>
        <v>130.38</v>
      </c>
      <c r="J620" s="8">
        <f t="shared" si="92"/>
        <v>161.79</v>
      </c>
      <c r="K620" s="2"/>
    </row>
    <row r="621" spans="1:11" s="28" customFormat="1" x14ac:dyDescent="0.25">
      <c r="A621" s="12" t="s">
        <v>65</v>
      </c>
      <c r="B621" s="33" t="s">
        <v>180</v>
      </c>
      <c r="C621" s="6">
        <v>1</v>
      </c>
      <c r="D621" s="6">
        <f t="shared" si="89"/>
        <v>180</v>
      </c>
      <c r="E621" s="6">
        <v>158</v>
      </c>
      <c r="F621" s="6">
        <v>22</v>
      </c>
      <c r="G621" s="7">
        <v>1030</v>
      </c>
      <c r="H621" s="7">
        <f t="shared" si="90"/>
        <v>6.518987341772152</v>
      </c>
      <c r="I621" s="23">
        <f t="shared" si="91"/>
        <v>286.83999999999997</v>
      </c>
      <c r="J621" s="8">
        <f t="shared" si="92"/>
        <v>355.94</v>
      </c>
      <c r="K621" s="2"/>
    </row>
    <row r="622" spans="1:11" s="28" customFormat="1" x14ac:dyDescent="0.25">
      <c r="A622" s="12" t="s">
        <v>65</v>
      </c>
      <c r="B622" s="33" t="s">
        <v>180</v>
      </c>
      <c r="C622" s="6">
        <v>1</v>
      </c>
      <c r="D622" s="6">
        <f t="shared" si="89"/>
        <v>180</v>
      </c>
      <c r="E622" s="6">
        <v>158</v>
      </c>
      <c r="F622" s="6">
        <v>22</v>
      </c>
      <c r="G622" s="7">
        <v>1030</v>
      </c>
      <c r="H622" s="7">
        <f t="shared" si="90"/>
        <v>6.518987341772152</v>
      </c>
      <c r="I622" s="23">
        <f t="shared" si="91"/>
        <v>286.83999999999997</v>
      </c>
      <c r="J622" s="8">
        <f t="shared" si="92"/>
        <v>355.94</v>
      </c>
      <c r="K622" s="2"/>
    </row>
    <row r="623" spans="1:11" s="28" customFormat="1" x14ac:dyDescent="0.25">
      <c r="A623" s="12" t="s">
        <v>65</v>
      </c>
      <c r="B623" s="33" t="s">
        <v>180</v>
      </c>
      <c r="C623" s="6">
        <v>1</v>
      </c>
      <c r="D623" s="6">
        <f t="shared" si="89"/>
        <v>160</v>
      </c>
      <c r="E623" s="6">
        <v>158</v>
      </c>
      <c r="F623" s="6">
        <v>2</v>
      </c>
      <c r="G623" s="7">
        <v>1030</v>
      </c>
      <c r="H623" s="7">
        <f t="shared" si="90"/>
        <v>6.518987341772152</v>
      </c>
      <c r="I623" s="23">
        <f t="shared" si="91"/>
        <v>26.08</v>
      </c>
      <c r="J623" s="8">
        <f t="shared" si="92"/>
        <v>32.36</v>
      </c>
      <c r="K623" s="2"/>
    </row>
    <row r="624" spans="1:11" s="28" customFormat="1" x14ac:dyDescent="0.25">
      <c r="A624" s="12" t="s">
        <v>65</v>
      </c>
      <c r="B624" s="33" t="s">
        <v>180</v>
      </c>
      <c r="C624" s="6">
        <v>1</v>
      </c>
      <c r="D624" s="6">
        <f t="shared" si="89"/>
        <v>160</v>
      </c>
      <c r="E624" s="6">
        <v>158</v>
      </c>
      <c r="F624" s="6">
        <v>2</v>
      </c>
      <c r="G624" s="7">
        <v>1030</v>
      </c>
      <c r="H624" s="7">
        <f t="shared" si="90"/>
        <v>6.518987341772152</v>
      </c>
      <c r="I624" s="23">
        <f t="shared" si="91"/>
        <v>26.08</v>
      </c>
      <c r="J624" s="8">
        <f t="shared" si="92"/>
        <v>32.36</v>
      </c>
      <c r="K624" s="2"/>
    </row>
    <row r="625" spans="1:11" s="28" customFormat="1" x14ac:dyDescent="0.25">
      <c r="A625" s="12" t="s">
        <v>65</v>
      </c>
      <c r="B625" s="33" t="s">
        <v>180</v>
      </c>
      <c r="C625" s="6">
        <v>1</v>
      </c>
      <c r="D625" s="6">
        <f t="shared" si="89"/>
        <v>150</v>
      </c>
      <c r="E625" s="6">
        <v>138</v>
      </c>
      <c r="F625" s="6">
        <v>12</v>
      </c>
      <c r="G625" s="7">
        <v>1030</v>
      </c>
      <c r="H625" s="7">
        <f t="shared" si="90"/>
        <v>7.4637681159420293</v>
      </c>
      <c r="I625" s="23">
        <f t="shared" si="91"/>
        <v>179.13</v>
      </c>
      <c r="J625" s="8">
        <f t="shared" si="92"/>
        <v>222.28</v>
      </c>
      <c r="K625" s="2"/>
    </row>
    <row r="626" spans="1:11" s="28" customFormat="1" x14ac:dyDescent="0.25">
      <c r="A626" s="12" t="s">
        <v>65</v>
      </c>
      <c r="B626" s="33" t="s">
        <v>180</v>
      </c>
      <c r="C626" s="6">
        <v>1</v>
      </c>
      <c r="D626" s="6">
        <f t="shared" si="89"/>
        <v>148</v>
      </c>
      <c r="E626" s="6">
        <v>138</v>
      </c>
      <c r="F626" s="6">
        <v>10</v>
      </c>
      <c r="G626" s="7">
        <v>1030</v>
      </c>
      <c r="H626" s="7">
        <f t="shared" si="90"/>
        <v>7.4637681159420293</v>
      </c>
      <c r="I626" s="23">
        <f t="shared" si="91"/>
        <v>149.28</v>
      </c>
      <c r="J626" s="8">
        <f t="shared" si="92"/>
        <v>185.24</v>
      </c>
      <c r="K626" s="2"/>
    </row>
    <row r="627" spans="1:11" s="28" customFormat="1" x14ac:dyDescent="0.25">
      <c r="A627" s="12" t="s">
        <v>65</v>
      </c>
      <c r="B627" s="33" t="s">
        <v>180</v>
      </c>
      <c r="C627" s="6">
        <v>1</v>
      </c>
      <c r="D627" s="6">
        <f t="shared" si="89"/>
        <v>162</v>
      </c>
      <c r="E627" s="6">
        <v>138</v>
      </c>
      <c r="F627" s="6">
        <v>24</v>
      </c>
      <c r="G627" s="7">
        <v>1030</v>
      </c>
      <c r="H627" s="7">
        <f t="shared" si="90"/>
        <v>7.4637681159420293</v>
      </c>
      <c r="I627" s="23">
        <f t="shared" si="91"/>
        <v>358.26</v>
      </c>
      <c r="J627" s="8">
        <f t="shared" si="92"/>
        <v>444.56</v>
      </c>
      <c r="K627" s="2"/>
    </row>
    <row r="628" spans="1:11" s="28" customFormat="1" x14ac:dyDescent="0.25">
      <c r="A628" s="12" t="s">
        <v>65</v>
      </c>
      <c r="B628" s="33" t="s">
        <v>180</v>
      </c>
      <c r="C628" s="6">
        <v>1</v>
      </c>
      <c r="D628" s="6">
        <f t="shared" si="89"/>
        <v>164</v>
      </c>
      <c r="E628" s="6">
        <v>138</v>
      </c>
      <c r="F628" s="6">
        <v>26</v>
      </c>
      <c r="G628" s="7">
        <v>1030</v>
      </c>
      <c r="H628" s="7">
        <f t="shared" si="90"/>
        <v>7.4637681159420293</v>
      </c>
      <c r="I628" s="23">
        <f t="shared" si="91"/>
        <v>388.12</v>
      </c>
      <c r="J628" s="8">
        <f t="shared" si="92"/>
        <v>481.62</v>
      </c>
      <c r="K628" s="2"/>
    </row>
    <row r="629" spans="1:11" s="28" customFormat="1" x14ac:dyDescent="0.25">
      <c r="A629" s="12" t="s">
        <v>65</v>
      </c>
      <c r="B629" s="33" t="s">
        <v>180</v>
      </c>
      <c r="C629" s="6">
        <v>1</v>
      </c>
      <c r="D629" s="6">
        <f t="shared" si="89"/>
        <v>166</v>
      </c>
      <c r="E629" s="6">
        <v>158</v>
      </c>
      <c r="F629" s="6">
        <v>8</v>
      </c>
      <c r="G629" s="7">
        <v>1185</v>
      </c>
      <c r="H629" s="7">
        <f t="shared" si="90"/>
        <v>7.5</v>
      </c>
      <c r="I629" s="23">
        <f t="shared" si="91"/>
        <v>120</v>
      </c>
      <c r="J629" s="8">
        <f t="shared" si="92"/>
        <v>148.91</v>
      </c>
      <c r="K629" s="2"/>
    </row>
    <row r="630" spans="1:11" s="28" customFormat="1" x14ac:dyDescent="0.25">
      <c r="A630" s="12" t="s">
        <v>65</v>
      </c>
      <c r="B630" s="33" t="s">
        <v>181</v>
      </c>
      <c r="C630" s="6">
        <v>1</v>
      </c>
      <c r="D630" s="6">
        <f t="shared" si="89"/>
        <v>168</v>
      </c>
      <c r="E630" s="6">
        <v>158</v>
      </c>
      <c r="F630" s="6">
        <v>10</v>
      </c>
      <c r="G630" s="7">
        <v>906</v>
      </c>
      <c r="H630" s="7">
        <f t="shared" si="90"/>
        <v>5.7341772151898738</v>
      </c>
      <c r="I630" s="23">
        <f t="shared" si="91"/>
        <v>114.68</v>
      </c>
      <c r="J630" s="8">
        <f t="shared" si="92"/>
        <v>142.31</v>
      </c>
      <c r="K630" s="2"/>
    </row>
    <row r="631" spans="1:11" s="28" customFormat="1" ht="49.5" x14ac:dyDescent="0.25">
      <c r="A631" s="15" t="s">
        <v>65</v>
      </c>
      <c r="B631" s="16" t="s">
        <v>13</v>
      </c>
      <c r="C631" s="17">
        <f>SUM(C632:C632)</f>
        <v>0</v>
      </c>
      <c r="D631" s="17">
        <f>SUM(D632:D632)</f>
        <v>0</v>
      </c>
      <c r="E631" s="17">
        <f>SUM(E632:E632)</f>
        <v>0</v>
      </c>
      <c r="F631" s="17">
        <f>SUM(F632:F632)</f>
        <v>0</v>
      </c>
      <c r="G631" s="17"/>
      <c r="H631" s="17"/>
      <c r="I631" s="17">
        <f>SUM(I632:I632)</f>
        <v>0</v>
      </c>
      <c r="J631" s="22">
        <f>SUM(J632:J632)</f>
        <v>0</v>
      </c>
      <c r="K631" s="2"/>
    </row>
    <row r="632" spans="1:11" x14ac:dyDescent="0.25">
      <c r="A632" s="12" t="s">
        <v>65</v>
      </c>
      <c r="B632" s="14"/>
      <c r="C632" s="6"/>
      <c r="D632" s="6">
        <f t="shared" ref="D632" si="93">E632+F632</f>
        <v>0</v>
      </c>
      <c r="E632" s="6"/>
      <c r="F632" s="6"/>
      <c r="G632" s="7"/>
      <c r="H632" s="7"/>
      <c r="I632" s="23">
        <f t="shared" ref="I632" si="94">ROUND(F632*H632*2,2)</f>
        <v>0</v>
      </c>
      <c r="J632" s="8">
        <f t="shared" si="92"/>
        <v>0</v>
      </c>
    </row>
    <row r="633" spans="1:11" ht="33" x14ac:dyDescent="0.25">
      <c r="A633" s="15" t="s">
        <v>65</v>
      </c>
      <c r="B633" s="16" t="s">
        <v>14</v>
      </c>
      <c r="C633" s="17">
        <f>SUM(C634:C641)</f>
        <v>8</v>
      </c>
      <c r="D633" s="17">
        <f>SUM(D634:D641)</f>
        <v>1466.5</v>
      </c>
      <c r="E633" s="17">
        <f>SUM(E634:E641)</f>
        <v>1244</v>
      </c>
      <c r="F633" s="57">
        <f>SUM(F634:F641)</f>
        <v>222.5</v>
      </c>
      <c r="G633" s="17"/>
      <c r="H633" s="17"/>
      <c r="I633" s="17">
        <f>SUM(I634:I641)</f>
        <v>2574.37</v>
      </c>
      <c r="J633" s="17">
        <f>SUM(J634:J641)</f>
        <v>3194.54</v>
      </c>
    </row>
    <row r="634" spans="1:11" x14ac:dyDescent="0.25">
      <c r="A634" s="12" t="s">
        <v>65</v>
      </c>
      <c r="B634" s="33" t="s">
        <v>74</v>
      </c>
      <c r="C634" s="6">
        <v>1</v>
      </c>
      <c r="D634" s="6">
        <f t="shared" ref="D634:D641" si="95">E634+F634</f>
        <v>176</v>
      </c>
      <c r="E634" s="6">
        <v>158</v>
      </c>
      <c r="F634" s="6">
        <v>18</v>
      </c>
      <c r="G634" s="7">
        <v>971</v>
      </c>
      <c r="H634" s="7">
        <f t="shared" ref="H634:H640" si="96">G634/E634</f>
        <v>6.1455696202531644</v>
      </c>
      <c r="I634" s="23">
        <f t="shared" ref="I634:I641" si="97">ROUND(F634*H634*2,2)</f>
        <v>221.24</v>
      </c>
      <c r="J634" s="8">
        <f t="shared" si="92"/>
        <v>274.54000000000002</v>
      </c>
    </row>
    <row r="635" spans="1:11" x14ac:dyDescent="0.25">
      <c r="A635" s="12" t="s">
        <v>65</v>
      </c>
      <c r="B635" s="33" t="s">
        <v>74</v>
      </c>
      <c r="C635" s="6">
        <v>1</v>
      </c>
      <c r="D635" s="6">
        <f t="shared" si="95"/>
        <v>184</v>
      </c>
      <c r="E635" s="6">
        <v>158</v>
      </c>
      <c r="F635" s="6">
        <v>26</v>
      </c>
      <c r="G635" s="7">
        <v>971</v>
      </c>
      <c r="H635" s="7">
        <f t="shared" si="96"/>
        <v>6.1455696202531644</v>
      </c>
      <c r="I635" s="23">
        <f t="shared" si="97"/>
        <v>319.57</v>
      </c>
      <c r="J635" s="8">
        <f t="shared" si="92"/>
        <v>396.55</v>
      </c>
    </row>
    <row r="636" spans="1:11" x14ac:dyDescent="0.25">
      <c r="A636" s="12" t="s">
        <v>65</v>
      </c>
      <c r="B636" s="33" t="s">
        <v>74</v>
      </c>
      <c r="C636" s="6">
        <v>1</v>
      </c>
      <c r="D636" s="6">
        <f t="shared" si="95"/>
        <v>208</v>
      </c>
      <c r="E636" s="6">
        <v>158</v>
      </c>
      <c r="F636" s="6">
        <v>50</v>
      </c>
      <c r="G636" s="7">
        <v>971</v>
      </c>
      <c r="H636" s="7">
        <f t="shared" si="96"/>
        <v>6.1455696202531644</v>
      </c>
      <c r="I636" s="23">
        <f t="shared" si="97"/>
        <v>614.55999999999995</v>
      </c>
      <c r="J636" s="8">
        <f t="shared" si="92"/>
        <v>762.61</v>
      </c>
    </row>
    <row r="637" spans="1:11" x14ac:dyDescent="0.25">
      <c r="A637" s="12" t="s">
        <v>65</v>
      </c>
      <c r="B637" s="33" t="s">
        <v>74</v>
      </c>
      <c r="C637" s="6">
        <v>1</v>
      </c>
      <c r="D637" s="6">
        <f t="shared" si="95"/>
        <v>159</v>
      </c>
      <c r="E637" s="6">
        <v>158</v>
      </c>
      <c r="F637" s="6">
        <v>1</v>
      </c>
      <c r="G637" s="7">
        <v>971</v>
      </c>
      <c r="H637" s="7">
        <f t="shared" si="96"/>
        <v>6.1455696202531644</v>
      </c>
      <c r="I637" s="23">
        <f t="shared" si="97"/>
        <v>12.29</v>
      </c>
      <c r="J637" s="8">
        <f t="shared" si="92"/>
        <v>15.25</v>
      </c>
    </row>
    <row r="638" spans="1:11" x14ac:dyDescent="0.25">
      <c r="A638" s="12" t="s">
        <v>65</v>
      </c>
      <c r="B638" s="33" t="s">
        <v>74</v>
      </c>
      <c r="C638" s="6">
        <v>1</v>
      </c>
      <c r="D638" s="6">
        <f t="shared" si="95"/>
        <v>192</v>
      </c>
      <c r="E638" s="6">
        <v>158</v>
      </c>
      <c r="F638" s="6">
        <v>34</v>
      </c>
      <c r="G638" s="7">
        <v>971</v>
      </c>
      <c r="H638" s="7">
        <f t="shared" si="96"/>
        <v>6.1455696202531644</v>
      </c>
      <c r="I638" s="23">
        <f t="shared" si="97"/>
        <v>417.9</v>
      </c>
      <c r="J638" s="8">
        <f t="shared" si="92"/>
        <v>518.57000000000005</v>
      </c>
    </row>
    <row r="639" spans="1:11" x14ac:dyDescent="0.25">
      <c r="A639" s="12" t="s">
        <v>65</v>
      </c>
      <c r="B639" s="33" t="s">
        <v>74</v>
      </c>
      <c r="C639" s="6">
        <v>1</v>
      </c>
      <c r="D639" s="6">
        <f t="shared" si="95"/>
        <v>200</v>
      </c>
      <c r="E639" s="6">
        <v>158</v>
      </c>
      <c r="F639" s="6">
        <v>42</v>
      </c>
      <c r="G639" s="7">
        <v>971</v>
      </c>
      <c r="H639" s="7">
        <f t="shared" si="96"/>
        <v>6.1455696202531644</v>
      </c>
      <c r="I639" s="23">
        <f t="shared" si="97"/>
        <v>516.23</v>
      </c>
      <c r="J639" s="8">
        <f t="shared" si="92"/>
        <v>640.59</v>
      </c>
    </row>
    <row r="640" spans="1:11" x14ac:dyDescent="0.25">
      <c r="A640" s="12" t="s">
        <v>65</v>
      </c>
      <c r="B640" s="33" t="s">
        <v>75</v>
      </c>
      <c r="C640" s="6">
        <v>1</v>
      </c>
      <c r="D640" s="6">
        <f t="shared" si="95"/>
        <v>150</v>
      </c>
      <c r="E640" s="6">
        <v>138</v>
      </c>
      <c r="F640" s="6">
        <v>12</v>
      </c>
      <c r="G640" s="7">
        <v>705</v>
      </c>
      <c r="H640" s="7">
        <f t="shared" si="96"/>
        <v>5.1086956521739131</v>
      </c>
      <c r="I640" s="23">
        <f>ROUND(F640*H640*2,2)</f>
        <v>122.61</v>
      </c>
      <c r="J640" s="8">
        <f t="shared" si="92"/>
        <v>152.15</v>
      </c>
    </row>
    <row r="641" spans="1:11" x14ac:dyDescent="0.25">
      <c r="A641" s="12" t="s">
        <v>65</v>
      </c>
      <c r="B641" s="33" t="s">
        <v>73</v>
      </c>
      <c r="C641" s="6">
        <v>1</v>
      </c>
      <c r="D641" s="6">
        <f t="shared" si="95"/>
        <v>197.5</v>
      </c>
      <c r="E641" s="6">
        <v>158</v>
      </c>
      <c r="F641" s="31">
        <v>39.5</v>
      </c>
      <c r="G641" s="21" t="s">
        <v>21</v>
      </c>
      <c r="H641" s="7">
        <v>4.43</v>
      </c>
      <c r="I641" s="23">
        <f t="shared" si="97"/>
        <v>349.97</v>
      </c>
      <c r="J641" s="8">
        <f t="shared" si="92"/>
        <v>434.28</v>
      </c>
    </row>
    <row r="642" spans="1:11" s="1" customFormat="1" ht="26.25" customHeight="1" x14ac:dyDescent="0.25">
      <c r="A642" s="29" t="s">
        <v>22</v>
      </c>
      <c r="B642" s="3" t="s">
        <v>0</v>
      </c>
      <c r="C642" s="4">
        <f>C643+C648+C659+C661</f>
        <v>16</v>
      </c>
      <c r="D642" s="4">
        <f>D643+D648+D659+D661</f>
        <v>2626</v>
      </c>
      <c r="E642" s="4">
        <f>E643+E648+E659+E661</f>
        <v>2528</v>
      </c>
      <c r="F642" s="4">
        <f>F643+F648+F659+F661</f>
        <v>98</v>
      </c>
      <c r="G642" s="4"/>
      <c r="H642" s="5"/>
      <c r="I642" s="5">
        <f>I643+I648+I659+I661</f>
        <v>1014.18</v>
      </c>
      <c r="J642" s="5">
        <f>J643+J648+J659+J661</f>
        <v>1258.4999999999998</v>
      </c>
      <c r="K642" s="2"/>
    </row>
    <row r="643" spans="1:11" s="28" customFormat="1" ht="33" customHeight="1" x14ac:dyDescent="0.25">
      <c r="A643" s="15" t="s">
        <v>22</v>
      </c>
      <c r="B643" s="16" t="s">
        <v>11</v>
      </c>
      <c r="C643" s="17">
        <f>SUM(C644:C647)</f>
        <v>4</v>
      </c>
      <c r="D643" s="17">
        <f>SUM(D644:D647)</f>
        <v>654</v>
      </c>
      <c r="E643" s="17">
        <f>SUM(E644:E647)</f>
        <v>632</v>
      </c>
      <c r="F643" s="17">
        <f>SUM(F644:F647)</f>
        <v>22</v>
      </c>
      <c r="G643" s="17"/>
      <c r="H643" s="17"/>
      <c r="I643" s="22">
        <f>SUM(I644:I647)</f>
        <v>316.8</v>
      </c>
      <c r="J643" s="17">
        <f>SUM(J644:J647)</f>
        <v>393.12</v>
      </c>
      <c r="K643" s="2"/>
    </row>
    <row r="644" spans="1:11" s="28" customFormat="1" x14ac:dyDescent="0.25">
      <c r="A644" s="12" t="s">
        <v>22</v>
      </c>
      <c r="B644" s="33" t="s">
        <v>240</v>
      </c>
      <c r="C644" s="6">
        <v>1</v>
      </c>
      <c r="D644" s="6">
        <f>E644+F644</f>
        <v>162</v>
      </c>
      <c r="E644" s="6">
        <v>158</v>
      </c>
      <c r="F644" s="6">
        <v>4</v>
      </c>
      <c r="G644" s="21" t="s">
        <v>21</v>
      </c>
      <c r="H644" s="7">
        <v>7.2</v>
      </c>
      <c r="I644" s="23">
        <f>ROUND(F644*H644*2,2)</f>
        <v>57.6</v>
      </c>
      <c r="J644" s="8">
        <f>ROUND(I644*1.2409,2)</f>
        <v>71.48</v>
      </c>
      <c r="K644" s="2"/>
    </row>
    <row r="645" spans="1:11" s="28" customFormat="1" x14ac:dyDescent="0.25">
      <c r="A645" s="12" t="s">
        <v>22</v>
      </c>
      <c r="B645" s="33" t="s">
        <v>240</v>
      </c>
      <c r="C645" s="6">
        <v>1</v>
      </c>
      <c r="D645" s="6">
        <f t="shared" ref="D645:D646" si="98">E645+F645</f>
        <v>166</v>
      </c>
      <c r="E645" s="6">
        <v>158</v>
      </c>
      <c r="F645" s="6">
        <v>8</v>
      </c>
      <c r="G645" s="21" t="s">
        <v>21</v>
      </c>
      <c r="H645" s="7">
        <v>7.2</v>
      </c>
      <c r="I645" s="23">
        <f t="shared" ref="I645:I647" si="99">ROUND(F645*H645*2,2)</f>
        <v>115.2</v>
      </c>
      <c r="J645" s="8">
        <f t="shared" ref="J645:J647" si="100">ROUND(I645*1.2409,2)</f>
        <v>142.94999999999999</v>
      </c>
      <c r="K645" s="2"/>
    </row>
    <row r="646" spans="1:11" s="28" customFormat="1" x14ac:dyDescent="0.25">
      <c r="A646" s="12" t="s">
        <v>22</v>
      </c>
      <c r="B646" s="33" t="s">
        <v>240</v>
      </c>
      <c r="C646" s="6">
        <v>1</v>
      </c>
      <c r="D646" s="6">
        <f t="shared" si="98"/>
        <v>166</v>
      </c>
      <c r="E646" s="6">
        <v>158</v>
      </c>
      <c r="F646" s="6">
        <v>8</v>
      </c>
      <c r="G646" s="21" t="s">
        <v>21</v>
      </c>
      <c r="H646" s="7">
        <v>7.2</v>
      </c>
      <c r="I646" s="23">
        <f t="shared" si="99"/>
        <v>115.2</v>
      </c>
      <c r="J646" s="8">
        <f t="shared" si="100"/>
        <v>142.94999999999999</v>
      </c>
      <c r="K646" s="2"/>
    </row>
    <row r="647" spans="1:11" s="28" customFormat="1" x14ac:dyDescent="0.25">
      <c r="A647" s="12" t="s">
        <v>22</v>
      </c>
      <c r="B647" s="33" t="s">
        <v>240</v>
      </c>
      <c r="C647" s="6">
        <v>1</v>
      </c>
      <c r="D647" s="6">
        <f>E647+F647</f>
        <v>160</v>
      </c>
      <c r="E647" s="6">
        <v>158</v>
      </c>
      <c r="F647" s="6">
        <v>2</v>
      </c>
      <c r="G647" s="21" t="s">
        <v>21</v>
      </c>
      <c r="H647" s="7">
        <v>7.2</v>
      </c>
      <c r="I647" s="23">
        <f t="shared" si="99"/>
        <v>28.8</v>
      </c>
      <c r="J647" s="8">
        <f t="shared" si="100"/>
        <v>35.74</v>
      </c>
      <c r="K647" s="2"/>
    </row>
    <row r="648" spans="1:11" s="28" customFormat="1" ht="49.5" x14ac:dyDescent="0.25">
      <c r="A648" s="15" t="s">
        <v>22</v>
      </c>
      <c r="B648" s="16" t="s">
        <v>12</v>
      </c>
      <c r="C648" s="17">
        <f>SUM(C649:C658)</f>
        <v>10</v>
      </c>
      <c r="D648" s="17">
        <f>SUM(D649:D658)</f>
        <v>1647</v>
      </c>
      <c r="E648" s="17">
        <f>SUM(E649:E658)</f>
        <v>1580</v>
      </c>
      <c r="F648" s="17">
        <f>SUM(F649:F658)</f>
        <v>67</v>
      </c>
      <c r="G648" s="17"/>
      <c r="H648" s="17"/>
      <c r="I648" s="22">
        <f>SUM(I649:I658)</f>
        <v>630</v>
      </c>
      <c r="J648" s="17">
        <f>SUM(J649:J658)</f>
        <v>781.77</v>
      </c>
      <c r="K648" s="2"/>
    </row>
    <row r="649" spans="1:11" s="28" customFormat="1" x14ac:dyDescent="0.25">
      <c r="A649" s="12" t="s">
        <v>22</v>
      </c>
      <c r="B649" s="33" t="s">
        <v>225</v>
      </c>
      <c r="C649" s="6">
        <v>1</v>
      </c>
      <c r="D649" s="6">
        <f>E649+F649</f>
        <v>162</v>
      </c>
      <c r="E649" s="6">
        <v>158</v>
      </c>
      <c r="F649" s="6">
        <v>4</v>
      </c>
      <c r="G649" s="21" t="s">
        <v>21</v>
      </c>
      <c r="H649" s="7">
        <v>4.8</v>
      </c>
      <c r="I649" s="23">
        <f>ROUND(F649*H649*2,2)</f>
        <v>38.4</v>
      </c>
      <c r="J649" s="8">
        <f>ROUND(I649*1.2409,2)</f>
        <v>47.65</v>
      </c>
      <c r="K649" s="2"/>
    </row>
    <row r="650" spans="1:11" s="28" customFormat="1" x14ac:dyDescent="0.25">
      <c r="A650" s="12" t="s">
        <v>22</v>
      </c>
      <c r="B650" s="33" t="s">
        <v>225</v>
      </c>
      <c r="C650" s="6">
        <v>1</v>
      </c>
      <c r="D650" s="6">
        <f t="shared" ref="D650:D658" si="101">E650+F650</f>
        <v>166</v>
      </c>
      <c r="E650" s="6">
        <v>158</v>
      </c>
      <c r="F650" s="6">
        <v>8</v>
      </c>
      <c r="G650" s="21" t="s">
        <v>21</v>
      </c>
      <c r="H650" s="7">
        <v>4.8</v>
      </c>
      <c r="I650" s="23">
        <f t="shared" ref="I650:I658" si="102">ROUND(F650*H650*2,2)</f>
        <v>76.8</v>
      </c>
      <c r="J650" s="8">
        <f t="shared" ref="J650:J658" si="103">ROUND(I650*1.2409,2)</f>
        <v>95.3</v>
      </c>
      <c r="K650" s="2"/>
    </row>
    <row r="651" spans="1:11" s="28" customFormat="1" x14ac:dyDescent="0.25">
      <c r="A651" s="12" t="s">
        <v>22</v>
      </c>
      <c r="B651" s="33" t="s">
        <v>225</v>
      </c>
      <c r="C651" s="6">
        <v>1</v>
      </c>
      <c r="D651" s="6">
        <f t="shared" si="101"/>
        <v>166</v>
      </c>
      <c r="E651" s="6">
        <v>158</v>
      </c>
      <c r="F651" s="6">
        <v>8</v>
      </c>
      <c r="G651" s="21" t="s">
        <v>21</v>
      </c>
      <c r="H651" s="7">
        <v>4.2</v>
      </c>
      <c r="I651" s="23">
        <f t="shared" si="102"/>
        <v>67.2</v>
      </c>
      <c r="J651" s="8">
        <f t="shared" si="103"/>
        <v>83.39</v>
      </c>
      <c r="K651" s="2"/>
    </row>
    <row r="652" spans="1:11" s="28" customFormat="1" x14ac:dyDescent="0.25">
      <c r="A652" s="12" t="s">
        <v>22</v>
      </c>
      <c r="B652" s="33" t="s">
        <v>225</v>
      </c>
      <c r="C652" s="6">
        <v>1</v>
      </c>
      <c r="D652" s="6">
        <f t="shared" si="101"/>
        <v>166</v>
      </c>
      <c r="E652" s="6">
        <v>158</v>
      </c>
      <c r="F652" s="6">
        <v>8</v>
      </c>
      <c r="G652" s="21" t="s">
        <v>21</v>
      </c>
      <c r="H652" s="7">
        <v>4.8</v>
      </c>
      <c r="I652" s="23">
        <f t="shared" si="102"/>
        <v>76.8</v>
      </c>
      <c r="J652" s="8">
        <f t="shared" si="103"/>
        <v>95.3</v>
      </c>
      <c r="K652" s="2"/>
    </row>
    <row r="653" spans="1:11" s="28" customFormat="1" x14ac:dyDescent="0.25">
      <c r="A653" s="12" t="s">
        <v>22</v>
      </c>
      <c r="B653" s="33" t="s">
        <v>225</v>
      </c>
      <c r="C653" s="6">
        <v>1</v>
      </c>
      <c r="D653" s="6">
        <f t="shared" si="101"/>
        <v>164</v>
      </c>
      <c r="E653" s="6">
        <v>158</v>
      </c>
      <c r="F653" s="6">
        <v>6</v>
      </c>
      <c r="G653" s="21" t="s">
        <v>21</v>
      </c>
      <c r="H653" s="7">
        <v>4.8</v>
      </c>
      <c r="I653" s="23">
        <f t="shared" si="102"/>
        <v>57.6</v>
      </c>
      <c r="J653" s="8">
        <f t="shared" si="103"/>
        <v>71.48</v>
      </c>
      <c r="K653" s="2"/>
    </row>
    <row r="654" spans="1:11" s="28" customFormat="1" x14ac:dyDescent="0.25">
      <c r="A654" s="12" t="s">
        <v>22</v>
      </c>
      <c r="B654" s="33" t="s">
        <v>225</v>
      </c>
      <c r="C654" s="6">
        <v>1</v>
      </c>
      <c r="D654" s="6">
        <f t="shared" si="101"/>
        <v>166</v>
      </c>
      <c r="E654" s="6">
        <v>158</v>
      </c>
      <c r="F654" s="6">
        <v>8</v>
      </c>
      <c r="G654" s="21" t="s">
        <v>21</v>
      </c>
      <c r="H654" s="7">
        <v>4.8</v>
      </c>
      <c r="I654" s="23">
        <f t="shared" si="102"/>
        <v>76.8</v>
      </c>
      <c r="J654" s="8">
        <f t="shared" si="103"/>
        <v>95.3</v>
      </c>
      <c r="K654" s="2"/>
    </row>
    <row r="655" spans="1:11" s="28" customFormat="1" x14ac:dyDescent="0.25">
      <c r="A655" s="12" t="s">
        <v>22</v>
      </c>
      <c r="B655" s="33" t="s">
        <v>225</v>
      </c>
      <c r="C655" s="6">
        <v>1</v>
      </c>
      <c r="D655" s="6">
        <f t="shared" si="101"/>
        <v>161</v>
      </c>
      <c r="E655" s="6">
        <v>158</v>
      </c>
      <c r="F655" s="6">
        <v>3</v>
      </c>
      <c r="G655" s="21" t="s">
        <v>21</v>
      </c>
      <c r="H655" s="7">
        <v>4.2</v>
      </c>
      <c r="I655" s="23">
        <f t="shared" si="102"/>
        <v>25.2</v>
      </c>
      <c r="J655" s="8">
        <f t="shared" si="103"/>
        <v>31.27</v>
      </c>
      <c r="K655" s="2"/>
    </row>
    <row r="656" spans="1:11" s="28" customFormat="1" x14ac:dyDescent="0.25">
      <c r="A656" s="12" t="s">
        <v>22</v>
      </c>
      <c r="B656" s="33" t="s">
        <v>225</v>
      </c>
      <c r="C656" s="6">
        <v>1</v>
      </c>
      <c r="D656" s="6">
        <f t="shared" si="101"/>
        <v>164</v>
      </c>
      <c r="E656" s="6">
        <v>158</v>
      </c>
      <c r="F656" s="6">
        <v>6</v>
      </c>
      <c r="G656" s="21" t="s">
        <v>21</v>
      </c>
      <c r="H656" s="7">
        <v>4.8</v>
      </c>
      <c r="I656" s="23">
        <f t="shared" si="102"/>
        <v>57.6</v>
      </c>
      <c r="J656" s="8">
        <f t="shared" si="103"/>
        <v>71.48</v>
      </c>
      <c r="K656" s="2"/>
    </row>
    <row r="657" spans="1:11" s="28" customFormat="1" x14ac:dyDescent="0.25">
      <c r="A657" s="12" t="s">
        <v>22</v>
      </c>
      <c r="B657" s="33" t="s">
        <v>225</v>
      </c>
      <c r="C657" s="6">
        <v>1</v>
      </c>
      <c r="D657" s="6">
        <f t="shared" si="101"/>
        <v>166</v>
      </c>
      <c r="E657" s="6">
        <v>158</v>
      </c>
      <c r="F657" s="6">
        <v>8</v>
      </c>
      <c r="G657" s="21" t="s">
        <v>21</v>
      </c>
      <c r="H657" s="7">
        <v>4.8</v>
      </c>
      <c r="I657" s="23">
        <f t="shared" si="102"/>
        <v>76.8</v>
      </c>
      <c r="J657" s="8">
        <f t="shared" si="103"/>
        <v>95.3</v>
      </c>
      <c r="K657" s="2"/>
    </row>
    <row r="658" spans="1:11" s="28" customFormat="1" x14ac:dyDescent="0.25">
      <c r="A658" s="12" t="s">
        <v>22</v>
      </c>
      <c r="B658" s="33" t="s">
        <v>225</v>
      </c>
      <c r="C658" s="6">
        <v>1</v>
      </c>
      <c r="D658" s="6">
        <f t="shared" si="101"/>
        <v>166</v>
      </c>
      <c r="E658" s="6">
        <v>158</v>
      </c>
      <c r="F658" s="6">
        <v>8</v>
      </c>
      <c r="G658" s="21" t="s">
        <v>21</v>
      </c>
      <c r="H658" s="7">
        <v>4.8</v>
      </c>
      <c r="I658" s="23">
        <f t="shared" si="102"/>
        <v>76.8</v>
      </c>
      <c r="J658" s="8">
        <f t="shared" si="103"/>
        <v>95.3</v>
      </c>
      <c r="K658" s="2"/>
    </row>
    <row r="659" spans="1:11" s="28" customFormat="1" ht="49.5" x14ac:dyDescent="0.25">
      <c r="A659" s="15" t="s">
        <v>22</v>
      </c>
      <c r="B659" s="16" t="s">
        <v>13</v>
      </c>
      <c r="C659" s="17">
        <f>SUM(C660:C660)</f>
        <v>1</v>
      </c>
      <c r="D659" s="17">
        <f>SUM(D660:D660)</f>
        <v>162</v>
      </c>
      <c r="E659" s="17">
        <f>SUM(E660:E660)</f>
        <v>158</v>
      </c>
      <c r="F659" s="17">
        <f>SUM(F660:F660)</f>
        <v>4</v>
      </c>
      <c r="G659" s="17"/>
      <c r="H659" s="17"/>
      <c r="I659" s="17">
        <f>SUM(I660:I660)</f>
        <v>28.48</v>
      </c>
      <c r="J659" s="22">
        <f>SUM(J660:J660)</f>
        <v>35.340000000000003</v>
      </c>
      <c r="K659" s="2"/>
    </row>
    <row r="660" spans="1:11" x14ac:dyDescent="0.25">
      <c r="A660" s="12" t="s">
        <v>22</v>
      </c>
      <c r="B660" s="56" t="s">
        <v>16</v>
      </c>
      <c r="C660" s="6">
        <v>1</v>
      </c>
      <c r="D660" s="6">
        <f t="shared" ref="D660" si="104">E660+F660</f>
        <v>162</v>
      </c>
      <c r="E660" s="6">
        <v>158</v>
      </c>
      <c r="F660" s="6">
        <v>4</v>
      </c>
      <c r="G660" s="21" t="s">
        <v>21</v>
      </c>
      <c r="H660" s="7">
        <v>3.56</v>
      </c>
      <c r="I660" s="23">
        <f t="shared" ref="I660" si="105">ROUND(F660*H660*2,2)</f>
        <v>28.48</v>
      </c>
      <c r="J660" s="8">
        <f t="shared" ref="J660" si="106">ROUND(I660*1.2409,2)</f>
        <v>35.340000000000003</v>
      </c>
    </row>
    <row r="661" spans="1:11" ht="33" x14ac:dyDescent="0.25">
      <c r="A661" s="15" t="s">
        <v>22</v>
      </c>
      <c r="B661" s="16" t="s">
        <v>14</v>
      </c>
      <c r="C661" s="17">
        <f>SUM(C662:C662)</f>
        <v>1</v>
      </c>
      <c r="D661" s="17">
        <f>SUM(D662:D662)</f>
        <v>163</v>
      </c>
      <c r="E661" s="17">
        <f>SUM(E662:E662)</f>
        <v>158</v>
      </c>
      <c r="F661" s="17">
        <f>SUM(F662:F662)</f>
        <v>5</v>
      </c>
      <c r="G661" s="22"/>
      <c r="H661" s="17"/>
      <c r="I661" s="22">
        <f>SUM(I662:I662)</f>
        <v>38.9</v>
      </c>
      <c r="J661" s="17">
        <f>SUM(J662:J662)</f>
        <v>48.27</v>
      </c>
    </row>
    <row r="662" spans="1:11" x14ac:dyDescent="0.25">
      <c r="A662" s="12" t="s">
        <v>22</v>
      </c>
      <c r="B662" s="56" t="s">
        <v>134</v>
      </c>
      <c r="C662" s="6">
        <v>1</v>
      </c>
      <c r="D662" s="6">
        <f t="shared" ref="D662" si="107">E662+F662</f>
        <v>163</v>
      </c>
      <c r="E662" s="6">
        <v>158</v>
      </c>
      <c r="F662" s="6">
        <v>5</v>
      </c>
      <c r="G662" s="7">
        <v>615</v>
      </c>
      <c r="H662" s="7">
        <f t="shared" ref="H662" si="108">ROUND(G662/E662,2)</f>
        <v>3.89</v>
      </c>
      <c r="I662" s="23">
        <f t="shared" ref="I662" si="109">ROUND(F662*H662*2,2)</f>
        <v>38.9</v>
      </c>
      <c r="J662" s="8">
        <f t="shared" ref="J662" si="110">ROUND(I662*1.2409,2)</f>
        <v>48.27</v>
      </c>
    </row>
    <row r="663" spans="1:11" s="1" customFormat="1" ht="26.25" customHeight="1" x14ac:dyDescent="0.25">
      <c r="A663" s="29" t="s">
        <v>17</v>
      </c>
      <c r="B663" s="3" t="s">
        <v>0</v>
      </c>
      <c r="C663" s="4">
        <f>C664+C666+C669+C671</f>
        <v>2</v>
      </c>
      <c r="D663" s="4">
        <f>D664+D666+D669+D671</f>
        <v>332</v>
      </c>
      <c r="E663" s="4">
        <f>E664+E666+E669+E671</f>
        <v>316</v>
      </c>
      <c r="F663" s="4">
        <f>F664+F666+F669+F671</f>
        <v>16</v>
      </c>
      <c r="G663" s="4"/>
      <c r="H663" s="5"/>
      <c r="I663" s="5">
        <f>I664+I666+I669+I671</f>
        <v>180.64</v>
      </c>
      <c r="J663" s="5">
        <f>J664+J666+J669+J671</f>
        <v>221.51999999999998</v>
      </c>
      <c r="K663" s="2"/>
    </row>
    <row r="664" spans="1:11" s="28" customFormat="1" ht="33" customHeight="1" x14ac:dyDescent="0.25">
      <c r="A664" s="15" t="s">
        <v>17</v>
      </c>
      <c r="B664" s="16" t="s">
        <v>11</v>
      </c>
      <c r="C664" s="17">
        <f>SUM(C665:C665)</f>
        <v>0</v>
      </c>
      <c r="D664" s="17">
        <f>SUM(D665:D665)</f>
        <v>0</v>
      </c>
      <c r="E664" s="17">
        <f>SUM(E665:E665)</f>
        <v>0</v>
      </c>
      <c r="F664" s="17">
        <f>SUM(F665:F665)</f>
        <v>0</v>
      </c>
      <c r="G664" s="17"/>
      <c r="H664" s="17"/>
      <c r="I664" s="22">
        <f>SUM(I665:I665)</f>
        <v>0</v>
      </c>
      <c r="J664" s="22">
        <f>SUM(J665:J665)</f>
        <v>0</v>
      </c>
      <c r="K664" s="2"/>
    </row>
    <row r="665" spans="1:11" s="28" customFormat="1" x14ac:dyDescent="0.25">
      <c r="A665" s="12" t="s">
        <v>17</v>
      </c>
      <c r="B665" s="56"/>
      <c r="C665" s="6"/>
      <c r="D665" s="6">
        <f>E665+F665</f>
        <v>0</v>
      </c>
      <c r="E665" s="6"/>
      <c r="F665" s="6"/>
      <c r="G665" s="21"/>
      <c r="H665" s="7"/>
      <c r="I665" s="23">
        <f>ROUND(F665*H665*2,2)</f>
        <v>0</v>
      </c>
      <c r="J665" s="8">
        <f>ROUND(I665*1.2409,2)</f>
        <v>0</v>
      </c>
      <c r="K665" s="2"/>
    </row>
    <row r="666" spans="1:11" s="28" customFormat="1" ht="49.5" x14ac:dyDescent="0.25">
      <c r="A666" s="15" t="s">
        <v>17</v>
      </c>
      <c r="B666" s="16" t="s">
        <v>12</v>
      </c>
      <c r="C666" s="17">
        <f>SUM(C667:C668)</f>
        <v>2</v>
      </c>
      <c r="D666" s="17">
        <f>SUM(D667:D668)</f>
        <v>332</v>
      </c>
      <c r="E666" s="17">
        <f>SUM(E667:E668)</f>
        <v>316</v>
      </c>
      <c r="F666" s="17">
        <f>SUM(F667:F668)</f>
        <v>16</v>
      </c>
      <c r="G666" s="17"/>
      <c r="H666" s="17"/>
      <c r="I666" s="22">
        <f>SUM(I667:I668)</f>
        <v>180.64</v>
      </c>
      <c r="J666" s="17">
        <f>SUM(J667:J668)</f>
        <v>221.51999999999998</v>
      </c>
      <c r="K666" s="2"/>
    </row>
    <row r="667" spans="1:11" s="28" customFormat="1" x14ac:dyDescent="0.25">
      <c r="A667" s="12" t="s">
        <v>17</v>
      </c>
      <c r="B667" s="32" t="s">
        <v>182</v>
      </c>
      <c r="C667" s="6">
        <v>1</v>
      </c>
      <c r="D667" s="6">
        <f>E667+F667</f>
        <v>166</v>
      </c>
      <c r="E667" s="6">
        <v>158</v>
      </c>
      <c r="F667" s="6">
        <v>8</v>
      </c>
      <c r="G667" s="21" t="s">
        <v>21</v>
      </c>
      <c r="H667" s="7">
        <v>5.93</v>
      </c>
      <c r="I667" s="23">
        <f>ROUND(F667*H667*2,2)</f>
        <v>94.88</v>
      </c>
      <c r="J667" s="8">
        <f>ROUND(I667*1.2131,2)</f>
        <v>115.1</v>
      </c>
      <c r="K667" s="2"/>
    </row>
    <row r="668" spans="1:11" s="28" customFormat="1" x14ac:dyDescent="0.25">
      <c r="A668" s="12" t="s">
        <v>17</v>
      </c>
      <c r="B668" s="32" t="s">
        <v>183</v>
      </c>
      <c r="C668" s="6">
        <v>1</v>
      </c>
      <c r="D668" s="6">
        <f t="shared" ref="D668" si="111">E668+F668</f>
        <v>166</v>
      </c>
      <c r="E668" s="6">
        <v>158</v>
      </c>
      <c r="F668" s="6">
        <v>8</v>
      </c>
      <c r="G668" s="21" t="s">
        <v>21</v>
      </c>
      <c r="H668" s="7">
        <v>5.36</v>
      </c>
      <c r="I668" s="23">
        <f t="shared" ref="I668" si="112">ROUND(F668*H668*2,2)</f>
        <v>85.76</v>
      </c>
      <c r="J668" s="8">
        <f t="shared" ref="J668" si="113">ROUND(I668*1.2409,2)</f>
        <v>106.42</v>
      </c>
      <c r="K668" s="2"/>
    </row>
    <row r="669" spans="1:11" s="28" customFormat="1" ht="49.5" x14ac:dyDescent="0.25">
      <c r="A669" s="15" t="s">
        <v>17</v>
      </c>
      <c r="B669" s="16" t="s">
        <v>13</v>
      </c>
      <c r="C669" s="17">
        <f>SUM(C670:C670)</f>
        <v>0</v>
      </c>
      <c r="D669" s="17">
        <f>SUM(D670:D670)</f>
        <v>0</v>
      </c>
      <c r="E669" s="17">
        <f>SUM(E670:E670)</f>
        <v>0</v>
      </c>
      <c r="F669" s="17">
        <f>SUM(F670:F670)</f>
        <v>0</v>
      </c>
      <c r="G669" s="17"/>
      <c r="H669" s="17"/>
      <c r="I669" s="22">
        <f>SUM(I670:I670)</f>
        <v>0</v>
      </c>
      <c r="J669" s="22">
        <f>SUM(J670:J670)</f>
        <v>0</v>
      </c>
      <c r="K669" s="2"/>
    </row>
    <row r="670" spans="1:11" s="28" customFormat="1" x14ac:dyDescent="0.25">
      <c r="A670" s="12" t="s">
        <v>17</v>
      </c>
      <c r="B670" s="30"/>
      <c r="C670" s="20"/>
      <c r="D670" s="6">
        <f t="shared" ref="D670" si="114">E670+F670</f>
        <v>0</v>
      </c>
      <c r="E670" s="20"/>
      <c r="F670" s="20"/>
      <c r="G670" s="20"/>
      <c r="H670" s="7"/>
      <c r="I670" s="23">
        <f t="shared" ref="I670" si="115">ROUND(F670*H670*2,2)</f>
        <v>0</v>
      </c>
      <c r="J670" s="8">
        <f t="shared" ref="J670" si="116">ROUND(I670*1.2409,2)</f>
        <v>0</v>
      </c>
      <c r="K670" s="2"/>
    </row>
    <row r="671" spans="1:11" ht="33" x14ac:dyDescent="0.25">
      <c r="A671" s="15" t="s">
        <v>17</v>
      </c>
      <c r="B671" s="16" t="s">
        <v>14</v>
      </c>
      <c r="C671" s="17">
        <f>SUM(C672:C672)</f>
        <v>0</v>
      </c>
      <c r="D671" s="17">
        <f>SUM(D672:D672)</f>
        <v>0</v>
      </c>
      <c r="E671" s="17">
        <f>SUM(E672:E672)</f>
        <v>0</v>
      </c>
      <c r="F671" s="17">
        <f>SUM(F672:F672)</f>
        <v>0</v>
      </c>
      <c r="G671" s="17"/>
      <c r="H671" s="17"/>
      <c r="I671" s="22">
        <f>SUM(I672:I672)</f>
        <v>0</v>
      </c>
      <c r="J671" s="22">
        <f>SUM(J672:J672)</f>
        <v>0</v>
      </c>
    </row>
    <row r="672" spans="1:11" x14ac:dyDescent="0.25">
      <c r="A672" s="12" t="s">
        <v>17</v>
      </c>
      <c r="B672" s="30"/>
      <c r="C672" s="20"/>
      <c r="D672" s="6">
        <f t="shared" ref="D672" si="117">E672+F672</f>
        <v>0</v>
      </c>
      <c r="E672" s="20"/>
      <c r="F672" s="20"/>
      <c r="G672" s="20"/>
      <c r="H672" s="7"/>
      <c r="I672" s="23">
        <f t="shared" ref="I672" si="118">ROUND(F672*H672*2,2)</f>
        <v>0</v>
      </c>
      <c r="J672" s="8">
        <f t="shared" ref="J672" si="119">ROUND(I672*1.2409,2)</f>
        <v>0</v>
      </c>
    </row>
    <row r="673" spans="1:11" s="1" customFormat="1" ht="26.25" customHeight="1" x14ac:dyDescent="0.25">
      <c r="A673" s="29" t="s">
        <v>184</v>
      </c>
      <c r="B673" s="3" t="s">
        <v>0</v>
      </c>
      <c r="C673" s="4">
        <f>C674+C678+C680+C684</f>
        <v>6</v>
      </c>
      <c r="D673" s="4">
        <f>D674+D678+D680+D684</f>
        <v>991</v>
      </c>
      <c r="E673" s="4">
        <f>E674+E678+E680+E684</f>
        <v>799</v>
      </c>
      <c r="F673" s="4">
        <f>F674+F678+F680+F684</f>
        <v>192</v>
      </c>
      <c r="G673" s="4"/>
      <c r="H673" s="5"/>
      <c r="I673" s="5">
        <f>I674+I678+I680+I684</f>
        <v>2087.59</v>
      </c>
      <c r="J673" s="5">
        <f>J674+J678+J680+J684</f>
        <v>2590.4799999999996</v>
      </c>
      <c r="K673" s="2"/>
    </row>
    <row r="674" spans="1:11" s="28" customFormat="1" ht="33" customHeight="1" x14ac:dyDescent="0.25">
      <c r="A674" s="15" t="s">
        <v>184</v>
      </c>
      <c r="B674" s="16" t="s">
        <v>11</v>
      </c>
      <c r="C674" s="17">
        <f>SUM(C675:C677)</f>
        <v>3</v>
      </c>
      <c r="D674" s="17">
        <f>SUM(D675:D677)</f>
        <v>492</v>
      </c>
      <c r="E674" s="17">
        <f>SUM(E675:E677)</f>
        <v>388</v>
      </c>
      <c r="F674" s="17">
        <f>SUM(F675:F677)</f>
        <v>104</v>
      </c>
      <c r="G674" s="22"/>
      <c r="H674" s="17"/>
      <c r="I674" s="22">
        <f>SUM(I675:I677)</f>
        <v>1479.92</v>
      </c>
      <c r="J674" s="17">
        <f>SUM(J675:J677)</f>
        <v>1836.4299999999998</v>
      </c>
      <c r="K674" s="2"/>
    </row>
    <row r="675" spans="1:11" s="28" customFormat="1" x14ac:dyDescent="0.25">
      <c r="A675" s="12" t="s">
        <v>184</v>
      </c>
      <c r="B675" s="169" t="s">
        <v>185</v>
      </c>
      <c r="C675" s="6">
        <v>1</v>
      </c>
      <c r="D675" s="23">
        <f>E675+F675</f>
        <v>104</v>
      </c>
      <c r="E675" s="23">
        <v>72</v>
      </c>
      <c r="F675" s="23">
        <v>32</v>
      </c>
      <c r="G675" s="23">
        <v>1187</v>
      </c>
      <c r="H675" s="7">
        <f>G675/166.83</f>
        <v>7.1150272732721929</v>
      </c>
      <c r="I675" s="23">
        <f>ROUND(F675*H675*2,2)</f>
        <v>455.36</v>
      </c>
      <c r="J675" s="8">
        <f>ROUND(I675*1.2409,2)</f>
        <v>565.05999999999995</v>
      </c>
      <c r="K675" s="2"/>
    </row>
    <row r="676" spans="1:11" s="28" customFormat="1" x14ac:dyDescent="0.25">
      <c r="A676" s="12" t="s">
        <v>184</v>
      </c>
      <c r="B676" s="169" t="s">
        <v>185</v>
      </c>
      <c r="C676" s="6">
        <v>1</v>
      </c>
      <c r="D676" s="23">
        <f t="shared" ref="D676:D677" si="120">E676+F676</f>
        <v>182</v>
      </c>
      <c r="E676" s="23">
        <v>158</v>
      </c>
      <c r="F676" s="23">
        <v>24</v>
      </c>
      <c r="G676" s="23">
        <v>1187</v>
      </c>
      <c r="H676" s="7">
        <f t="shared" ref="H676:H677" si="121">G676/166.83</f>
        <v>7.1150272732721929</v>
      </c>
      <c r="I676" s="23">
        <f t="shared" ref="I676:I677" si="122">ROUND(F676*H676*2,2)</f>
        <v>341.52</v>
      </c>
      <c r="J676" s="8">
        <f t="shared" ref="J676:J677" si="123">ROUND(I676*1.2409,2)</f>
        <v>423.79</v>
      </c>
      <c r="K676" s="2"/>
    </row>
    <row r="677" spans="1:11" s="28" customFormat="1" x14ac:dyDescent="0.25">
      <c r="A677" s="12" t="s">
        <v>184</v>
      </c>
      <c r="B677" s="169" t="s">
        <v>186</v>
      </c>
      <c r="C677" s="6">
        <v>1</v>
      </c>
      <c r="D677" s="23">
        <f t="shared" si="120"/>
        <v>206</v>
      </c>
      <c r="E677" s="23">
        <v>158</v>
      </c>
      <c r="F677" s="23">
        <v>48</v>
      </c>
      <c r="G677" s="23">
        <v>1187</v>
      </c>
      <c r="H677" s="7">
        <f t="shared" si="121"/>
        <v>7.1150272732721929</v>
      </c>
      <c r="I677" s="23">
        <f t="shared" si="122"/>
        <v>683.04</v>
      </c>
      <c r="J677" s="8">
        <f t="shared" si="123"/>
        <v>847.58</v>
      </c>
      <c r="K677" s="2"/>
    </row>
    <row r="678" spans="1:11" s="28" customFormat="1" ht="49.5" x14ac:dyDescent="0.25">
      <c r="A678" s="15" t="s">
        <v>184</v>
      </c>
      <c r="B678" s="16" t="s">
        <v>12</v>
      </c>
      <c r="C678" s="17">
        <f>SUM(C679:C679)</f>
        <v>0</v>
      </c>
      <c r="D678" s="17">
        <f>SUM(D679:D679)</f>
        <v>0</v>
      </c>
      <c r="E678" s="17">
        <f>SUM(E679:E679)</f>
        <v>0</v>
      </c>
      <c r="F678" s="17">
        <f>SUM(F679:F679)</f>
        <v>0</v>
      </c>
      <c r="G678" s="17"/>
      <c r="H678" s="17"/>
      <c r="I678" s="22">
        <f>SUM(I679:I679)</f>
        <v>0</v>
      </c>
      <c r="J678" s="17">
        <f>SUM(J679:J679)</f>
        <v>0</v>
      </c>
      <c r="K678" s="2"/>
    </row>
    <row r="679" spans="1:11" s="28" customFormat="1" x14ac:dyDescent="0.25">
      <c r="A679" s="12" t="s">
        <v>184</v>
      </c>
      <c r="B679" s="56"/>
      <c r="C679" s="6"/>
      <c r="D679" s="6">
        <f>E679+F679</f>
        <v>0</v>
      </c>
      <c r="E679" s="6"/>
      <c r="F679" s="6"/>
      <c r="G679" s="21"/>
      <c r="H679" s="7"/>
      <c r="I679" s="23">
        <f>ROUND(F679*H679*2,2)</f>
        <v>0</v>
      </c>
      <c r="J679" s="8">
        <f>ROUND(I679*1.2409,2)</f>
        <v>0</v>
      </c>
      <c r="K679" s="2"/>
    </row>
    <row r="680" spans="1:11" s="28" customFormat="1" ht="49.5" x14ac:dyDescent="0.25">
      <c r="A680" s="15" t="s">
        <v>184</v>
      </c>
      <c r="B680" s="16" t="s">
        <v>13</v>
      </c>
      <c r="C680" s="17">
        <f>SUM(C681:C683)</f>
        <v>3</v>
      </c>
      <c r="D680" s="17">
        <f t="shared" ref="D680:F680" si="124">SUM(D681:D683)</f>
        <v>499</v>
      </c>
      <c r="E680" s="17">
        <f t="shared" si="124"/>
        <v>411</v>
      </c>
      <c r="F680" s="17">
        <f t="shared" si="124"/>
        <v>88</v>
      </c>
      <c r="G680" s="22"/>
      <c r="H680" s="17"/>
      <c r="I680" s="17">
        <f>SUM(I681:I683)</f>
        <v>607.66999999999996</v>
      </c>
      <c r="J680" s="17">
        <f>SUM(J681:J683)</f>
        <v>754.05</v>
      </c>
      <c r="K680" s="2"/>
    </row>
    <row r="681" spans="1:11" s="28" customFormat="1" x14ac:dyDescent="0.25">
      <c r="A681" s="12" t="s">
        <v>184</v>
      </c>
      <c r="B681" s="169" t="s">
        <v>171</v>
      </c>
      <c r="C681" s="20">
        <v>1</v>
      </c>
      <c r="D681" s="23">
        <f>E681+F681</f>
        <v>182</v>
      </c>
      <c r="E681" s="23">
        <v>158</v>
      </c>
      <c r="F681" s="23">
        <v>24</v>
      </c>
      <c r="G681" s="23">
        <v>576</v>
      </c>
      <c r="H681" s="7">
        <f t="shared" ref="H681:H683" si="125">G681/166.83</f>
        <v>3.4526164358928249</v>
      </c>
      <c r="I681" s="23">
        <f t="shared" ref="I681:I683" si="126">ROUND(F681*H681*2,2)</f>
        <v>165.73</v>
      </c>
      <c r="J681" s="8">
        <f t="shared" ref="J681:J683" si="127">ROUND(I681*1.2409,2)</f>
        <v>205.65</v>
      </c>
      <c r="K681" s="2"/>
    </row>
    <row r="682" spans="1:11" s="28" customFormat="1" x14ac:dyDescent="0.25">
      <c r="A682" s="12" t="s">
        <v>184</v>
      </c>
      <c r="B682" s="169" t="s">
        <v>171</v>
      </c>
      <c r="C682" s="20">
        <v>1</v>
      </c>
      <c r="D682" s="23">
        <f t="shared" ref="D682:D683" si="128">E682+F682</f>
        <v>198</v>
      </c>
      <c r="E682" s="23">
        <v>158</v>
      </c>
      <c r="F682" s="23">
        <v>40</v>
      </c>
      <c r="G682" s="23">
        <v>576</v>
      </c>
      <c r="H682" s="7">
        <f t="shared" si="125"/>
        <v>3.4526164358928249</v>
      </c>
      <c r="I682" s="23">
        <f t="shared" si="126"/>
        <v>276.20999999999998</v>
      </c>
      <c r="J682" s="8">
        <f t="shared" si="127"/>
        <v>342.75</v>
      </c>
      <c r="K682" s="2"/>
    </row>
    <row r="683" spans="1:11" x14ac:dyDescent="0.25">
      <c r="A683" s="12" t="s">
        <v>184</v>
      </c>
      <c r="B683" s="169" t="s">
        <v>171</v>
      </c>
      <c r="C683" s="20">
        <v>1</v>
      </c>
      <c r="D683" s="23">
        <f t="shared" si="128"/>
        <v>119</v>
      </c>
      <c r="E683" s="23">
        <v>95</v>
      </c>
      <c r="F683" s="23">
        <v>24</v>
      </c>
      <c r="G683" s="23">
        <v>576</v>
      </c>
      <c r="H683" s="7">
        <f t="shared" si="125"/>
        <v>3.4526164358928249</v>
      </c>
      <c r="I683" s="23">
        <f t="shared" si="126"/>
        <v>165.73</v>
      </c>
      <c r="J683" s="8">
        <f t="shared" si="127"/>
        <v>205.65</v>
      </c>
    </row>
    <row r="684" spans="1:11" ht="33" x14ac:dyDescent="0.25">
      <c r="A684" s="15" t="s">
        <v>184</v>
      </c>
      <c r="B684" s="16" t="s">
        <v>14</v>
      </c>
      <c r="C684" s="17">
        <f>SUM(C685:C685)</f>
        <v>0</v>
      </c>
      <c r="D684" s="17">
        <f>SUM(D685:D685)</f>
        <v>0</v>
      </c>
      <c r="E684" s="17">
        <f>SUM(E685:E685)</f>
        <v>0</v>
      </c>
      <c r="F684" s="17">
        <f>SUM(F685:F685)</f>
        <v>0</v>
      </c>
      <c r="G684" s="17"/>
      <c r="H684" s="17"/>
      <c r="I684" s="17">
        <f>SUM(I685:I685)</f>
        <v>0</v>
      </c>
      <c r="J684" s="17">
        <f>SUM(J685:J685)</f>
        <v>0</v>
      </c>
    </row>
    <row r="685" spans="1:11" x14ac:dyDescent="0.25">
      <c r="A685" s="12" t="s">
        <v>184</v>
      </c>
      <c r="B685" s="30"/>
      <c r="C685" s="20"/>
      <c r="D685" s="6">
        <f t="shared" ref="D685" si="129">E685+F685</f>
        <v>0</v>
      </c>
      <c r="E685" s="20"/>
      <c r="F685" s="20"/>
      <c r="G685" s="20"/>
      <c r="H685" s="7"/>
      <c r="I685" s="23">
        <f t="shared" ref="I685" si="130">ROUND(F685*H685*2,2)</f>
        <v>0</v>
      </c>
      <c r="J685" s="8">
        <f t="shared" ref="J685" si="131">ROUND(I685*1.2409,2)</f>
        <v>0</v>
      </c>
    </row>
    <row r="686" spans="1:11" s="1" customFormat="1" ht="26.25" customHeight="1" x14ac:dyDescent="0.25">
      <c r="A686" s="29" t="s">
        <v>23</v>
      </c>
      <c r="B686" s="3" t="s">
        <v>0</v>
      </c>
      <c r="C686" s="4">
        <f>C687+C689+C695+C712</f>
        <v>22</v>
      </c>
      <c r="D686" s="4">
        <f>D687+D689+D695+D712</f>
        <v>3403</v>
      </c>
      <c r="E686" s="4">
        <f>E687+E689+E695+E712</f>
        <v>3036</v>
      </c>
      <c r="F686" s="4">
        <f>F687+F689+F695+F712</f>
        <v>367</v>
      </c>
      <c r="G686" s="4"/>
      <c r="H686" s="5"/>
      <c r="I686" s="5">
        <f>I687+I689+I695+I712</f>
        <v>3634.0720000000001</v>
      </c>
      <c r="J686" s="5">
        <f>J687+J689+J695+J712</f>
        <v>4504.2699999999995</v>
      </c>
      <c r="K686" s="2"/>
    </row>
    <row r="687" spans="1:11" s="28" customFormat="1" ht="33" customHeight="1" x14ac:dyDescent="0.25">
      <c r="A687" s="15" t="s">
        <v>23</v>
      </c>
      <c r="B687" s="16" t="s">
        <v>11</v>
      </c>
      <c r="C687" s="17">
        <f>SUM(C688:C688)</f>
        <v>1</v>
      </c>
      <c r="D687" s="17">
        <f>SUM(D688:D688)</f>
        <v>150</v>
      </c>
      <c r="E687" s="17">
        <f>SUM(E688:E688)</f>
        <v>138</v>
      </c>
      <c r="F687" s="17">
        <f>SUM(F688:F688)</f>
        <v>12</v>
      </c>
      <c r="G687" s="22"/>
      <c r="H687" s="17"/>
      <c r="I687" s="22">
        <f>SUM(I688:I688)</f>
        <v>286.01</v>
      </c>
      <c r="J687" s="17">
        <f>SUM(J688:J688)</f>
        <v>354.91</v>
      </c>
      <c r="K687" s="2"/>
    </row>
    <row r="688" spans="1:11" s="28" customFormat="1" x14ac:dyDescent="0.25">
      <c r="A688" s="12" t="s">
        <v>23</v>
      </c>
      <c r="B688" s="56" t="s">
        <v>187</v>
      </c>
      <c r="C688" s="6">
        <v>1</v>
      </c>
      <c r="D688" s="6">
        <f>E688+F688</f>
        <v>150</v>
      </c>
      <c r="E688" s="51">
        <v>138</v>
      </c>
      <c r="F688" s="51">
        <v>12</v>
      </c>
      <c r="G688" s="7">
        <v>1739</v>
      </c>
      <c r="H688" s="100">
        <f t="shared" ref="H688" si="132">ROUND(G688/145.92,3)</f>
        <v>11.917</v>
      </c>
      <c r="I688" s="23">
        <f>ROUND(F688*H688*2,2)</f>
        <v>286.01</v>
      </c>
      <c r="J688" s="8">
        <f>ROUND(I688*1.2409,2)</f>
        <v>354.91</v>
      </c>
      <c r="K688" s="2"/>
    </row>
    <row r="689" spans="1:11" s="28" customFormat="1" ht="49.5" x14ac:dyDescent="0.25">
      <c r="A689" s="15" t="s">
        <v>23</v>
      </c>
      <c r="B689" s="16" t="s">
        <v>12</v>
      </c>
      <c r="C689" s="17">
        <f>SUM(C690:C694)</f>
        <v>5</v>
      </c>
      <c r="D689" s="17">
        <f>SUM(D690:D694)</f>
        <v>755</v>
      </c>
      <c r="E689" s="17">
        <f>SUM(E690:E694)</f>
        <v>690</v>
      </c>
      <c r="F689" s="17">
        <f>SUM(F690:F694)</f>
        <v>65</v>
      </c>
      <c r="G689" s="22"/>
      <c r="H689" s="97"/>
      <c r="I689" s="22">
        <f>SUM(I690:I694)</f>
        <v>887.82600000000002</v>
      </c>
      <c r="J689" s="22">
        <f>SUM(J690:J694)</f>
        <v>1101.7099999999998</v>
      </c>
      <c r="K689" s="2"/>
    </row>
    <row r="690" spans="1:11" s="28" customFormat="1" x14ac:dyDescent="0.25">
      <c r="A690" s="12" t="s">
        <v>23</v>
      </c>
      <c r="B690" s="33" t="s">
        <v>24</v>
      </c>
      <c r="C690" s="6">
        <v>1</v>
      </c>
      <c r="D690" s="6">
        <f>E690+F690</f>
        <v>167</v>
      </c>
      <c r="E690" s="51">
        <v>138</v>
      </c>
      <c r="F690" s="51">
        <v>29</v>
      </c>
      <c r="G690" s="52">
        <v>951</v>
      </c>
      <c r="H690" s="100">
        <f>ROUND(G690/145.92,3)</f>
        <v>6.5170000000000003</v>
      </c>
      <c r="I690" s="104">
        <f>ROUND(F690*H690*2,3)</f>
        <v>377.98599999999999</v>
      </c>
      <c r="J690" s="101">
        <f>ROUND(I690*1.2409,2)</f>
        <v>469.04</v>
      </c>
      <c r="K690" s="2"/>
    </row>
    <row r="691" spans="1:11" s="28" customFormat="1" x14ac:dyDescent="0.25">
      <c r="A691" s="12" t="s">
        <v>23</v>
      </c>
      <c r="B691" s="33" t="s">
        <v>25</v>
      </c>
      <c r="C691" s="6">
        <v>1</v>
      </c>
      <c r="D691" s="6">
        <f t="shared" ref="D691:D694" si="133">E691+F691</f>
        <v>158</v>
      </c>
      <c r="E691" s="51">
        <v>138</v>
      </c>
      <c r="F691" s="6">
        <v>20</v>
      </c>
      <c r="G691" s="7">
        <v>976</v>
      </c>
      <c r="H691" s="100">
        <f>ROUND(G691/145.92,3)</f>
        <v>6.6890000000000001</v>
      </c>
      <c r="I691" s="104">
        <f>ROUND(F691*H691*2,3)</f>
        <v>267.56</v>
      </c>
      <c r="J691" s="101">
        <f t="shared" ref="J691:J694" si="134">ROUND(I691*1.2409,2)</f>
        <v>332.02</v>
      </c>
      <c r="K691" s="2"/>
    </row>
    <row r="692" spans="1:11" s="28" customFormat="1" x14ac:dyDescent="0.25">
      <c r="A692" s="12" t="s">
        <v>23</v>
      </c>
      <c r="B692" s="33" t="s">
        <v>26</v>
      </c>
      <c r="C692" s="6">
        <v>1</v>
      </c>
      <c r="D692" s="6">
        <f t="shared" si="133"/>
        <v>143</v>
      </c>
      <c r="E692" s="51">
        <v>138</v>
      </c>
      <c r="F692" s="6">
        <v>5</v>
      </c>
      <c r="G692" s="7">
        <v>976</v>
      </c>
      <c r="H692" s="100">
        <f t="shared" ref="H692" si="135">ROUND(G692/145.92,2)</f>
        <v>6.69</v>
      </c>
      <c r="I692" s="104">
        <f t="shared" ref="I692:I694" si="136">ROUND(F692*H692*2,2)</f>
        <v>66.900000000000006</v>
      </c>
      <c r="J692" s="101">
        <f t="shared" si="134"/>
        <v>83.02</v>
      </c>
      <c r="K692" s="2"/>
    </row>
    <row r="693" spans="1:11" s="28" customFormat="1" x14ac:dyDescent="0.25">
      <c r="A693" s="12" t="s">
        <v>23</v>
      </c>
      <c r="B693" s="33" t="s">
        <v>188</v>
      </c>
      <c r="C693" s="6">
        <v>1</v>
      </c>
      <c r="D693" s="6">
        <f t="shared" si="133"/>
        <v>144</v>
      </c>
      <c r="E693" s="51">
        <v>138</v>
      </c>
      <c r="F693" s="6">
        <v>6</v>
      </c>
      <c r="G693" s="7">
        <v>951</v>
      </c>
      <c r="H693" s="100">
        <f>ROUND(G693/145.92,3)</f>
        <v>6.5170000000000003</v>
      </c>
      <c r="I693" s="104">
        <f t="shared" si="136"/>
        <v>78.2</v>
      </c>
      <c r="J693" s="101">
        <f t="shared" si="134"/>
        <v>97.04</v>
      </c>
      <c r="K693" s="2"/>
    </row>
    <row r="694" spans="1:11" s="28" customFormat="1" ht="33" x14ac:dyDescent="0.25">
      <c r="A694" s="12" t="s">
        <v>23</v>
      </c>
      <c r="B694" s="33" t="s">
        <v>254</v>
      </c>
      <c r="C694" s="6">
        <v>1</v>
      </c>
      <c r="D694" s="6">
        <f t="shared" si="133"/>
        <v>143</v>
      </c>
      <c r="E694" s="51">
        <v>138</v>
      </c>
      <c r="F694" s="6">
        <v>5</v>
      </c>
      <c r="G694" s="7">
        <v>1418</v>
      </c>
      <c r="H694" s="100">
        <f>ROUND(G694/145.92,3)</f>
        <v>9.718</v>
      </c>
      <c r="I694" s="104">
        <f t="shared" si="136"/>
        <v>97.18</v>
      </c>
      <c r="J694" s="101">
        <f t="shared" si="134"/>
        <v>120.59</v>
      </c>
      <c r="K694" s="2"/>
    </row>
    <row r="695" spans="1:11" s="28" customFormat="1" ht="49.5" x14ac:dyDescent="0.25">
      <c r="A695" s="15" t="s">
        <v>23</v>
      </c>
      <c r="B695" s="16" t="s">
        <v>13</v>
      </c>
      <c r="C695" s="17">
        <f>SUM(C696:C711)</f>
        <v>16</v>
      </c>
      <c r="D695" s="17">
        <f>SUM(D696:D711)</f>
        <v>2498</v>
      </c>
      <c r="E695" s="17">
        <f>SUM(E696:E711)</f>
        <v>2208</v>
      </c>
      <c r="F695" s="17">
        <f>SUM(F696:F711)</f>
        <v>290</v>
      </c>
      <c r="G695" s="22"/>
      <c r="H695" s="97"/>
      <c r="I695" s="102">
        <f>SUM(I696:I711)</f>
        <v>2460.2359999999999</v>
      </c>
      <c r="J695" s="97">
        <f>SUM(J696:J711)</f>
        <v>3047.6499999999996</v>
      </c>
      <c r="K695" s="2"/>
    </row>
    <row r="696" spans="1:11" s="28" customFormat="1" x14ac:dyDescent="0.25">
      <c r="A696" s="12" t="s">
        <v>23</v>
      </c>
      <c r="B696" s="33" t="s">
        <v>27</v>
      </c>
      <c r="C696" s="6">
        <v>1</v>
      </c>
      <c r="D696" s="6">
        <f>E696+F696</f>
        <v>150</v>
      </c>
      <c r="E696" s="51">
        <v>138</v>
      </c>
      <c r="F696" s="51">
        <v>12</v>
      </c>
      <c r="G696" s="52">
        <v>619</v>
      </c>
      <c r="H696" s="100">
        <f>ROUND(G696/145.92,3)</f>
        <v>4.242</v>
      </c>
      <c r="I696" s="104">
        <f>ROUND(F696*H696*2,3)</f>
        <v>101.80800000000001</v>
      </c>
      <c r="J696" s="125">
        <f>ROUND(I696*1.2131,2)</f>
        <v>123.5</v>
      </c>
      <c r="K696" s="2"/>
    </row>
    <row r="697" spans="1:11" s="28" customFormat="1" x14ac:dyDescent="0.25">
      <c r="A697" s="12" t="s">
        <v>23</v>
      </c>
      <c r="B697" s="33" t="s">
        <v>28</v>
      </c>
      <c r="C697" s="6">
        <v>1</v>
      </c>
      <c r="D697" s="6">
        <f t="shared" ref="D697:D711" si="137">E697+F697</f>
        <v>150</v>
      </c>
      <c r="E697" s="51">
        <v>138</v>
      </c>
      <c r="F697" s="51">
        <v>12</v>
      </c>
      <c r="G697" s="52">
        <v>619</v>
      </c>
      <c r="H697" s="100">
        <f t="shared" ref="H697:H711" si="138">ROUND(G697/145.92,3)</f>
        <v>4.242</v>
      </c>
      <c r="I697" s="104">
        <f>ROUND(F697*H697*2,3)</f>
        <v>101.80800000000001</v>
      </c>
      <c r="J697" s="125">
        <f t="shared" ref="J697:J710" si="139">ROUND(I697*1.2409,2)</f>
        <v>126.33</v>
      </c>
      <c r="K697" s="2"/>
    </row>
    <row r="698" spans="1:11" s="28" customFormat="1" x14ac:dyDescent="0.25">
      <c r="A698" s="12" t="s">
        <v>23</v>
      </c>
      <c r="B698" s="33" t="s">
        <v>29</v>
      </c>
      <c r="C698" s="6">
        <v>1</v>
      </c>
      <c r="D698" s="6">
        <f t="shared" si="137"/>
        <v>162</v>
      </c>
      <c r="E698" s="51">
        <v>138</v>
      </c>
      <c r="F698" s="51">
        <v>24</v>
      </c>
      <c r="G698" s="52">
        <v>619</v>
      </c>
      <c r="H698" s="100">
        <f t="shared" si="138"/>
        <v>4.242</v>
      </c>
      <c r="I698" s="104">
        <f t="shared" ref="I698:I711" si="140">ROUND(F698*H698*2,2)</f>
        <v>203.62</v>
      </c>
      <c r="J698" s="125">
        <f t="shared" si="139"/>
        <v>252.67</v>
      </c>
      <c r="K698" s="2"/>
    </row>
    <row r="699" spans="1:11" s="28" customFormat="1" x14ac:dyDescent="0.25">
      <c r="A699" s="12" t="s">
        <v>23</v>
      </c>
      <c r="B699" s="33" t="s">
        <v>30</v>
      </c>
      <c r="C699" s="6">
        <v>1</v>
      </c>
      <c r="D699" s="6">
        <f t="shared" si="137"/>
        <v>162</v>
      </c>
      <c r="E699" s="51">
        <v>138</v>
      </c>
      <c r="F699" s="51">
        <v>24</v>
      </c>
      <c r="G699" s="52">
        <v>619</v>
      </c>
      <c r="H699" s="100">
        <f t="shared" si="138"/>
        <v>4.242</v>
      </c>
      <c r="I699" s="104">
        <f t="shared" si="140"/>
        <v>203.62</v>
      </c>
      <c r="J699" s="125">
        <f t="shared" si="139"/>
        <v>252.67</v>
      </c>
      <c r="K699" s="2"/>
    </row>
    <row r="700" spans="1:11" s="28" customFormat="1" x14ac:dyDescent="0.25">
      <c r="A700" s="12" t="s">
        <v>23</v>
      </c>
      <c r="B700" s="33" t="s">
        <v>31</v>
      </c>
      <c r="C700" s="6">
        <v>1</v>
      </c>
      <c r="D700" s="6">
        <f t="shared" si="137"/>
        <v>162</v>
      </c>
      <c r="E700" s="51">
        <v>138</v>
      </c>
      <c r="F700" s="51">
        <v>24</v>
      </c>
      <c r="G700" s="52">
        <v>619</v>
      </c>
      <c r="H700" s="100">
        <f>ROUND(G700/145.92,2)</f>
        <v>4.24</v>
      </c>
      <c r="I700" s="104">
        <f>ROUND(F700*H700*2,2)</f>
        <v>203.52</v>
      </c>
      <c r="J700" s="125">
        <f t="shared" si="139"/>
        <v>252.55</v>
      </c>
      <c r="K700" s="2"/>
    </row>
    <row r="701" spans="1:11" s="28" customFormat="1" x14ac:dyDescent="0.25">
      <c r="A701" s="12" t="s">
        <v>23</v>
      </c>
      <c r="B701" s="33" t="s">
        <v>32</v>
      </c>
      <c r="C701" s="6">
        <v>1</v>
      </c>
      <c r="D701" s="6">
        <f t="shared" si="137"/>
        <v>170</v>
      </c>
      <c r="E701" s="51">
        <v>138</v>
      </c>
      <c r="F701" s="51">
        <v>32</v>
      </c>
      <c r="G701" s="52">
        <v>619</v>
      </c>
      <c r="H701" s="100">
        <f t="shared" si="138"/>
        <v>4.242</v>
      </c>
      <c r="I701" s="104">
        <f>ROUND(F701*H701*2,3)</f>
        <v>271.488</v>
      </c>
      <c r="J701" s="125">
        <f t="shared" si="139"/>
        <v>336.89</v>
      </c>
      <c r="K701" s="2"/>
    </row>
    <row r="702" spans="1:11" s="28" customFormat="1" x14ac:dyDescent="0.25">
      <c r="A702" s="12" t="s">
        <v>23</v>
      </c>
      <c r="B702" s="33" t="s">
        <v>33</v>
      </c>
      <c r="C702" s="6">
        <v>1</v>
      </c>
      <c r="D702" s="6">
        <f t="shared" si="137"/>
        <v>150</v>
      </c>
      <c r="E702" s="51">
        <v>138</v>
      </c>
      <c r="F702" s="89">
        <v>12</v>
      </c>
      <c r="G702" s="52">
        <v>619</v>
      </c>
      <c r="H702" s="100">
        <f>ROUND(G702/145.92,2)</f>
        <v>4.24</v>
      </c>
      <c r="I702" s="104">
        <f>ROUND(F702*H702*2,3)</f>
        <v>101.76</v>
      </c>
      <c r="J702" s="125">
        <f t="shared" si="139"/>
        <v>126.27</v>
      </c>
      <c r="K702" s="2"/>
    </row>
    <row r="703" spans="1:11" s="28" customFormat="1" x14ac:dyDescent="0.25">
      <c r="A703" s="12" t="s">
        <v>23</v>
      </c>
      <c r="B703" s="33" t="s">
        <v>34</v>
      </c>
      <c r="C703" s="6">
        <v>1</v>
      </c>
      <c r="D703" s="6">
        <f t="shared" si="137"/>
        <v>150</v>
      </c>
      <c r="E703" s="51">
        <v>138</v>
      </c>
      <c r="F703" s="89">
        <v>12</v>
      </c>
      <c r="G703" s="52">
        <v>619</v>
      </c>
      <c r="H703" s="100">
        <f t="shared" si="138"/>
        <v>4.242</v>
      </c>
      <c r="I703" s="104">
        <f t="shared" si="140"/>
        <v>101.81</v>
      </c>
      <c r="J703" s="125">
        <f t="shared" si="139"/>
        <v>126.34</v>
      </c>
      <c r="K703" s="2"/>
    </row>
    <row r="704" spans="1:11" s="28" customFormat="1" x14ac:dyDescent="0.25">
      <c r="A704" s="12" t="s">
        <v>23</v>
      </c>
      <c r="B704" s="33" t="s">
        <v>35</v>
      </c>
      <c r="C704" s="6">
        <v>1</v>
      </c>
      <c r="D704" s="6">
        <f t="shared" si="137"/>
        <v>162</v>
      </c>
      <c r="E704" s="51">
        <v>138</v>
      </c>
      <c r="F704" s="89">
        <v>24</v>
      </c>
      <c r="G704" s="52">
        <v>619</v>
      </c>
      <c r="H704" s="100">
        <f t="shared" si="138"/>
        <v>4.242</v>
      </c>
      <c r="I704" s="104">
        <f t="shared" si="140"/>
        <v>203.62</v>
      </c>
      <c r="J704" s="125">
        <f t="shared" si="139"/>
        <v>252.67</v>
      </c>
      <c r="K704" s="2"/>
    </row>
    <row r="705" spans="1:11" s="28" customFormat="1" x14ac:dyDescent="0.25">
      <c r="A705" s="12" t="s">
        <v>23</v>
      </c>
      <c r="B705" s="33" t="s">
        <v>36</v>
      </c>
      <c r="C705" s="6">
        <v>1</v>
      </c>
      <c r="D705" s="6">
        <f t="shared" si="137"/>
        <v>162</v>
      </c>
      <c r="E705" s="51">
        <v>138</v>
      </c>
      <c r="F705" s="89">
        <v>24</v>
      </c>
      <c r="G705" s="52">
        <v>619</v>
      </c>
      <c r="H705" s="100">
        <f t="shared" si="138"/>
        <v>4.242</v>
      </c>
      <c r="I705" s="104">
        <f t="shared" si="140"/>
        <v>203.62</v>
      </c>
      <c r="J705" s="125">
        <f t="shared" si="139"/>
        <v>252.67</v>
      </c>
      <c r="K705" s="2"/>
    </row>
    <row r="706" spans="1:11" s="28" customFormat="1" x14ac:dyDescent="0.25">
      <c r="A706" s="12" t="s">
        <v>23</v>
      </c>
      <c r="B706" s="33" t="s">
        <v>37</v>
      </c>
      <c r="C706" s="6">
        <v>1</v>
      </c>
      <c r="D706" s="6">
        <f t="shared" si="137"/>
        <v>150</v>
      </c>
      <c r="E706" s="51">
        <v>138</v>
      </c>
      <c r="F706" s="89">
        <v>12</v>
      </c>
      <c r="G706" s="52">
        <v>619</v>
      </c>
      <c r="H706" s="100">
        <f t="shared" si="138"/>
        <v>4.242</v>
      </c>
      <c r="I706" s="104">
        <f>ROUND(F706*H706*2,3)</f>
        <v>101.80800000000001</v>
      </c>
      <c r="J706" s="125">
        <f t="shared" si="139"/>
        <v>126.33</v>
      </c>
      <c r="K706" s="2"/>
    </row>
    <row r="707" spans="1:11" s="28" customFormat="1" x14ac:dyDescent="0.25">
      <c r="A707" s="12" t="s">
        <v>23</v>
      </c>
      <c r="B707" s="33" t="s">
        <v>38</v>
      </c>
      <c r="C707" s="6">
        <v>1</v>
      </c>
      <c r="D707" s="6">
        <f t="shared" si="137"/>
        <v>150</v>
      </c>
      <c r="E707" s="51">
        <v>138</v>
      </c>
      <c r="F707" s="89">
        <v>12</v>
      </c>
      <c r="G707" s="52">
        <v>619</v>
      </c>
      <c r="H707" s="100">
        <f t="shared" si="138"/>
        <v>4.242</v>
      </c>
      <c r="I707" s="104">
        <f>ROUND(F707*H707*2,3)</f>
        <v>101.80800000000001</v>
      </c>
      <c r="J707" s="125">
        <f t="shared" si="139"/>
        <v>126.33</v>
      </c>
      <c r="K707" s="2"/>
    </row>
    <row r="708" spans="1:11" s="28" customFormat="1" x14ac:dyDescent="0.25">
      <c r="A708" s="12" t="s">
        <v>23</v>
      </c>
      <c r="B708" s="33" t="s">
        <v>39</v>
      </c>
      <c r="C708" s="6">
        <v>1</v>
      </c>
      <c r="D708" s="6">
        <f t="shared" si="137"/>
        <v>150</v>
      </c>
      <c r="E708" s="51">
        <v>138</v>
      </c>
      <c r="F708" s="89">
        <v>12</v>
      </c>
      <c r="G708" s="52">
        <v>619</v>
      </c>
      <c r="H708" s="100">
        <f t="shared" si="138"/>
        <v>4.242</v>
      </c>
      <c r="I708" s="104">
        <f>ROUND(F708*H708*2,3)</f>
        <v>101.80800000000001</v>
      </c>
      <c r="J708" s="125">
        <f t="shared" si="139"/>
        <v>126.33</v>
      </c>
      <c r="K708" s="2"/>
    </row>
    <row r="709" spans="1:11" s="28" customFormat="1" ht="16.5" customHeight="1" x14ac:dyDescent="0.25">
      <c r="A709" s="12" t="s">
        <v>23</v>
      </c>
      <c r="B709" s="33" t="s">
        <v>41</v>
      </c>
      <c r="C709" s="6">
        <v>1</v>
      </c>
      <c r="D709" s="6">
        <f t="shared" si="137"/>
        <v>162</v>
      </c>
      <c r="E709" s="51">
        <v>138</v>
      </c>
      <c r="F709" s="89">
        <v>24</v>
      </c>
      <c r="G709" s="52">
        <v>619</v>
      </c>
      <c r="H709" s="100">
        <f t="shared" si="138"/>
        <v>4.242</v>
      </c>
      <c r="I709" s="104">
        <f t="shared" si="140"/>
        <v>203.62</v>
      </c>
      <c r="J709" s="125">
        <f t="shared" si="139"/>
        <v>252.67</v>
      </c>
      <c r="K709" s="2"/>
    </row>
    <row r="710" spans="1:11" s="28" customFormat="1" x14ac:dyDescent="0.25">
      <c r="A710" s="12" t="s">
        <v>23</v>
      </c>
      <c r="B710" s="33" t="s">
        <v>42</v>
      </c>
      <c r="C710" s="6">
        <v>1</v>
      </c>
      <c r="D710" s="6">
        <f t="shared" si="137"/>
        <v>150</v>
      </c>
      <c r="E710" s="51">
        <v>138</v>
      </c>
      <c r="F710" s="89">
        <v>12</v>
      </c>
      <c r="G710" s="52">
        <v>619</v>
      </c>
      <c r="H710" s="100">
        <f t="shared" si="138"/>
        <v>4.242</v>
      </c>
      <c r="I710" s="104">
        <f>ROUND(F710*H710*2,3)</f>
        <v>101.80800000000001</v>
      </c>
      <c r="J710" s="125">
        <f t="shared" si="139"/>
        <v>126.33</v>
      </c>
      <c r="K710" s="2"/>
    </row>
    <row r="711" spans="1:11" s="28" customFormat="1" x14ac:dyDescent="0.25">
      <c r="A711" s="12" t="s">
        <v>23</v>
      </c>
      <c r="B711" s="33" t="s">
        <v>44</v>
      </c>
      <c r="C711" s="6">
        <v>1</v>
      </c>
      <c r="D711" s="6">
        <f t="shared" si="137"/>
        <v>156</v>
      </c>
      <c r="E711" s="51">
        <v>138</v>
      </c>
      <c r="F711" s="89">
        <v>18</v>
      </c>
      <c r="G711" s="52">
        <v>619</v>
      </c>
      <c r="H711" s="100">
        <f t="shared" si="138"/>
        <v>4.242</v>
      </c>
      <c r="I711" s="104">
        <f t="shared" si="140"/>
        <v>152.71</v>
      </c>
      <c r="J711" s="125">
        <f>ROUND(I711*1.2252,2)</f>
        <v>187.1</v>
      </c>
      <c r="K711" s="2"/>
    </row>
    <row r="712" spans="1:11" ht="33" x14ac:dyDescent="0.25">
      <c r="A712" s="15" t="s">
        <v>23</v>
      </c>
      <c r="B712" s="16" t="s">
        <v>14</v>
      </c>
      <c r="C712" s="17">
        <f>SUM(C713:C713)</f>
        <v>0</v>
      </c>
      <c r="D712" s="17">
        <f>SUM(D713:D713)</f>
        <v>0</v>
      </c>
      <c r="E712" s="17">
        <f>SUM(E713:E713)</f>
        <v>0</v>
      </c>
      <c r="F712" s="17">
        <f>SUM(F713:F713)</f>
        <v>0</v>
      </c>
      <c r="G712" s="22"/>
      <c r="H712" s="97"/>
      <c r="I712" s="22">
        <f>SUM(I713:I713)</f>
        <v>0</v>
      </c>
      <c r="J712" s="17">
        <f>SUM(J713:J713)</f>
        <v>0</v>
      </c>
    </row>
    <row r="713" spans="1:11" x14ac:dyDescent="0.25">
      <c r="A713" s="12" t="s">
        <v>23</v>
      </c>
      <c r="B713" s="10"/>
      <c r="C713" s="20"/>
      <c r="D713" s="6"/>
      <c r="E713" s="51"/>
      <c r="F713" s="51"/>
      <c r="G713" s="7"/>
      <c r="H713" s="100"/>
      <c r="I713" s="23"/>
      <c r="J713" s="8"/>
    </row>
    <row r="714" spans="1:11" s="1" customFormat="1" ht="26.25" customHeight="1" x14ac:dyDescent="0.25">
      <c r="A714" s="29" t="s">
        <v>133</v>
      </c>
      <c r="B714" s="3" t="s">
        <v>0</v>
      </c>
      <c r="C714" s="4">
        <f>C715+C717+C719+C721</f>
        <v>2</v>
      </c>
      <c r="D714" s="4">
        <f>D715+D717+D719+D721</f>
        <v>344.5</v>
      </c>
      <c r="E714" s="4">
        <f>E715+E717+E719+E721</f>
        <v>316</v>
      </c>
      <c r="F714" s="4">
        <f>F715+F717+F719+F721</f>
        <v>28.5</v>
      </c>
      <c r="G714" s="4"/>
      <c r="H714" s="96"/>
      <c r="I714" s="5">
        <f>I715+I717+I719+I721</f>
        <v>273.68</v>
      </c>
      <c r="J714" s="5">
        <f>J715+J717+J719+J721</f>
        <v>339.61</v>
      </c>
      <c r="K714" s="2"/>
    </row>
    <row r="715" spans="1:11" s="28" customFormat="1" ht="33" customHeight="1" x14ac:dyDescent="0.25">
      <c r="A715" s="15" t="s">
        <v>133</v>
      </c>
      <c r="B715" s="16" t="s">
        <v>11</v>
      </c>
      <c r="C715" s="17">
        <f>SUM(C716:C716)</f>
        <v>0</v>
      </c>
      <c r="D715" s="17">
        <f>SUM(D716:D716)</f>
        <v>0</v>
      </c>
      <c r="E715" s="17">
        <f>SUM(E716:E716)</f>
        <v>0</v>
      </c>
      <c r="F715" s="17">
        <f>SUM(F716:F716)</f>
        <v>0</v>
      </c>
      <c r="G715" s="17"/>
      <c r="H715" s="97"/>
      <c r="I715" s="22">
        <f>SUM(I716:I716)</f>
        <v>0</v>
      </c>
      <c r="J715" s="17">
        <f>SUM(J716:J716)</f>
        <v>0</v>
      </c>
      <c r="K715" s="2"/>
    </row>
    <row r="716" spans="1:11" s="28" customFormat="1" x14ac:dyDescent="0.25">
      <c r="A716" s="12" t="s">
        <v>133</v>
      </c>
      <c r="B716" s="56"/>
      <c r="C716" s="6"/>
      <c r="D716" s="6">
        <f>E716+F716</f>
        <v>0</v>
      </c>
      <c r="E716" s="6"/>
      <c r="F716" s="6"/>
      <c r="G716" s="21"/>
      <c r="H716" s="100"/>
      <c r="I716" s="23"/>
      <c r="J716" s="8"/>
      <c r="K716" s="2"/>
    </row>
    <row r="717" spans="1:11" s="28" customFormat="1" ht="49.5" x14ac:dyDescent="0.25">
      <c r="A717" s="15" t="s">
        <v>133</v>
      </c>
      <c r="B717" s="16" t="s">
        <v>12</v>
      </c>
      <c r="C717" s="17">
        <f>SUM(C718:C718)</f>
        <v>0</v>
      </c>
      <c r="D717" s="17">
        <f>SUM(D718:D718)</f>
        <v>0</v>
      </c>
      <c r="E717" s="17">
        <f>SUM(E718:E718)</f>
        <v>0</v>
      </c>
      <c r="F717" s="17">
        <f>SUM(F718:F718)</f>
        <v>0</v>
      </c>
      <c r="G717" s="17"/>
      <c r="H717" s="97"/>
      <c r="I717" s="22">
        <f>SUM(I718:I718)</f>
        <v>0</v>
      </c>
      <c r="J717" s="17">
        <f>SUM(J718:J718)</f>
        <v>0</v>
      </c>
      <c r="K717" s="2"/>
    </row>
    <row r="718" spans="1:11" s="28" customFormat="1" x14ac:dyDescent="0.25">
      <c r="A718" s="12" t="s">
        <v>133</v>
      </c>
      <c r="B718" s="56"/>
      <c r="C718" s="6"/>
      <c r="D718" s="6">
        <f>E718+F718</f>
        <v>0</v>
      </c>
      <c r="E718" s="6"/>
      <c r="F718" s="6"/>
      <c r="G718" s="21"/>
      <c r="H718" s="100"/>
      <c r="I718" s="23"/>
      <c r="J718" s="8"/>
      <c r="K718" s="2"/>
    </row>
    <row r="719" spans="1:11" s="28" customFormat="1" ht="49.5" x14ac:dyDescent="0.25">
      <c r="A719" s="15" t="s">
        <v>133</v>
      </c>
      <c r="B719" s="16" t="s">
        <v>13</v>
      </c>
      <c r="C719" s="17">
        <f>SUM(C720:C720)</f>
        <v>0</v>
      </c>
      <c r="D719" s="17">
        <f>SUM(D720:D720)</f>
        <v>0</v>
      </c>
      <c r="E719" s="17">
        <f>SUM(E720:E720)</f>
        <v>0</v>
      </c>
      <c r="F719" s="17">
        <f>SUM(F720:F720)</f>
        <v>0</v>
      </c>
      <c r="G719" s="17"/>
      <c r="H719" s="97"/>
      <c r="I719" s="17">
        <f>SUM(I720:I720)</f>
        <v>0</v>
      </c>
      <c r="J719" s="17">
        <f>SUM(J720:J720)</f>
        <v>0</v>
      </c>
      <c r="K719" s="2"/>
    </row>
    <row r="720" spans="1:11" s="28" customFormat="1" x14ac:dyDescent="0.25">
      <c r="A720" s="12" t="s">
        <v>133</v>
      </c>
      <c r="B720" s="30"/>
      <c r="C720" s="20"/>
      <c r="D720" s="6">
        <f t="shared" ref="D720" si="141">E720+F720</f>
        <v>0</v>
      </c>
      <c r="E720" s="20"/>
      <c r="F720" s="20"/>
      <c r="G720" s="20"/>
      <c r="H720" s="100"/>
      <c r="I720" s="23"/>
      <c r="J720" s="8"/>
      <c r="K720" s="2"/>
    </row>
    <row r="721" spans="1:11" ht="33" x14ac:dyDescent="0.25">
      <c r="A721" s="15" t="s">
        <v>133</v>
      </c>
      <c r="B721" s="16" t="s">
        <v>14</v>
      </c>
      <c r="C721" s="17">
        <f>SUM(C722:C723)</f>
        <v>2</v>
      </c>
      <c r="D721" s="17">
        <f>SUM(D722:D723)</f>
        <v>344.5</v>
      </c>
      <c r="E721" s="17">
        <f>SUM(E722:E723)</f>
        <v>316</v>
      </c>
      <c r="F721" s="17">
        <f>SUM(F722:F723)</f>
        <v>28.5</v>
      </c>
      <c r="G721" s="17"/>
      <c r="H721" s="97"/>
      <c r="I721" s="17">
        <f>SUM(I722:I723)</f>
        <v>273.68</v>
      </c>
      <c r="J721" s="17">
        <f>SUM(J722:J723)</f>
        <v>339.61</v>
      </c>
    </row>
    <row r="722" spans="1:11" x14ac:dyDescent="0.25">
      <c r="A722" s="12" t="s">
        <v>133</v>
      </c>
      <c r="B722" s="121" t="s">
        <v>248</v>
      </c>
      <c r="C722" s="20">
        <v>1</v>
      </c>
      <c r="D722" s="6">
        <f>E722+F722</f>
        <v>166.5</v>
      </c>
      <c r="E722" s="20">
        <v>158</v>
      </c>
      <c r="F722" s="20">
        <v>8.5</v>
      </c>
      <c r="G722" s="20">
        <v>607</v>
      </c>
      <c r="H722" s="7">
        <f t="shared" ref="H722:H723" si="142">ROUND(G722/E722,2)</f>
        <v>3.84</v>
      </c>
      <c r="I722" s="23">
        <f t="shared" ref="I722:I723" si="143">ROUND(F722*H722*2,2)</f>
        <v>65.28</v>
      </c>
      <c r="J722" s="8">
        <f t="shared" ref="J722:J723" si="144">ROUND(I722*1.2409,2)</f>
        <v>81.010000000000005</v>
      </c>
    </row>
    <row r="723" spans="1:11" x14ac:dyDescent="0.25">
      <c r="A723" s="12" t="s">
        <v>133</v>
      </c>
      <c r="B723" s="121" t="s">
        <v>248</v>
      </c>
      <c r="C723" s="20">
        <v>1</v>
      </c>
      <c r="D723" s="6">
        <f t="shared" ref="D723" si="145">E723+F723</f>
        <v>178</v>
      </c>
      <c r="E723" s="20">
        <v>158</v>
      </c>
      <c r="F723" s="20">
        <v>20</v>
      </c>
      <c r="G723" s="20">
        <v>823</v>
      </c>
      <c r="H723" s="7">
        <f t="shared" si="142"/>
        <v>5.21</v>
      </c>
      <c r="I723" s="23">
        <f t="shared" si="143"/>
        <v>208.4</v>
      </c>
      <c r="J723" s="8">
        <f t="shared" si="144"/>
        <v>258.60000000000002</v>
      </c>
    </row>
    <row r="724" spans="1:11" s="1" customFormat="1" ht="26.25" customHeight="1" x14ac:dyDescent="0.25">
      <c r="A724" s="29" t="s">
        <v>66</v>
      </c>
      <c r="B724" s="3" t="s">
        <v>0</v>
      </c>
      <c r="C724" s="4">
        <f>C725+C727+C732+C734</f>
        <v>5</v>
      </c>
      <c r="D724" s="4">
        <f>D725+D727+D732+D734</f>
        <v>1022</v>
      </c>
      <c r="E724" s="4">
        <f>E725+E727+E732+E734</f>
        <v>770</v>
      </c>
      <c r="F724" s="4">
        <f>F725+F727+F732+F734</f>
        <v>252</v>
      </c>
      <c r="G724" s="4"/>
      <c r="H724" s="5"/>
      <c r="I724" s="5">
        <f>I725+I727+I732+I734</f>
        <v>3980.5999999999995</v>
      </c>
      <c r="J724" s="5">
        <f>J725+J727+J732+J734</f>
        <v>4939.53</v>
      </c>
      <c r="K724" s="2"/>
    </row>
    <row r="725" spans="1:11" s="28" customFormat="1" ht="33" customHeight="1" x14ac:dyDescent="0.25">
      <c r="A725" s="15" t="s">
        <v>66</v>
      </c>
      <c r="B725" s="16" t="s">
        <v>11</v>
      </c>
      <c r="C725" s="17">
        <f>SUM(C726:C726)</f>
        <v>1</v>
      </c>
      <c r="D725" s="17">
        <f>SUM(D726:D726)</f>
        <v>296</v>
      </c>
      <c r="E725" s="17">
        <f>SUM(E726:E726)</f>
        <v>138</v>
      </c>
      <c r="F725" s="17">
        <f>SUM(F726:F726)</f>
        <v>158</v>
      </c>
      <c r="G725" s="17"/>
      <c r="H725" s="17"/>
      <c r="I725" s="22">
        <f>SUM(I726:I726)</f>
        <v>3046.24</v>
      </c>
      <c r="J725" s="17">
        <f>SUM(J726:J726)</f>
        <v>3780.08</v>
      </c>
      <c r="K725" s="2"/>
    </row>
    <row r="726" spans="1:11" s="28" customFormat="1" x14ac:dyDescent="0.25">
      <c r="A726" s="12" t="s">
        <v>66</v>
      </c>
      <c r="B726" s="33" t="s">
        <v>67</v>
      </c>
      <c r="C726" s="20">
        <v>1</v>
      </c>
      <c r="D726" s="20">
        <f>E726+F726</f>
        <v>296</v>
      </c>
      <c r="E726" s="20">
        <v>138</v>
      </c>
      <c r="F726" s="20">
        <v>158</v>
      </c>
      <c r="G726" s="126">
        <v>1330</v>
      </c>
      <c r="H726" s="8">
        <f t="shared" ref="H726" si="146">ROUND(G726/E726,2)</f>
        <v>9.64</v>
      </c>
      <c r="I726" s="47">
        <f>ROUND(F726*H726*2,2)</f>
        <v>3046.24</v>
      </c>
      <c r="J726" s="8">
        <f>ROUND(I726*1.2409,2)</f>
        <v>3780.08</v>
      </c>
      <c r="K726" s="2"/>
    </row>
    <row r="727" spans="1:11" s="28" customFormat="1" ht="49.5" x14ac:dyDescent="0.25">
      <c r="A727" s="15" t="s">
        <v>66</v>
      </c>
      <c r="B727" s="16" t="s">
        <v>12</v>
      </c>
      <c r="C727" s="17">
        <f>SUM(C728:C731)</f>
        <v>4</v>
      </c>
      <c r="D727" s="17">
        <f>SUM(D728:D731)</f>
        <v>726</v>
      </c>
      <c r="E727" s="17">
        <f>SUM(E728:E731)</f>
        <v>632</v>
      </c>
      <c r="F727" s="17">
        <f>SUM(F728:F731)</f>
        <v>94</v>
      </c>
      <c r="G727" s="17"/>
      <c r="H727" s="17"/>
      <c r="I727" s="22">
        <f>SUM(I728:I731)</f>
        <v>934.3599999999999</v>
      </c>
      <c r="J727" s="17">
        <f>SUM(J728:J731)</f>
        <v>1159.45</v>
      </c>
      <c r="K727" s="2"/>
    </row>
    <row r="728" spans="1:11" s="28" customFormat="1" x14ac:dyDescent="0.25">
      <c r="A728" s="12" t="s">
        <v>66</v>
      </c>
      <c r="B728" s="33" t="s">
        <v>106</v>
      </c>
      <c r="C728" s="6">
        <v>1</v>
      </c>
      <c r="D728" s="6">
        <f>E728+F728</f>
        <v>192</v>
      </c>
      <c r="E728" s="6">
        <v>158</v>
      </c>
      <c r="F728" s="6">
        <v>34</v>
      </c>
      <c r="G728" s="21">
        <v>785</v>
      </c>
      <c r="H728" s="7">
        <f t="shared" ref="H728:H731" si="147">ROUND(G728/E728,2)</f>
        <v>4.97</v>
      </c>
      <c r="I728" s="23">
        <f>ROUND(F728*H728*2,2)</f>
        <v>337.96</v>
      </c>
      <c r="J728" s="8">
        <f>ROUND(I728*1.2409,2)</f>
        <v>419.37</v>
      </c>
      <c r="K728" s="2"/>
    </row>
    <row r="729" spans="1:11" s="28" customFormat="1" x14ac:dyDescent="0.25">
      <c r="A729" s="12" t="s">
        <v>66</v>
      </c>
      <c r="B729" s="33" t="s">
        <v>106</v>
      </c>
      <c r="C729" s="6">
        <v>1</v>
      </c>
      <c r="D729" s="6">
        <f t="shared" ref="D729:D731" si="148">E729+F729</f>
        <v>182</v>
      </c>
      <c r="E729" s="6">
        <v>158</v>
      </c>
      <c r="F729" s="6">
        <v>24</v>
      </c>
      <c r="G729" s="21">
        <v>785</v>
      </c>
      <c r="H729" s="7">
        <f t="shared" si="147"/>
        <v>4.97</v>
      </c>
      <c r="I729" s="23">
        <f t="shared" ref="I729:I731" si="149">ROUND(F729*H729*2,2)</f>
        <v>238.56</v>
      </c>
      <c r="J729" s="8">
        <f t="shared" ref="J729:J731" si="150">ROUND(I729*1.2409,2)</f>
        <v>296.02999999999997</v>
      </c>
      <c r="K729" s="2"/>
    </row>
    <row r="730" spans="1:11" s="28" customFormat="1" x14ac:dyDescent="0.25">
      <c r="A730" s="12" t="s">
        <v>66</v>
      </c>
      <c r="B730" s="33" t="s">
        <v>106</v>
      </c>
      <c r="C730" s="6">
        <v>1</v>
      </c>
      <c r="D730" s="6">
        <f t="shared" si="148"/>
        <v>168</v>
      </c>
      <c r="E730" s="6">
        <v>158</v>
      </c>
      <c r="F730" s="6">
        <v>10</v>
      </c>
      <c r="G730" s="21">
        <v>785</v>
      </c>
      <c r="H730" s="7">
        <f t="shared" si="147"/>
        <v>4.97</v>
      </c>
      <c r="I730" s="23">
        <f t="shared" si="149"/>
        <v>99.4</v>
      </c>
      <c r="J730" s="8">
        <f t="shared" si="150"/>
        <v>123.35</v>
      </c>
      <c r="K730" s="2"/>
    </row>
    <row r="731" spans="1:11" s="28" customFormat="1" x14ac:dyDescent="0.25">
      <c r="A731" s="12" t="s">
        <v>66</v>
      </c>
      <c r="B731" s="33" t="s">
        <v>106</v>
      </c>
      <c r="C731" s="6">
        <v>1</v>
      </c>
      <c r="D731" s="6">
        <f t="shared" si="148"/>
        <v>184</v>
      </c>
      <c r="E731" s="6">
        <v>158</v>
      </c>
      <c r="F731" s="6">
        <v>26</v>
      </c>
      <c r="G731" s="21">
        <v>785</v>
      </c>
      <c r="H731" s="7">
        <f t="shared" si="147"/>
        <v>4.97</v>
      </c>
      <c r="I731" s="23">
        <f t="shared" si="149"/>
        <v>258.44</v>
      </c>
      <c r="J731" s="8">
        <f t="shared" si="150"/>
        <v>320.7</v>
      </c>
      <c r="K731" s="2"/>
    </row>
    <row r="732" spans="1:11" s="28" customFormat="1" ht="49.5" x14ac:dyDescent="0.25">
      <c r="A732" s="15" t="s">
        <v>66</v>
      </c>
      <c r="B732" s="16" t="s">
        <v>13</v>
      </c>
      <c r="C732" s="17">
        <f>SUM(C733:C733)</f>
        <v>0</v>
      </c>
      <c r="D732" s="17">
        <f>SUM(D733:D733)</f>
        <v>0</v>
      </c>
      <c r="E732" s="17">
        <f>SUM(E733:E733)</f>
        <v>0</v>
      </c>
      <c r="F732" s="17">
        <f>SUM(F733:F733)</f>
        <v>0</v>
      </c>
      <c r="G732" s="17"/>
      <c r="H732" s="17"/>
      <c r="I732" s="17">
        <f>SUM(I733:I733)</f>
        <v>0</v>
      </c>
      <c r="J732" s="17">
        <f>SUM(J733:J733)</f>
        <v>0</v>
      </c>
      <c r="K732" s="2"/>
    </row>
    <row r="733" spans="1:11" s="28" customFormat="1" x14ac:dyDescent="0.25">
      <c r="A733" s="12" t="s">
        <v>66</v>
      </c>
      <c r="B733" s="30"/>
      <c r="C733" s="20"/>
      <c r="D733" s="6">
        <f t="shared" ref="D733" si="151">E733+F733</f>
        <v>0</v>
      </c>
      <c r="E733" s="20"/>
      <c r="F733" s="20"/>
      <c r="G733" s="20"/>
      <c r="H733" s="7"/>
      <c r="I733" s="23">
        <f t="shared" ref="I733" si="152">ROUND(F733*H733*2,2)</f>
        <v>0</v>
      </c>
      <c r="J733" s="8">
        <f t="shared" ref="J733" si="153">ROUND(I733*1.2409,2)</f>
        <v>0</v>
      </c>
      <c r="K733" s="2"/>
    </row>
    <row r="734" spans="1:11" ht="33" x14ac:dyDescent="0.25">
      <c r="A734" s="15" t="s">
        <v>66</v>
      </c>
      <c r="B734" s="16" t="s">
        <v>14</v>
      </c>
      <c r="C734" s="17">
        <f>SUM(C735:C735)</f>
        <v>0</v>
      </c>
      <c r="D734" s="17">
        <f>SUM(D735:D735)</f>
        <v>0</v>
      </c>
      <c r="E734" s="17">
        <f>SUM(E735:E735)</f>
        <v>0</v>
      </c>
      <c r="F734" s="17">
        <f>SUM(F735:F735)</f>
        <v>0</v>
      </c>
      <c r="G734" s="17"/>
      <c r="H734" s="17"/>
      <c r="I734" s="17">
        <f>SUM(I735:I735)</f>
        <v>0</v>
      </c>
      <c r="J734" s="17">
        <f>SUM(J735:J735)</f>
        <v>0</v>
      </c>
    </row>
    <row r="735" spans="1:11" x14ac:dyDescent="0.25">
      <c r="A735" s="12" t="s">
        <v>66</v>
      </c>
      <c r="B735" s="30"/>
      <c r="C735" s="20"/>
      <c r="D735" s="6">
        <f t="shared" ref="D735" si="154">E735+F735</f>
        <v>0</v>
      </c>
      <c r="E735" s="20"/>
      <c r="F735" s="20"/>
      <c r="G735" s="20"/>
      <c r="H735" s="7"/>
      <c r="I735" s="23">
        <f t="shared" ref="I735" si="155">ROUND(F735*H735*2,2)</f>
        <v>0</v>
      </c>
      <c r="J735" s="8">
        <f t="shared" ref="J735" si="156">ROUND(I735*1.2409,2)</f>
        <v>0</v>
      </c>
    </row>
    <row r="736" spans="1:11" s="1" customFormat="1" ht="26.25" customHeight="1" x14ac:dyDescent="0.25">
      <c r="A736" s="29" t="s">
        <v>64</v>
      </c>
      <c r="B736" s="3" t="s">
        <v>0</v>
      </c>
      <c r="C736" s="4">
        <f>C737+C742+C748+C750</f>
        <v>15</v>
      </c>
      <c r="D736" s="4">
        <f>D737+D742+D748+D750</f>
        <v>2976</v>
      </c>
      <c r="E736" s="4">
        <f>E737+E742+E748+E750</f>
        <v>2370</v>
      </c>
      <c r="F736" s="4">
        <f>F737+F742+F748+F750</f>
        <v>383</v>
      </c>
      <c r="G736" s="4"/>
      <c r="H736" s="5"/>
      <c r="I736" s="5">
        <f>I737+I742+I748+I750</f>
        <v>6581.86</v>
      </c>
      <c r="J736" s="5">
        <f>J737+J742+J748+J750</f>
        <v>8167.42</v>
      </c>
      <c r="K736" s="2"/>
    </row>
    <row r="737" spans="1:11" s="28" customFormat="1" ht="33" customHeight="1" x14ac:dyDescent="0.25">
      <c r="A737" s="15" t="s">
        <v>64</v>
      </c>
      <c r="B737" s="16" t="s">
        <v>11</v>
      </c>
      <c r="C737" s="17">
        <f>SUM(C738:C741)</f>
        <v>4</v>
      </c>
      <c r="D737" s="17">
        <f t="shared" ref="D737:J737" si="157">SUM(D738:D741)</f>
        <v>976</v>
      </c>
      <c r="E737" s="17">
        <f t="shared" si="157"/>
        <v>632</v>
      </c>
      <c r="F737" s="17">
        <f t="shared" si="157"/>
        <v>218</v>
      </c>
      <c r="G737" s="17"/>
      <c r="H737" s="17"/>
      <c r="I737" s="17">
        <f t="shared" si="157"/>
        <v>3969.8900000000003</v>
      </c>
      <c r="J737" s="17">
        <f t="shared" si="157"/>
        <v>4926.24</v>
      </c>
      <c r="K737" s="2"/>
    </row>
    <row r="738" spans="1:11" s="28" customFormat="1" x14ac:dyDescent="0.25">
      <c r="A738" s="12" t="s">
        <v>64</v>
      </c>
      <c r="B738" s="169" t="s">
        <v>86</v>
      </c>
      <c r="C738" s="6">
        <v>1</v>
      </c>
      <c r="D738" s="6">
        <f>E738+F738</f>
        <v>218</v>
      </c>
      <c r="E738" s="39">
        <v>158</v>
      </c>
      <c r="F738" s="39">
        <v>60</v>
      </c>
      <c r="G738" s="41">
        <v>1859</v>
      </c>
      <c r="H738" s="41">
        <f>ROUND(G738/E738,4)</f>
        <v>11.7658</v>
      </c>
      <c r="I738" s="71">
        <f t="shared" ref="I738:I741" si="158">ROUND(F738*H738*2,2)</f>
        <v>1411.9</v>
      </c>
      <c r="J738" s="40">
        <f>ROUND(I738*1.2409,2)</f>
        <v>1752.03</v>
      </c>
      <c r="K738" s="2"/>
    </row>
    <row r="739" spans="1:11" s="28" customFormat="1" x14ac:dyDescent="0.25">
      <c r="A739" s="12" t="s">
        <v>64</v>
      </c>
      <c r="B739" s="170" t="s">
        <v>87</v>
      </c>
      <c r="C739" s="93">
        <v>1</v>
      </c>
      <c r="D739" s="174">
        <f t="shared" ref="D739" si="159">E739+F739</f>
        <v>226</v>
      </c>
      <c r="E739" s="174">
        <v>158</v>
      </c>
      <c r="F739" s="174">
        <v>68</v>
      </c>
      <c r="G739" s="41">
        <v>1279</v>
      </c>
      <c r="H739" s="41">
        <f>G739/E739</f>
        <v>8.0949367088607591</v>
      </c>
      <c r="I739" s="71">
        <f t="shared" si="158"/>
        <v>1100.9100000000001</v>
      </c>
      <c r="J739" s="92">
        <f t="shared" ref="J739:J747" si="160">ROUND(I739*1.2409,2)</f>
        <v>1366.12</v>
      </c>
      <c r="K739" s="2"/>
    </row>
    <row r="740" spans="1:11" s="28" customFormat="1" x14ac:dyDescent="0.25">
      <c r="A740" s="12" t="s">
        <v>64</v>
      </c>
      <c r="B740" s="170" t="s">
        <v>87</v>
      </c>
      <c r="C740" s="93">
        <v>1</v>
      </c>
      <c r="D740" s="174">
        <v>278</v>
      </c>
      <c r="E740" s="174">
        <v>158</v>
      </c>
      <c r="F740" s="174">
        <v>40</v>
      </c>
      <c r="G740" s="41">
        <v>1279</v>
      </c>
      <c r="H740" s="41">
        <f t="shared" ref="H740:H741" si="161">G740/E740</f>
        <v>8.0949367088607591</v>
      </c>
      <c r="I740" s="71">
        <f t="shared" si="158"/>
        <v>647.59</v>
      </c>
      <c r="J740" s="92">
        <f t="shared" si="160"/>
        <v>803.59</v>
      </c>
      <c r="K740" s="2"/>
    </row>
    <row r="741" spans="1:11" s="28" customFormat="1" x14ac:dyDescent="0.25">
      <c r="A741" s="12" t="s">
        <v>64</v>
      </c>
      <c r="B741" s="170" t="s">
        <v>87</v>
      </c>
      <c r="C741" s="93">
        <v>1</v>
      </c>
      <c r="D741" s="174">
        <v>254</v>
      </c>
      <c r="E741" s="174">
        <v>158</v>
      </c>
      <c r="F741" s="174">
        <v>50</v>
      </c>
      <c r="G741" s="41">
        <v>1279</v>
      </c>
      <c r="H741" s="41">
        <f t="shared" si="161"/>
        <v>8.0949367088607591</v>
      </c>
      <c r="I741" s="71">
        <f t="shared" si="158"/>
        <v>809.49</v>
      </c>
      <c r="J741" s="92">
        <f t="shared" si="160"/>
        <v>1004.5</v>
      </c>
      <c r="K741" s="2"/>
    </row>
    <row r="742" spans="1:11" s="28" customFormat="1" ht="49.5" x14ac:dyDescent="0.25">
      <c r="A742" s="15" t="s">
        <v>64</v>
      </c>
      <c r="B742" s="16" t="s">
        <v>12</v>
      </c>
      <c r="C742" s="17">
        <f>SUM(C743:C747)</f>
        <v>5</v>
      </c>
      <c r="D742" s="17">
        <f>SUM(D743:D747)</f>
        <v>982</v>
      </c>
      <c r="E742" s="17">
        <f>SUM(E743:E747)</f>
        <v>790</v>
      </c>
      <c r="F742" s="17">
        <f>SUM(F743:F747)</f>
        <v>95</v>
      </c>
      <c r="G742" s="17"/>
      <c r="H742" s="17"/>
      <c r="I742" s="22">
        <f>SUM(I743:I747)</f>
        <v>1424.11</v>
      </c>
      <c r="J742" s="22">
        <f>SUM(J743:J747)</f>
        <v>1767.17</v>
      </c>
      <c r="K742" s="2"/>
    </row>
    <row r="743" spans="1:11" s="28" customFormat="1" x14ac:dyDescent="0.25">
      <c r="A743" s="12" t="s">
        <v>64</v>
      </c>
      <c r="B743" s="169" t="s">
        <v>45</v>
      </c>
      <c r="C743" s="93">
        <v>1</v>
      </c>
      <c r="D743" s="174">
        <f t="shared" ref="D743:D747" si="162">E743+F743</f>
        <v>178</v>
      </c>
      <c r="E743" s="93">
        <v>158</v>
      </c>
      <c r="F743" s="93">
        <v>20</v>
      </c>
      <c r="G743" s="41">
        <v>2059</v>
      </c>
      <c r="H743" s="41">
        <v>13.031599999999999</v>
      </c>
      <c r="I743" s="93">
        <f>ROUND(F743*H743*2,2)</f>
        <v>521.26</v>
      </c>
      <c r="J743" s="41">
        <f t="shared" si="160"/>
        <v>646.83000000000004</v>
      </c>
      <c r="K743" s="2"/>
    </row>
    <row r="744" spans="1:11" s="28" customFormat="1" x14ac:dyDescent="0.25">
      <c r="A744" s="12" t="s">
        <v>64</v>
      </c>
      <c r="B744" s="169" t="s">
        <v>88</v>
      </c>
      <c r="C744" s="93">
        <v>1</v>
      </c>
      <c r="D744" s="174">
        <f>E744+F744</f>
        <v>184</v>
      </c>
      <c r="E744" s="93">
        <v>158</v>
      </c>
      <c r="F744" s="93">
        <v>26</v>
      </c>
      <c r="G744" s="172"/>
      <c r="H744" s="41">
        <v>5.3228</v>
      </c>
      <c r="I744" s="93">
        <f t="shared" ref="I744:I747" si="163">ROUND(F744*H744*2,2)</f>
        <v>276.79000000000002</v>
      </c>
      <c r="J744" s="41">
        <f t="shared" si="160"/>
        <v>343.47</v>
      </c>
      <c r="K744" s="2"/>
    </row>
    <row r="745" spans="1:11" s="28" customFormat="1" x14ac:dyDescent="0.25">
      <c r="A745" s="12" t="s">
        <v>64</v>
      </c>
      <c r="B745" s="169" t="s">
        <v>189</v>
      </c>
      <c r="C745" s="93">
        <v>1</v>
      </c>
      <c r="D745" s="174">
        <v>185</v>
      </c>
      <c r="E745" s="93">
        <v>158</v>
      </c>
      <c r="F745" s="93">
        <v>9</v>
      </c>
      <c r="G745" s="172"/>
      <c r="H745" s="41">
        <v>5.4965999999999999</v>
      </c>
      <c r="I745" s="93">
        <f t="shared" si="163"/>
        <v>98.94</v>
      </c>
      <c r="J745" s="41">
        <f t="shared" si="160"/>
        <v>122.77</v>
      </c>
      <c r="K745" s="2"/>
    </row>
    <row r="746" spans="1:11" s="28" customFormat="1" x14ac:dyDescent="0.25">
      <c r="A746" s="12" t="s">
        <v>64</v>
      </c>
      <c r="B746" s="169" t="s">
        <v>54</v>
      </c>
      <c r="C746" s="93">
        <v>1</v>
      </c>
      <c r="D746" s="174">
        <v>257</v>
      </c>
      <c r="E746" s="93">
        <v>158</v>
      </c>
      <c r="F746" s="93">
        <v>20</v>
      </c>
      <c r="G746" s="41">
        <v>1041</v>
      </c>
      <c r="H746" s="41">
        <v>6.5888999999999998</v>
      </c>
      <c r="I746" s="93">
        <f t="shared" si="163"/>
        <v>263.56</v>
      </c>
      <c r="J746" s="41">
        <f t="shared" si="160"/>
        <v>327.05</v>
      </c>
      <c r="K746" s="2"/>
    </row>
    <row r="747" spans="1:11" s="28" customFormat="1" x14ac:dyDescent="0.25">
      <c r="A747" s="12" t="s">
        <v>64</v>
      </c>
      <c r="B747" s="169" t="s">
        <v>54</v>
      </c>
      <c r="C747" s="93">
        <v>1</v>
      </c>
      <c r="D747" s="174">
        <f t="shared" si="162"/>
        <v>178</v>
      </c>
      <c r="E747" s="93">
        <v>158</v>
      </c>
      <c r="F747" s="93">
        <v>20</v>
      </c>
      <c r="G747" s="41">
        <v>1041</v>
      </c>
      <c r="H747" s="41">
        <v>6.5888999999999998</v>
      </c>
      <c r="I747" s="93">
        <f t="shared" si="163"/>
        <v>263.56</v>
      </c>
      <c r="J747" s="41">
        <f t="shared" si="160"/>
        <v>327.05</v>
      </c>
      <c r="K747" s="2"/>
    </row>
    <row r="748" spans="1:11" s="28" customFormat="1" ht="49.5" x14ac:dyDescent="0.25">
      <c r="A748" s="15" t="s">
        <v>64</v>
      </c>
      <c r="B748" s="16" t="s">
        <v>13</v>
      </c>
      <c r="C748" s="17">
        <f>SUM(C749:C749)</f>
        <v>0</v>
      </c>
      <c r="D748" s="17">
        <f>SUM(D749:D749)</f>
        <v>0</v>
      </c>
      <c r="E748" s="17">
        <f>SUM(E749:E749)</f>
        <v>0</v>
      </c>
      <c r="F748" s="17">
        <f>SUM(F749:F749)</f>
        <v>0</v>
      </c>
      <c r="G748" s="17"/>
      <c r="H748" s="17"/>
      <c r="I748" s="22">
        <f>SUM(I749:I749)</f>
        <v>0</v>
      </c>
      <c r="J748" s="22">
        <f>SUM(J749:J749)</f>
        <v>0</v>
      </c>
      <c r="K748" s="2"/>
    </row>
    <row r="749" spans="1:11" s="28" customFormat="1" x14ac:dyDescent="0.25">
      <c r="A749" s="12" t="s">
        <v>64</v>
      </c>
      <c r="B749" s="30"/>
      <c r="C749" s="20"/>
      <c r="D749" s="6">
        <f t="shared" ref="D749" si="164">E749+F749</f>
        <v>0</v>
      </c>
      <c r="E749" s="20"/>
      <c r="F749" s="20"/>
      <c r="G749" s="20"/>
      <c r="H749" s="7"/>
      <c r="I749" s="23">
        <f t="shared" ref="I749" si="165">ROUND(F749*H749*2,2)</f>
        <v>0</v>
      </c>
      <c r="J749" s="8">
        <f t="shared" ref="J749" si="166">ROUND(I749*1.2409,2)</f>
        <v>0</v>
      </c>
      <c r="K749" s="2"/>
    </row>
    <row r="750" spans="1:11" ht="33" x14ac:dyDescent="0.25">
      <c r="A750" s="15" t="s">
        <v>64</v>
      </c>
      <c r="B750" s="16" t="s">
        <v>14</v>
      </c>
      <c r="C750" s="17">
        <f>SUM(C751:C756)</f>
        <v>6</v>
      </c>
      <c r="D750" s="17">
        <f>SUM(D751:D756)</f>
        <v>1018</v>
      </c>
      <c r="E750" s="17">
        <f>SUM(E751:E756)</f>
        <v>948</v>
      </c>
      <c r="F750" s="17">
        <f>SUM(F751:F756)</f>
        <v>70</v>
      </c>
      <c r="G750" s="17"/>
      <c r="H750" s="17"/>
      <c r="I750" s="17">
        <f>SUM(I751:I756)</f>
        <v>1187.8599999999999</v>
      </c>
      <c r="J750" s="17">
        <f>SUM(J751:J756)</f>
        <v>1474.01</v>
      </c>
    </row>
    <row r="751" spans="1:11" x14ac:dyDescent="0.25">
      <c r="A751" s="12" t="s">
        <v>64</v>
      </c>
      <c r="B751" s="169" t="s">
        <v>89</v>
      </c>
      <c r="C751" s="20">
        <v>1</v>
      </c>
      <c r="D751" s="6">
        <f>E751+F751</f>
        <v>178</v>
      </c>
      <c r="E751" s="39">
        <v>158</v>
      </c>
      <c r="F751" s="39">
        <v>20</v>
      </c>
      <c r="G751" s="41">
        <v>2385</v>
      </c>
      <c r="H751" s="41">
        <v>15.094900000000001</v>
      </c>
      <c r="I751" s="40">
        <f t="shared" ref="I751:I756" si="167">ROUND(F751*H751*2,2)</f>
        <v>603.79999999999995</v>
      </c>
      <c r="J751" s="40">
        <f t="shared" ref="J751:J756" si="168">ROUND(I751*1.2409,2)</f>
        <v>749.26</v>
      </c>
    </row>
    <row r="752" spans="1:11" x14ac:dyDescent="0.25">
      <c r="A752" s="12" t="s">
        <v>64</v>
      </c>
      <c r="B752" s="169" t="s">
        <v>90</v>
      </c>
      <c r="C752" s="20">
        <v>1</v>
      </c>
      <c r="D752" s="6">
        <f t="shared" ref="D752:D756" si="169">E752+F752</f>
        <v>178</v>
      </c>
      <c r="E752" s="39">
        <v>158</v>
      </c>
      <c r="F752" s="39">
        <v>20</v>
      </c>
      <c r="G752" s="41">
        <v>1026</v>
      </c>
      <c r="H752" s="41">
        <v>6.4936999999999996</v>
      </c>
      <c r="I752" s="90">
        <f t="shared" si="167"/>
        <v>259.75</v>
      </c>
      <c r="J752" s="92">
        <f t="shared" si="168"/>
        <v>322.32</v>
      </c>
    </row>
    <row r="753" spans="1:10" x14ac:dyDescent="0.25">
      <c r="A753" s="12" t="s">
        <v>64</v>
      </c>
      <c r="B753" s="169" t="s">
        <v>190</v>
      </c>
      <c r="C753" s="20">
        <v>1</v>
      </c>
      <c r="D753" s="6">
        <f t="shared" si="169"/>
        <v>170</v>
      </c>
      <c r="E753" s="39">
        <v>158</v>
      </c>
      <c r="F753" s="39">
        <v>12</v>
      </c>
      <c r="G753" s="41">
        <v>842</v>
      </c>
      <c r="H753" s="41">
        <v>5.3291000000000004</v>
      </c>
      <c r="I753" s="90">
        <f t="shared" si="167"/>
        <v>127.9</v>
      </c>
      <c r="J753" s="92">
        <f t="shared" si="168"/>
        <v>158.71</v>
      </c>
    </row>
    <row r="754" spans="1:10" x14ac:dyDescent="0.25">
      <c r="A754" s="12" t="s">
        <v>64</v>
      </c>
      <c r="B754" s="169" t="s">
        <v>190</v>
      </c>
      <c r="C754" s="20">
        <v>1</v>
      </c>
      <c r="D754" s="6">
        <f t="shared" si="169"/>
        <v>164</v>
      </c>
      <c r="E754" s="39">
        <v>158</v>
      </c>
      <c r="F754" s="39">
        <v>6</v>
      </c>
      <c r="G754" s="41">
        <v>842</v>
      </c>
      <c r="H754" s="41">
        <v>5.3291000000000004</v>
      </c>
      <c r="I754" s="90">
        <f t="shared" si="167"/>
        <v>63.95</v>
      </c>
      <c r="J754" s="92">
        <f t="shared" si="168"/>
        <v>79.36</v>
      </c>
    </row>
    <row r="755" spans="1:10" x14ac:dyDescent="0.25">
      <c r="A755" s="12" t="s">
        <v>64</v>
      </c>
      <c r="B755" s="169" t="s">
        <v>91</v>
      </c>
      <c r="C755" s="20">
        <v>1</v>
      </c>
      <c r="D755" s="6">
        <f t="shared" si="169"/>
        <v>164</v>
      </c>
      <c r="E755" s="39">
        <v>158</v>
      </c>
      <c r="F755" s="39">
        <v>6</v>
      </c>
      <c r="G755" s="41">
        <v>872</v>
      </c>
      <c r="H755" s="41">
        <v>5.5190000000000001</v>
      </c>
      <c r="I755" s="90">
        <f t="shared" si="167"/>
        <v>66.23</v>
      </c>
      <c r="J755" s="92">
        <f t="shared" si="168"/>
        <v>82.18</v>
      </c>
    </row>
    <row r="756" spans="1:10" x14ac:dyDescent="0.25">
      <c r="A756" s="12" t="s">
        <v>64</v>
      </c>
      <c r="B756" s="169" t="s">
        <v>91</v>
      </c>
      <c r="C756" s="20">
        <v>1</v>
      </c>
      <c r="D756" s="6">
        <f t="shared" si="169"/>
        <v>164</v>
      </c>
      <c r="E756" s="39">
        <v>158</v>
      </c>
      <c r="F756" s="39">
        <v>6</v>
      </c>
      <c r="G756" s="41">
        <v>872</v>
      </c>
      <c r="H756" s="41">
        <v>5.5190000000000001</v>
      </c>
      <c r="I756" s="90">
        <f t="shared" si="167"/>
        <v>66.23</v>
      </c>
      <c r="J756" s="92">
        <f t="shared" si="168"/>
        <v>82.18</v>
      </c>
    </row>
  </sheetData>
  <mergeCells count="12">
    <mergeCell ref="H3:H5"/>
    <mergeCell ref="I3:I5"/>
    <mergeCell ref="J3:J5"/>
    <mergeCell ref="A2:J2"/>
    <mergeCell ref="D4:D5"/>
    <mergeCell ref="E4:E5"/>
    <mergeCell ref="F4:F5"/>
    <mergeCell ref="A3:A5"/>
    <mergeCell ref="B3:B5"/>
    <mergeCell ref="C3:C5"/>
    <mergeCell ref="D3:F3"/>
    <mergeCell ref="G3:G5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8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N11" sqref="N11"/>
    </sheetView>
  </sheetViews>
  <sheetFormatPr defaultRowHeight="16.5" x14ac:dyDescent="0.25"/>
  <cols>
    <col min="1" max="1" width="48.140625" style="2" customWidth="1"/>
    <col min="2" max="2" width="42.7109375" style="2" customWidth="1"/>
    <col min="3" max="3" width="15.28515625" style="2" customWidth="1"/>
    <col min="4" max="4" width="14.5703125" style="2" customWidth="1"/>
    <col min="5" max="5" width="14.7109375" style="2" customWidth="1"/>
    <col min="6" max="6" width="18.42578125" style="2" customWidth="1"/>
    <col min="7" max="7" width="17.85546875" style="2" customWidth="1"/>
    <col min="8" max="8" width="17.42578125" style="2" customWidth="1"/>
    <col min="9" max="9" width="21.42578125" style="2" customWidth="1"/>
    <col min="10" max="10" width="23.7109375" style="2" customWidth="1"/>
    <col min="11" max="11" width="3" style="2" customWidth="1"/>
    <col min="12" max="12" width="12.7109375" style="2" bestFit="1" customWidth="1"/>
    <col min="13" max="13" width="9.140625" style="2"/>
    <col min="14" max="14" width="12.7109375" style="2" bestFit="1" customWidth="1"/>
    <col min="15" max="16384" width="9.140625" style="2"/>
  </cols>
  <sheetData>
    <row r="1" spans="1:14" x14ac:dyDescent="0.25">
      <c r="J1" s="11"/>
    </row>
    <row r="2" spans="1:14" s="1" customFormat="1" ht="39.75" customHeight="1" x14ac:dyDescent="0.25">
      <c r="B2" s="202" t="s">
        <v>191</v>
      </c>
      <c r="C2" s="202"/>
      <c r="D2" s="202"/>
      <c r="E2" s="202"/>
      <c r="F2" s="202"/>
      <c r="G2" s="202"/>
      <c r="H2" s="202"/>
      <c r="I2" s="202"/>
      <c r="J2" s="202"/>
    </row>
    <row r="4" spans="1:14" ht="45.75" customHeight="1" x14ac:dyDescent="0.25">
      <c r="A4" s="197" t="s">
        <v>8</v>
      </c>
      <c r="B4" s="197" t="s">
        <v>7</v>
      </c>
      <c r="C4" s="197" t="s">
        <v>6</v>
      </c>
      <c r="D4" s="197" t="s">
        <v>136</v>
      </c>
      <c r="E4" s="197"/>
      <c r="F4" s="197"/>
      <c r="G4" s="195" t="s">
        <v>5</v>
      </c>
      <c r="H4" s="195" t="s">
        <v>137</v>
      </c>
      <c r="I4" s="195" t="s">
        <v>138</v>
      </c>
      <c r="J4" s="199" t="s">
        <v>3</v>
      </c>
    </row>
    <row r="5" spans="1:14" ht="42" customHeight="1" x14ac:dyDescent="0.25">
      <c r="A5" s="197"/>
      <c r="B5" s="197"/>
      <c r="C5" s="197"/>
      <c r="D5" s="200" t="s">
        <v>1</v>
      </c>
      <c r="E5" s="200" t="s">
        <v>2</v>
      </c>
      <c r="F5" s="195" t="s">
        <v>139</v>
      </c>
      <c r="G5" s="198"/>
      <c r="H5" s="198"/>
      <c r="I5" s="198"/>
      <c r="J5" s="199"/>
    </row>
    <row r="6" spans="1:14" ht="72" customHeight="1" x14ac:dyDescent="0.25">
      <c r="A6" s="197"/>
      <c r="B6" s="197"/>
      <c r="C6" s="197"/>
      <c r="D6" s="201"/>
      <c r="E6" s="201"/>
      <c r="F6" s="196"/>
      <c r="G6" s="196"/>
      <c r="H6" s="196"/>
      <c r="I6" s="196"/>
      <c r="J6" s="199"/>
    </row>
    <row r="7" spans="1:14" ht="20.25" customHeight="1" x14ac:dyDescent="0.25">
      <c r="A7" s="9"/>
      <c r="B7" s="9">
        <v>1</v>
      </c>
      <c r="C7" s="9">
        <v>2</v>
      </c>
      <c r="D7" s="9" t="s">
        <v>140</v>
      </c>
      <c r="E7" s="9">
        <v>4</v>
      </c>
      <c r="F7" s="9">
        <v>5</v>
      </c>
      <c r="G7" s="9">
        <v>6</v>
      </c>
      <c r="H7" s="9" t="s">
        <v>141</v>
      </c>
      <c r="I7" s="9" t="s">
        <v>142</v>
      </c>
      <c r="J7" s="9" t="s">
        <v>143</v>
      </c>
    </row>
    <row r="8" spans="1:14" ht="31.5" customHeight="1" x14ac:dyDescent="0.25">
      <c r="A8" s="37"/>
      <c r="B8" s="38" t="s">
        <v>81</v>
      </c>
      <c r="C8" s="158">
        <f>C9+C10+C11+C12</f>
        <v>617</v>
      </c>
      <c r="D8" s="158">
        <f t="shared" ref="D8:J8" si="0">D9+D10+D11+D12</f>
        <v>111352.12266572239</v>
      </c>
      <c r="E8" s="158">
        <f t="shared" si="0"/>
        <v>92724</v>
      </c>
      <c r="F8" s="158">
        <f t="shared" si="0"/>
        <v>18628.122665722381</v>
      </c>
      <c r="G8" s="158"/>
      <c r="H8" s="158"/>
      <c r="I8" s="158">
        <f t="shared" si="0"/>
        <v>218017.21999999994</v>
      </c>
      <c r="J8" s="158">
        <f t="shared" si="0"/>
        <v>270512.25000000012</v>
      </c>
      <c r="L8" s="44"/>
    </row>
    <row r="9" spans="1:14" ht="33" x14ac:dyDescent="0.25">
      <c r="A9" s="34"/>
      <c r="B9" s="35" t="s">
        <v>82</v>
      </c>
      <c r="C9" s="60">
        <f>C15+C32+C149+C480+C556+C575+C590+C611+C638+C653+C663+C675</f>
        <v>101</v>
      </c>
      <c r="D9" s="60">
        <f>D15+D32+D149+D480+D556+D575+D590+D611+D638+D653+D663+D675</f>
        <v>18892.830000000002</v>
      </c>
      <c r="E9" s="60">
        <f>E15+E32+E149+E480+E556+E575+E590+E611+E638+E653+E663+E675</f>
        <v>15261</v>
      </c>
      <c r="F9" s="60">
        <f>F15+F32+F149+F480+F556+F575+F590+F611+F638+F653+F663+F675</f>
        <v>3631.83</v>
      </c>
      <c r="G9" s="60"/>
      <c r="H9" s="60"/>
      <c r="I9" s="60">
        <f>I15+I32+I149+I480+I556+I575+I590+I611+I638+I653+I663+I675</f>
        <v>60328.249999999971</v>
      </c>
      <c r="J9" s="60">
        <f>J15+J32+J149+J480+J556+J575+J590+J611+J638+J653+J663+J675</f>
        <v>74861.260000000024</v>
      </c>
    </row>
    <row r="10" spans="1:14" ht="56.25" customHeight="1" x14ac:dyDescent="0.25">
      <c r="A10" s="36"/>
      <c r="B10" s="35" t="s">
        <v>83</v>
      </c>
      <c r="C10" s="60">
        <f>C17+C63+C209+C487+C558+C577+C592+C614+C641+C655+C665+C680</f>
        <v>283</v>
      </c>
      <c r="D10" s="60">
        <f>D17+D63+D209+D487+D558+D577+D592+D614+D641+D655+D665+D680</f>
        <v>52160.925665722381</v>
      </c>
      <c r="E10" s="60">
        <f>E17+E63+E209+E487+E558+E577+E592+E614+E641+E655+E665+E680</f>
        <v>42643</v>
      </c>
      <c r="F10" s="60">
        <f>F17+F63+F209+F487+F558+F577+F592+F614+F641+F655+F665+F680</f>
        <v>9517.9256657223796</v>
      </c>
      <c r="G10" s="60"/>
      <c r="H10" s="60"/>
      <c r="I10" s="60">
        <f>I17+I63+I209+I487+I558+I577+I592+I614+I641+I655+I665+I680</f>
        <v>111885.45</v>
      </c>
      <c r="J10" s="60">
        <f>J17+J63+J209+J487+J558+J577+J592+J614+J641+J655+J665+J680</f>
        <v>138838.63000000003</v>
      </c>
    </row>
    <row r="11" spans="1:14" ht="49.5" x14ac:dyDescent="0.25">
      <c r="A11" s="36"/>
      <c r="B11" s="35" t="s">
        <v>84</v>
      </c>
      <c r="C11" s="60">
        <f>C22+C114+C336+C531+C567+C581+C604+C633+C643+C657+C670+C697</f>
        <v>63</v>
      </c>
      <c r="D11" s="60">
        <f>D22+D114+D336+D531+D567+D581+D604+D633+D643+D657+D670+D697</f>
        <v>11115.5</v>
      </c>
      <c r="E11" s="60">
        <f>E22+E114+E336+E531+E567+E581+E604+E633+E643+E657+E670+E697</f>
        <v>9341</v>
      </c>
      <c r="F11" s="60">
        <f>F22+F114+F336+F531+F567+F581+F604+F633+F643+F657+F670+F697</f>
        <v>1774.5</v>
      </c>
      <c r="G11" s="60"/>
      <c r="H11" s="60"/>
      <c r="I11" s="60">
        <f>I22+I114+I336+I531+I567+I581+I604+I633+I643+I657+I670+I697</f>
        <v>13466.08</v>
      </c>
      <c r="J11" s="60">
        <f>J22+J114+J336+J531+J567+J581+J604+J633+J643+J657+J670+J697</f>
        <v>16693.87</v>
      </c>
      <c r="N11" s="44"/>
    </row>
    <row r="12" spans="1:14" ht="33" x14ac:dyDescent="0.25">
      <c r="A12" s="36"/>
      <c r="B12" s="35" t="s">
        <v>85</v>
      </c>
      <c r="C12" s="60">
        <f>C24+C121+C368+C544+C572+C585+C606+C635+C650+C659+C672+C699</f>
        <v>170</v>
      </c>
      <c r="D12" s="60">
        <f>D24+D121+D368+D544+D572+D585+D606+D635+D650+D659+D672+D699</f>
        <v>29182.866999999998</v>
      </c>
      <c r="E12" s="60">
        <f>E24+E121+E368+E544+E572+E585+E606+E635+E650+E659+E672+E699</f>
        <v>25479</v>
      </c>
      <c r="F12" s="60">
        <f>F24+F121+F368+F544+F572+F585+F606+F635+F650+F659+F672+F699</f>
        <v>3703.8670000000002</v>
      </c>
      <c r="G12" s="60"/>
      <c r="H12" s="60"/>
      <c r="I12" s="60">
        <f>I24+I121+I368+I544+I572+I585+I606+I635+I650+I659+I672+I699</f>
        <v>32337.44000000001</v>
      </c>
      <c r="J12" s="60">
        <f>J24+J121+J368+J544+J572+J585+J606+J635+J650+J659+J672+J699</f>
        <v>40118.49000000002</v>
      </c>
    </row>
    <row r="13" spans="1:14" ht="11.2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4" s="1" customFormat="1" ht="26.25" customHeight="1" x14ac:dyDescent="0.25">
      <c r="A14" s="29" t="s">
        <v>9</v>
      </c>
      <c r="B14" s="3" t="s">
        <v>0</v>
      </c>
      <c r="C14" s="4">
        <f>C15+C17+C22+C24</f>
        <v>11</v>
      </c>
      <c r="D14" s="4">
        <f>D15+D17+D22+D24</f>
        <v>2008</v>
      </c>
      <c r="E14" s="4">
        <f>E15+E17+E22+E24</f>
        <v>1672</v>
      </c>
      <c r="F14" s="4">
        <f>F15+F17+F22+F24</f>
        <v>336</v>
      </c>
      <c r="G14" s="4"/>
      <c r="H14" s="5"/>
      <c r="I14" s="5">
        <f>I15+I17+I22+I24</f>
        <v>3429.12</v>
      </c>
      <c r="J14" s="5">
        <f>J15+J17+J22+J24</f>
        <v>4255.1899999999996</v>
      </c>
      <c r="K14" s="2"/>
      <c r="N14" s="159"/>
    </row>
    <row r="15" spans="1:14" s="28" customFormat="1" ht="33" x14ac:dyDescent="0.25">
      <c r="A15" s="15" t="s">
        <v>9</v>
      </c>
      <c r="B15" s="16" t="s">
        <v>11</v>
      </c>
      <c r="C15" s="17">
        <f>SUM(C16:C16)</f>
        <v>0</v>
      </c>
      <c r="D15" s="17">
        <f>SUM(D16:D16)</f>
        <v>0</v>
      </c>
      <c r="E15" s="17">
        <f>SUM(E16:E16)</f>
        <v>0</v>
      </c>
      <c r="F15" s="17">
        <f>SUM(F16:F16)</f>
        <v>0</v>
      </c>
      <c r="G15" s="17"/>
      <c r="H15" s="17"/>
      <c r="I15" s="17">
        <f>SUM(I16:I16)</f>
        <v>0</v>
      </c>
      <c r="J15" s="17">
        <f>SUM(J16:J16)</f>
        <v>0</v>
      </c>
      <c r="K15" s="2"/>
    </row>
    <row r="16" spans="1:14" s="28" customFormat="1" x14ac:dyDescent="0.25">
      <c r="A16" s="12" t="s">
        <v>9</v>
      </c>
      <c r="B16" s="14"/>
      <c r="C16" s="6"/>
      <c r="D16" s="6">
        <f>E16+F16</f>
        <v>0</v>
      </c>
      <c r="E16" s="6"/>
      <c r="F16" s="6"/>
      <c r="G16" s="7"/>
      <c r="H16" s="7"/>
      <c r="I16" s="23"/>
      <c r="J16" s="8"/>
      <c r="K16" s="2"/>
    </row>
    <row r="17" spans="1:11" s="28" customFormat="1" ht="49.5" x14ac:dyDescent="0.25">
      <c r="A17" s="15" t="s">
        <v>9</v>
      </c>
      <c r="B17" s="16" t="s">
        <v>12</v>
      </c>
      <c r="C17" s="17">
        <f>SUM(C18:C21)</f>
        <v>4</v>
      </c>
      <c r="D17" s="17">
        <f>SUM(D18:D21)</f>
        <v>696</v>
      </c>
      <c r="E17" s="17">
        <f>SUM(E18:E21)</f>
        <v>608</v>
      </c>
      <c r="F17" s="17">
        <f>SUM(F18:F21)</f>
        <v>88</v>
      </c>
      <c r="G17" s="17"/>
      <c r="H17" s="17"/>
      <c r="I17" s="17">
        <f>SUM(I18:I21)</f>
        <v>990.88000000000011</v>
      </c>
      <c r="J17" s="17">
        <f>SUM(J18:J21)</f>
        <v>1229.58</v>
      </c>
      <c r="K17" s="2"/>
    </row>
    <row r="18" spans="1:11" s="28" customFormat="1" x14ac:dyDescent="0.25">
      <c r="A18" s="12" t="s">
        <v>9</v>
      </c>
      <c r="B18" s="33" t="s">
        <v>224</v>
      </c>
      <c r="C18" s="6">
        <v>1</v>
      </c>
      <c r="D18" s="6">
        <f>E18+F18</f>
        <v>168</v>
      </c>
      <c r="E18" s="6">
        <v>152</v>
      </c>
      <c r="F18" s="6">
        <v>16</v>
      </c>
      <c r="G18" s="7">
        <v>855.76</v>
      </c>
      <c r="H18" s="7">
        <f t="shared" ref="H18:H21" si="1">ROUND(G18/E18,2)</f>
        <v>5.63</v>
      </c>
      <c r="I18" s="23">
        <f t="shared" ref="I18:I21" si="2">ROUND(F18*H18*2,2)</f>
        <v>180.16</v>
      </c>
      <c r="J18" s="8">
        <f t="shared" ref="J18:J21" si="3">ROUND(I18*1.2409,2)</f>
        <v>223.56</v>
      </c>
      <c r="K18" s="2"/>
    </row>
    <row r="19" spans="1:11" s="28" customFormat="1" x14ac:dyDescent="0.25">
      <c r="A19" s="12" t="s">
        <v>9</v>
      </c>
      <c r="B19" s="33" t="s">
        <v>224</v>
      </c>
      <c r="C19" s="6">
        <v>1</v>
      </c>
      <c r="D19" s="6">
        <f t="shared" ref="D19:D21" si="4">E19+F19</f>
        <v>160</v>
      </c>
      <c r="E19" s="6">
        <v>152</v>
      </c>
      <c r="F19" s="6">
        <v>8</v>
      </c>
      <c r="G19" s="8">
        <v>855.76</v>
      </c>
      <c r="H19" s="7">
        <f t="shared" si="1"/>
        <v>5.63</v>
      </c>
      <c r="I19" s="23">
        <f t="shared" si="2"/>
        <v>90.08</v>
      </c>
      <c r="J19" s="8">
        <f t="shared" si="3"/>
        <v>111.78</v>
      </c>
      <c r="K19" s="2"/>
    </row>
    <row r="20" spans="1:11" s="28" customFormat="1" x14ac:dyDescent="0.25">
      <c r="A20" s="12" t="s">
        <v>9</v>
      </c>
      <c r="B20" s="33" t="s">
        <v>224</v>
      </c>
      <c r="C20" s="6">
        <v>1</v>
      </c>
      <c r="D20" s="6">
        <f t="shared" si="4"/>
        <v>156</v>
      </c>
      <c r="E20" s="6">
        <v>152</v>
      </c>
      <c r="F20" s="6">
        <v>4</v>
      </c>
      <c r="G20" s="7">
        <v>855.76</v>
      </c>
      <c r="H20" s="7">
        <f t="shared" si="1"/>
        <v>5.63</v>
      </c>
      <c r="I20" s="23">
        <f t="shared" si="2"/>
        <v>45.04</v>
      </c>
      <c r="J20" s="8">
        <f t="shared" si="3"/>
        <v>55.89</v>
      </c>
      <c r="K20" s="2"/>
    </row>
    <row r="21" spans="1:11" s="28" customFormat="1" x14ac:dyDescent="0.25">
      <c r="A21" s="12" t="s">
        <v>9</v>
      </c>
      <c r="B21" s="33" t="s">
        <v>224</v>
      </c>
      <c r="C21" s="6">
        <v>1</v>
      </c>
      <c r="D21" s="6">
        <f t="shared" si="4"/>
        <v>212</v>
      </c>
      <c r="E21" s="6">
        <v>152</v>
      </c>
      <c r="F21" s="6">
        <v>60</v>
      </c>
      <c r="G21" s="7">
        <v>855.76</v>
      </c>
      <c r="H21" s="7">
        <f t="shared" si="1"/>
        <v>5.63</v>
      </c>
      <c r="I21" s="23">
        <f t="shared" si="2"/>
        <v>675.6</v>
      </c>
      <c r="J21" s="8">
        <f t="shared" si="3"/>
        <v>838.35</v>
      </c>
      <c r="K21" s="2"/>
    </row>
    <row r="22" spans="1:11" s="28" customFormat="1" ht="49.5" x14ac:dyDescent="0.25">
      <c r="A22" s="15" t="s">
        <v>9</v>
      </c>
      <c r="B22" s="16" t="s">
        <v>13</v>
      </c>
      <c r="C22" s="17">
        <f>SUM(C23:C23)</f>
        <v>1</v>
      </c>
      <c r="D22" s="17">
        <f>SUM(D23:D23)</f>
        <v>192</v>
      </c>
      <c r="E22" s="17">
        <f>SUM(E23:E23)</f>
        <v>152</v>
      </c>
      <c r="F22" s="17">
        <f>SUM(F23:F23)</f>
        <v>40</v>
      </c>
      <c r="G22" s="17"/>
      <c r="H22" s="17"/>
      <c r="I22" s="17">
        <f>SUM(I23:I23)</f>
        <v>442.4</v>
      </c>
      <c r="J22" s="22">
        <f>SUM(J23:J23)</f>
        <v>548.97</v>
      </c>
      <c r="K22" s="2"/>
    </row>
    <row r="23" spans="1:11" x14ac:dyDescent="0.25">
      <c r="A23" s="12" t="s">
        <v>9</v>
      </c>
      <c r="B23" s="33" t="s">
        <v>229</v>
      </c>
      <c r="C23" s="6">
        <v>1</v>
      </c>
      <c r="D23" s="6">
        <f>E23+F23</f>
        <v>192</v>
      </c>
      <c r="E23" s="6">
        <v>152</v>
      </c>
      <c r="F23" s="6">
        <v>40</v>
      </c>
      <c r="G23" s="7">
        <v>840</v>
      </c>
      <c r="H23" s="7">
        <f t="shared" ref="H23" si="5">ROUND(G23/E23,2)</f>
        <v>5.53</v>
      </c>
      <c r="I23" s="23">
        <f t="shared" ref="I23" si="6">ROUND(F23*H23*2,2)</f>
        <v>442.4</v>
      </c>
      <c r="J23" s="8">
        <f t="shared" ref="J23" si="7">ROUND(I23*1.2409,2)</f>
        <v>548.97</v>
      </c>
    </row>
    <row r="24" spans="1:11" ht="33" x14ac:dyDescent="0.25">
      <c r="A24" s="15" t="s">
        <v>9</v>
      </c>
      <c r="B24" s="16" t="s">
        <v>14</v>
      </c>
      <c r="C24" s="17">
        <f>SUM(C25:C30)</f>
        <v>6</v>
      </c>
      <c r="D24" s="17">
        <f>SUM(D25:D30)</f>
        <v>1120</v>
      </c>
      <c r="E24" s="17">
        <f>SUM(E25:E30)</f>
        <v>912</v>
      </c>
      <c r="F24" s="17">
        <f>SUM(F25:F30)</f>
        <v>208</v>
      </c>
      <c r="G24" s="17"/>
      <c r="H24" s="17"/>
      <c r="I24" s="17">
        <f>SUM(I25:I30)</f>
        <v>1995.84</v>
      </c>
      <c r="J24" s="17">
        <f>SUM(J25:J30)</f>
        <v>2476.64</v>
      </c>
    </row>
    <row r="25" spans="1:11" x14ac:dyDescent="0.25">
      <c r="A25" s="12" t="s">
        <v>9</v>
      </c>
      <c r="B25" s="33" t="s">
        <v>234</v>
      </c>
      <c r="C25" s="6">
        <v>1</v>
      </c>
      <c r="D25" s="6">
        <f>E25+F25</f>
        <v>192</v>
      </c>
      <c r="E25" s="6">
        <v>152</v>
      </c>
      <c r="F25" s="6">
        <v>40</v>
      </c>
      <c r="G25" s="62">
        <v>780</v>
      </c>
      <c r="H25" s="7">
        <f t="shared" ref="H25:H30" si="8">ROUND(G25/E25,2)</f>
        <v>5.13</v>
      </c>
      <c r="I25" s="23">
        <f t="shared" ref="I25:I30" si="9">ROUND(F25*H25*2,2)</f>
        <v>410.4</v>
      </c>
      <c r="J25" s="8">
        <f t="shared" ref="J25:J30" si="10">ROUND(I25*1.2409,2)</f>
        <v>509.27</v>
      </c>
    </row>
    <row r="26" spans="1:11" x14ac:dyDescent="0.25">
      <c r="A26" s="12" t="s">
        <v>9</v>
      </c>
      <c r="B26" s="33" t="s">
        <v>230</v>
      </c>
      <c r="C26" s="6">
        <v>1</v>
      </c>
      <c r="D26" s="6">
        <f t="shared" ref="D26:D30" si="11">E26+F26</f>
        <v>192</v>
      </c>
      <c r="E26" s="6">
        <v>152</v>
      </c>
      <c r="F26" s="6">
        <v>40</v>
      </c>
      <c r="G26" s="62">
        <v>633.84</v>
      </c>
      <c r="H26" s="7">
        <f t="shared" si="8"/>
        <v>4.17</v>
      </c>
      <c r="I26" s="23">
        <f t="shared" si="9"/>
        <v>333.6</v>
      </c>
      <c r="J26" s="8">
        <f t="shared" si="10"/>
        <v>413.96</v>
      </c>
    </row>
    <row r="27" spans="1:11" x14ac:dyDescent="0.25">
      <c r="A27" s="12" t="s">
        <v>9</v>
      </c>
      <c r="B27" s="33" t="s">
        <v>230</v>
      </c>
      <c r="C27" s="6">
        <v>1</v>
      </c>
      <c r="D27" s="6">
        <f t="shared" si="11"/>
        <v>184</v>
      </c>
      <c r="E27" s="6">
        <v>152</v>
      </c>
      <c r="F27" s="6">
        <v>32</v>
      </c>
      <c r="G27" s="62">
        <v>633.84</v>
      </c>
      <c r="H27" s="7">
        <f t="shared" si="8"/>
        <v>4.17</v>
      </c>
      <c r="I27" s="23">
        <f t="shared" si="9"/>
        <v>266.88</v>
      </c>
      <c r="J27" s="8">
        <f t="shared" si="10"/>
        <v>331.17</v>
      </c>
    </row>
    <row r="28" spans="1:11" x14ac:dyDescent="0.25">
      <c r="A28" s="12" t="s">
        <v>9</v>
      </c>
      <c r="B28" s="32" t="s">
        <v>108</v>
      </c>
      <c r="C28" s="6">
        <v>1</v>
      </c>
      <c r="D28" s="6">
        <f t="shared" si="11"/>
        <v>184</v>
      </c>
      <c r="E28" s="6">
        <v>152</v>
      </c>
      <c r="F28" s="6">
        <v>32</v>
      </c>
      <c r="G28" s="47">
        <v>780</v>
      </c>
      <c r="H28" s="7">
        <f t="shared" si="8"/>
        <v>5.13</v>
      </c>
      <c r="I28" s="23">
        <f t="shared" si="9"/>
        <v>328.32</v>
      </c>
      <c r="J28" s="8">
        <f t="shared" si="10"/>
        <v>407.41</v>
      </c>
    </row>
    <row r="29" spans="1:11" x14ac:dyDescent="0.25">
      <c r="A29" s="12" t="s">
        <v>9</v>
      </c>
      <c r="B29" s="32" t="s">
        <v>108</v>
      </c>
      <c r="C29" s="6">
        <v>1</v>
      </c>
      <c r="D29" s="6">
        <f t="shared" si="11"/>
        <v>192</v>
      </c>
      <c r="E29" s="6">
        <v>152</v>
      </c>
      <c r="F29" s="6">
        <v>40</v>
      </c>
      <c r="G29" s="47">
        <v>780</v>
      </c>
      <c r="H29" s="7">
        <f t="shared" si="8"/>
        <v>5.13</v>
      </c>
      <c r="I29" s="23">
        <f t="shared" si="9"/>
        <v>410.4</v>
      </c>
      <c r="J29" s="8">
        <f t="shared" si="10"/>
        <v>509.27</v>
      </c>
    </row>
    <row r="30" spans="1:11" x14ac:dyDescent="0.25">
      <c r="A30" s="12" t="s">
        <v>9</v>
      </c>
      <c r="B30" s="32" t="s">
        <v>108</v>
      </c>
      <c r="C30" s="6">
        <v>1</v>
      </c>
      <c r="D30" s="6">
        <f t="shared" si="11"/>
        <v>176</v>
      </c>
      <c r="E30" s="6">
        <v>152</v>
      </c>
      <c r="F30" s="6">
        <v>24</v>
      </c>
      <c r="G30" s="47">
        <v>780</v>
      </c>
      <c r="H30" s="7">
        <f t="shared" si="8"/>
        <v>5.13</v>
      </c>
      <c r="I30" s="23">
        <f t="shared" si="9"/>
        <v>246.24</v>
      </c>
      <c r="J30" s="8">
        <f t="shared" si="10"/>
        <v>305.56</v>
      </c>
    </row>
    <row r="31" spans="1:11" s="1" customFormat="1" ht="67.5" customHeight="1" x14ac:dyDescent="0.25">
      <c r="A31" s="45" t="s">
        <v>214</v>
      </c>
      <c r="B31" s="3" t="s">
        <v>0</v>
      </c>
      <c r="C31" s="4">
        <f>C32+C63+C114+C121</f>
        <v>112</v>
      </c>
      <c r="D31" s="24">
        <f>D32+D63+D114+D121</f>
        <v>21463.122665722381</v>
      </c>
      <c r="E31" s="4">
        <f>E32+E63+E114+E121</f>
        <v>16576</v>
      </c>
      <c r="F31" s="24">
        <f>F32+F63+F114+F121</f>
        <v>4887.1226657223797</v>
      </c>
      <c r="G31" s="4"/>
      <c r="H31" s="5"/>
      <c r="I31" s="5">
        <f>I32+I63+I114+I121</f>
        <v>62685.329999999994</v>
      </c>
      <c r="J31" s="5">
        <f>J32+J63+J114+J121</f>
        <v>77762.610000000015</v>
      </c>
      <c r="K31" s="2"/>
    </row>
    <row r="32" spans="1:11" s="28" customFormat="1" ht="33" x14ac:dyDescent="0.25">
      <c r="A32" s="27" t="s">
        <v>10</v>
      </c>
      <c r="B32" s="16" t="s">
        <v>11</v>
      </c>
      <c r="C32" s="17">
        <f>SUM(C33:C62)</f>
        <v>30</v>
      </c>
      <c r="D32" s="22">
        <f>SUM(D33:D62)</f>
        <v>6105.83</v>
      </c>
      <c r="E32" s="17">
        <f>SUM(E33:E62)</f>
        <v>4488</v>
      </c>
      <c r="F32" s="22">
        <f>SUM(F33:F62)</f>
        <v>1617.8300000000002</v>
      </c>
      <c r="G32" s="17"/>
      <c r="H32" s="17"/>
      <c r="I32" s="18">
        <f>SUM(I33:I62)</f>
        <v>27086.67</v>
      </c>
      <c r="J32" s="18">
        <f>SUM(J33:J62)</f>
        <v>33611.820000000014</v>
      </c>
      <c r="K32" s="2"/>
    </row>
    <row r="33" spans="1:11" s="28" customFormat="1" ht="33" x14ac:dyDescent="0.25">
      <c r="A33" s="50" t="s">
        <v>10</v>
      </c>
      <c r="B33" s="14" t="s">
        <v>146</v>
      </c>
      <c r="C33" s="6">
        <v>1</v>
      </c>
      <c r="D33" s="6">
        <f t="shared" ref="D33:D56" si="12">E33+F33</f>
        <v>224</v>
      </c>
      <c r="E33" s="63">
        <v>152</v>
      </c>
      <c r="F33" s="64">
        <v>72</v>
      </c>
      <c r="G33" s="7">
        <v>1387</v>
      </c>
      <c r="H33" s="7">
        <f>G33/E33</f>
        <v>9.125</v>
      </c>
      <c r="I33" s="23">
        <f>ROUND(H33*F33*2,2)</f>
        <v>1314</v>
      </c>
      <c r="J33" s="8">
        <f t="shared" ref="J33:J56" si="13">ROUND(I33*1.2409,2)</f>
        <v>1630.54</v>
      </c>
      <c r="K33" s="2"/>
    </row>
    <row r="34" spans="1:11" s="28" customFormat="1" x14ac:dyDescent="0.25">
      <c r="A34" s="50" t="s">
        <v>10</v>
      </c>
      <c r="B34" s="14" t="s">
        <v>149</v>
      </c>
      <c r="C34" s="6">
        <v>1</v>
      </c>
      <c r="D34" s="6">
        <f t="shared" si="12"/>
        <v>235.5</v>
      </c>
      <c r="E34" s="63">
        <v>152</v>
      </c>
      <c r="F34" s="64">
        <v>83.5</v>
      </c>
      <c r="G34" s="7">
        <v>1272</v>
      </c>
      <c r="H34" s="7">
        <f t="shared" ref="H34:H56" si="14">G34/E34</f>
        <v>8.3684210526315788</v>
      </c>
      <c r="I34" s="23">
        <f t="shared" ref="I34:I81" si="15">ROUND(H34*F34*2,2)</f>
        <v>1397.53</v>
      </c>
      <c r="J34" s="8">
        <f t="shared" si="13"/>
        <v>1734.19</v>
      </c>
      <c r="K34" s="2"/>
    </row>
    <row r="35" spans="1:11" s="28" customFormat="1" x14ac:dyDescent="0.25">
      <c r="A35" s="50" t="s">
        <v>10</v>
      </c>
      <c r="B35" s="14" t="s">
        <v>149</v>
      </c>
      <c r="C35" s="6">
        <v>1</v>
      </c>
      <c r="D35" s="6">
        <f t="shared" si="12"/>
        <v>208.5</v>
      </c>
      <c r="E35" s="63">
        <v>152</v>
      </c>
      <c r="F35" s="64">
        <v>56.5</v>
      </c>
      <c r="G35" s="7">
        <v>1272</v>
      </c>
      <c r="H35" s="7">
        <f t="shared" si="14"/>
        <v>8.3684210526315788</v>
      </c>
      <c r="I35" s="23">
        <f t="shared" si="15"/>
        <v>945.63</v>
      </c>
      <c r="J35" s="8">
        <f t="shared" si="13"/>
        <v>1173.43</v>
      </c>
      <c r="K35" s="2"/>
    </row>
    <row r="36" spans="1:11" s="28" customFormat="1" x14ac:dyDescent="0.25">
      <c r="A36" s="50" t="s">
        <v>10</v>
      </c>
      <c r="B36" s="14" t="s">
        <v>149</v>
      </c>
      <c r="C36" s="6">
        <v>1</v>
      </c>
      <c r="D36" s="6">
        <f t="shared" si="12"/>
        <v>170.75</v>
      </c>
      <c r="E36" s="63">
        <v>152</v>
      </c>
      <c r="F36" s="64">
        <v>18.75</v>
      </c>
      <c r="G36" s="7">
        <v>1272</v>
      </c>
      <c r="H36" s="7">
        <f t="shared" si="14"/>
        <v>8.3684210526315788</v>
      </c>
      <c r="I36" s="23">
        <f t="shared" si="15"/>
        <v>313.82</v>
      </c>
      <c r="J36" s="8">
        <f t="shared" si="13"/>
        <v>389.42</v>
      </c>
      <c r="K36" s="2"/>
    </row>
    <row r="37" spans="1:11" s="28" customFormat="1" x14ac:dyDescent="0.25">
      <c r="A37" s="50" t="s">
        <v>10</v>
      </c>
      <c r="B37" s="14" t="s">
        <v>149</v>
      </c>
      <c r="C37" s="6">
        <v>1</v>
      </c>
      <c r="D37" s="6">
        <f t="shared" si="12"/>
        <v>160.5</v>
      </c>
      <c r="E37" s="63">
        <v>152</v>
      </c>
      <c r="F37" s="64">
        <v>8.5</v>
      </c>
      <c r="G37" s="7">
        <v>1272</v>
      </c>
      <c r="H37" s="7">
        <f t="shared" si="14"/>
        <v>8.3684210526315788</v>
      </c>
      <c r="I37" s="23">
        <f t="shared" si="15"/>
        <v>142.26</v>
      </c>
      <c r="J37" s="8">
        <f t="shared" si="13"/>
        <v>176.53</v>
      </c>
      <c r="K37" s="2"/>
    </row>
    <row r="38" spans="1:11" s="28" customFormat="1" x14ac:dyDescent="0.25">
      <c r="A38" s="50" t="s">
        <v>10</v>
      </c>
      <c r="B38" s="14" t="s">
        <v>113</v>
      </c>
      <c r="C38" s="6">
        <v>1</v>
      </c>
      <c r="D38" s="6">
        <f t="shared" si="12"/>
        <v>215.25</v>
      </c>
      <c r="E38" s="63">
        <v>152</v>
      </c>
      <c r="F38" s="64">
        <v>63.25</v>
      </c>
      <c r="G38" s="7">
        <v>1392</v>
      </c>
      <c r="H38" s="7">
        <f t="shared" si="14"/>
        <v>9.1578947368421044</v>
      </c>
      <c r="I38" s="23">
        <f t="shared" si="15"/>
        <v>1158.47</v>
      </c>
      <c r="J38" s="8">
        <f t="shared" si="13"/>
        <v>1437.55</v>
      </c>
      <c r="K38" s="2"/>
    </row>
    <row r="39" spans="1:11" s="28" customFormat="1" x14ac:dyDescent="0.25">
      <c r="A39" s="50" t="s">
        <v>10</v>
      </c>
      <c r="B39" s="14" t="s">
        <v>113</v>
      </c>
      <c r="C39" s="6">
        <v>1</v>
      </c>
      <c r="D39" s="6">
        <f t="shared" si="12"/>
        <v>183.5</v>
      </c>
      <c r="E39" s="63">
        <v>152</v>
      </c>
      <c r="F39" s="64">
        <v>31.5</v>
      </c>
      <c r="G39" s="7">
        <v>1322</v>
      </c>
      <c r="H39" s="7">
        <f t="shared" si="14"/>
        <v>8.6973684210526319</v>
      </c>
      <c r="I39" s="23">
        <f t="shared" si="15"/>
        <v>547.92999999999995</v>
      </c>
      <c r="J39" s="8">
        <f t="shared" si="13"/>
        <v>679.93</v>
      </c>
      <c r="K39" s="2"/>
    </row>
    <row r="40" spans="1:11" s="28" customFormat="1" x14ac:dyDescent="0.25">
      <c r="A40" s="50" t="s">
        <v>10</v>
      </c>
      <c r="B40" s="14" t="s">
        <v>113</v>
      </c>
      <c r="C40" s="6">
        <v>1</v>
      </c>
      <c r="D40" s="6">
        <f t="shared" si="12"/>
        <v>156.5</v>
      </c>
      <c r="E40" s="63">
        <v>152</v>
      </c>
      <c r="F40" s="64">
        <v>4.5</v>
      </c>
      <c r="G40" s="7">
        <v>1322</v>
      </c>
      <c r="H40" s="7">
        <f t="shared" si="14"/>
        <v>8.6973684210526319</v>
      </c>
      <c r="I40" s="23">
        <f t="shared" si="15"/>
        <v>78.28</v>
      </c>
      <c r="J40" s="8">
        <f t="shared" si="13"/>
        <v>97.14</v>
      </c>
      <c r="K40" s="2"/>
    </row>
    <row r="41" spans="1:11" s="28" customFormat="1" x14ac:dyDescent="0.25">
      <c r="A41" s="50" t="s">
        <v>10</v>
      </c>
      <c r="B41" s="14" t="s">
        <v>113</v>
      </c>
      <c r="C41" s="6">
        <v>1</v>
      </c>
      <c r="D41" s="6">
        <f t="shared" si="12"/>
        <v>295</v>
      </c>
      <c r="E41" s="63">
        <v>152</v>
      </c>
      <c r="F41" s="64">
        <v>143</v>
      </c>
      <c r="G41" s="7">
        <v>1272</v>
      </c>
      <c r="H41" s="7">
        <f t="shared" si="14"/>
        <v>8.3684210526315788</v>
      </c>
      <c r="I41" s="23">
        <f t="shared" si="15"/>
        <v>2393.37</v>
      </c>
      <c r="J41" s="8">
        <f t="shared" si="13"/>
        <v>2969.93</v>
      </c>
      <c r="K41" s="2"/>
    </row>
    <row r="42" spans="1:11" s="28" customFormat="1" x14ac:dyDescent="0.25">
      <c r="A42" s="50" t="s">
        <v>10</v>
      </c>
      <c r="B42" s="14" t="s">
        <v>113</v>
      </c>
      <c r="C42" s="6">
        <v>1</v>
      </c>
      <c r="D42" s="6">
        <f t="shared" si="12"/>
        <v>287.83000000000004</v>
      </c>
      <c r="E42" s="63">
        <v>152</v>
      </c>
      <c r="F42" s="64">
        <v>135.83000000000001</v>
      </c>
      <c r="G42" s="7">
        <v>1272</v>
      </c>
      <c r="H42" s="7">
        <f t="shared" si="14"/>
        <v>8.3684210526315788</v>
      </c>
      <c r="I42" s="23">
        <f t="shared" si="15"/>
        <v>2273.37</v>
      </c>
      <c r="J42" s="8">
        <f t="shared" si="13"/>
        <v>2821.02</v>
      </c>
      <c r="K42" s="2"/>
    </row>
    <row r="43" spans="1:11" s="28" customFormat="1" x14ac:dyDescent="0.25">
      <c r="A43" s="50" t="s">
        <v>10</v>
      </c>
      <c r="B43" s="14" t="s">
        <v>113</v>
      </c>
      <c r="C43" s="6">
        <v>1</v>
      </c>
      <c r="D43" s="6">
        <f t="shared" si="12"/>
        <v>287.83000000000004</v>
      </c>
      <c r="E43" s="63">
        <v>152</v>
      </c>
      <c r="F43" s="64">
        <v>135.83000000000001</v>
      </c>
      <c r="G43" s="7">
        <v>1272</v>
      </c>
      <c r="H43" s="7">
        <f t="shared" si="14"/>
        <v>8.3684210526315788</v>
      </c>
      <c r="I43" s="23">
        <f t="shared" si="15"/>
        <v>2273.37</v>
      </c>
      <c r="J43" s="8">
        <f t="shared" si="13"/>
        <v>2821.02</v>
      </c>
      <c r="K43" s="2"/>
    </row>
    <row r="44" spans="1:11" s="28" customFormat="1" x14ac:dyDescent="0.25">
      <c r="A44" s="50" t="s">
        <v>10</v>
      </c>
      <c r="B44" s="14" t="s">
        <v>113</v>
      </c>
      <c r="C44" s="6">
        <v>1</v>
      </c>
      <c r="D44" s="6">
        <f t="shared" si="12"/>
        <v>250.75</v>
      </c>
      <c r="E44" s="63">
        <v>152</v>
      </c>
      <c r="F44" s="64">
        <v>98.75</v>
      </c>
      <c r="G44" s="7">
        <v>1272</v>
      </c>
      <c r="H44" s="7">
        <f t="shared" si="14"/>
        <v>8.3684210526315788</v>
      </c>
      <c r="I44" s="23">
        <f t="shared" si="15"/>
        <v>1652.76</v>
      </c>
      <c r="J44" s="8">
        <f t="shared" si="13"/>
        <v>2050.91</v>
      </c>
      <c r="K44" s="2"/>
    </row>
    <row r="45" spans="1:11" s="28" customFormat="1" x14ac:dyDescent="0.25">
      <c r="A45" s="50" t="s">
        <v>10</v>
      </c>
      <c r="B45" s="14" t="s">
        <v>113</v>
      </c>
      <c r="C45" s="6">
        <v>1</v>
      </c>
      <c r="D45" s="6">
        <f t="shared" si="12"/>
        <v>237</v>
      </c>
      <c r="E45" s="63">
        <v>152</v>
      </c>
      <c r="F45" s="64">
        <v>85</v>
      </c>
      <c r="G45" s="7">
        <v>1272</v>
      </c>
      <c r="H45" s="7">
        <f t="shared" si="14"/>
        <v>8.3684210526315788</v>
      </c>
      <c r="I45" s="23">
        <f t="shared" si="15"/>
        <v>1422.63</v>
      </c>
      <c r="J45" s="8">
        <f t="shared" si="13"/>
        <v>1765.34</v>
      </c>
      <c r="K45" s="2"/>
    </row>
    <row r="46" spans="1:11" s="28" customFormat="1" x14ac:dyDescent="0.25">
      <c r="A46" s="50" t="s">
        <v>10</v>
      </c>
      <c r="B46" s="14" t="s">
        <v>113</v>
      </c>
      <c r="C46" s="6">
        <v>1</v>
      </c>
      <c r="D46" s="6">
        <f t="shared" si="12"/>
        <v>236.75</v>
      </c>
      <c r="E46" s="63">
        <v>152</v>
      </c>
      <c r="F46" s="64">
        <v>84.75</v>
      </c>
      <c r="G46" s="7">
        <v>1272</v>
      </c>
      <c r="H46" s="7">
        <f t="shared" si="14"/>
        <v>8.3684210526315788</v>
      </c>
      <c r="I46" s="23">
        <f t="shared" si="15"/>
        <v>1418.45</v>
      </c>
      <c r="J46" s="8">
        <f t="shared" si="13"/>
        <v>1760.15</v>
      </c>
      <c r="K46" s="2"/>
    </row>
    <row r="47" spans="1:11" s="28" customFormat="1" x14ac:dyDescent="0.25">
      <c r="A47" s="50" t="s">
        <v>10</v>
      </c>
      <c r="B47" s="14" t="s">
        <v>113</v>
      </c>
      <c r="C47" s="6">
        <v>1</v>
      </c>
      <c r="D47" s="6">
        <f t="shared" si="12"/>
        <v>214.5</v>
      </c>
      <c r="E47" s="63">
        <v>152</v>
      </c>
      <c r="F47" s="64">
        <v>62.5</v>
      </c>
      <c r="G47" s="7">
        <v>1272</v>
      </c>
      <c r="H47" s="7">
        <f t="shared" si="14"/>
        <v>8.3684210526315788</v>
      </c>
      <c r="I47" s="23">
        <f t="shared" si="15"/>
        <v>1046.05</v>
      </c>
      <c r="J47" s="8">
        <f t="shared" si="13"/>
        <v>1298.04</v>
      </c>
      <c r="K47" s="2"/>
    </row>
    <row r="48" spans="1:11" s="28" customFormat="1" x14ac:dyDescent="0.25">
      <c r="A48" s="50" t="s">
        <v>10</v>
      </c>
      <c r="B48" s="14" t="s">
        <v>113</v>
      </c>
      <c r="C48" s="6">
        <v>1</v>
      </c>
      <c r="D48" s="6">
        <f t="shared" si="12"/>
        <v>165</v>
      </c>
      <c r="E48" s="63">
        <v>112</v>
      </c>
      <c r="F48" s="64">
        <v>53</v>
      </c>
      <c r="G48" s="7">
        <v>937.26</v>
      </c>
      <c r="H48" s="7">
        <f t="shared" si="14"/>
        <v>8.3683928571428563</v>
      </c>
      <c r="I48" s="23">
        <f t="shared" si="15"/>
        <v>887.05</v>
      </c>
      <c r="J48" s="8">
        <f t="shared" si="13"/>
        <v>1100.74</v>
      </c>
      <c r="K48" s="2"/>
    </row>
    <row r="49" spans="1:11" s="28" customFormat="1" x14ac:dyDescent="0.25">
      <c r="A49" s="50" t="s">
        <v>10</v>
      </c>
      <c r="B49" s="14" t="s">
        <v>113</v>
      </c>
      <c r="C49" s="6">
        <v>1</v>
      </c>
      <c r="D49" s="6">
        <f t="shared" si="12"/>
        <v>175</v>
      </c>
      <c r="E49" s="63">
        <v>152</v>
      </c>
      <c r="F49" s="64">
        <v>23</v>
      </c>
      <c r="G49" s="7">
        <v>1272</v>
      </c>
      <c r="H49" s="7">
        <f t="shared" si="14"/>
        <v>8.3684210526315788</v>
      </c>
      <c r="I49" s="23">
        <f t="shared" si="15"/>
        <v>384.95</v>
      </c>
      <c r="J49" s="8">
        <f t="shared" si="13"/>
        <v>477.68</v>
      </c>
      <c r="K49" s="2"/>
    </row>
    <row r="50" spans="1:11" s="28" customFormat="1" x14ac:dyDescent="0.25">
      <c r="A50" s="50" t="s">
        <v>10</v>
      </c>
      <c r="B50" s="14" t="s">
        <v>113</v>
      </c>
      <c r="C50" s="6">
        <v>1</v>
      </c>
      <c r="D50" s="6">
        <f t="shared" si="12"/>
        <v>170</v>
      </c>
      <c r="E50" s="63">
        <v>152</v>
      </c>
      <c r="F50" s="64">
        <v>18</v>
      </c>
      <c r="G50" s="7">
        <v>1272</v>
      </c>
      <c r="H50" s="7">
        <f t="shared" si="14"/>
        <v>8.3684210526315788</v>
      </c>
      <c r="I50" s="23">
        <f t="shared" si="15"/>
        <v>301.26</v>
      </c>
      <c r="J50" s="8">
        <f t="shared" si="13"/>
        <v>373.83</v>
      </c>
      <c r="K50" s="2"/>
    </row>
    <row r="51" spans="1:11" s="28" customFormat="1" x14ac:dyDescent="0.25">
      <c r="A51" s="50" t="s">
        <v>10</v>
      </c>
      <c r="B51" s="14" t="s">
        <v>113</v>
      </c>
      <c r="C51" s="6">
        <v>1</v>
      </c>
      <c r="D51" s="6">
        <f t="shared" si="12"/>
        <v>168</v>
      </c>
      <c r="E51" s="63">
        <v>152</v>
      </c>
      <c r="F51" s="64">
        <v>16</v>
      </c>
      <c r="G51" s="7">
        <v>1272</v>
      </c>
      <c r="H51" s="7">
        <f t="shared" si="14"/>
        <v>8.3684210526315788</v>
      </c>
      <c r="I51" s="23">
        <f t="shared" si="15"/>
        <v>267.79000000000002</v>
      </c>
      <c r="J51" s="8">
        <f t="shared" si="13"/>
        <v>332.3</v>
      </c>
      <c r="K51" s="2"/>
    </row>
    <row r="52" spans="1:11" s="28" customFormat="1" x14ac:dyDescent="0.25">
      <c r="A52" s="50" t="s">
        <v>10</v>
      </c>
      <c r="B52" s="14" t="s">
        <v>113</v>
      </c>
      <c r="C52" s="6">
        <v>1</v>
      </c>
      <c r="D52" s="6">
        <f t="shared" si="12"/>
        <v>166.67</v>
      </c>
      <c r="E52" s="63">
        <v>152</v>
      </c>
      <c r="F52" s="64">
        <v>14.67</v>
      </c>
      <c r="G52" s="7">
        <v>1272</v>
      </c>
      <c r="H52" s="7">
        <f t="shared" si="14"/>
        <v>8.3684210526315788</v>
      </c>
      <c r="I52" s="23">
        <f t="shared" si="15"/>
        <v>245.53</v>
      </c>
      <c r="J52" s="8">
        <f t="shared" si="13"/>
        <v>304.68</v>
      </c>
      <c r="K52" s="2"/>
    </row>
    <row r="53" spans="1:11" s="28" customFormat="1" x14ac:dyDescent="0.25">
      <c r="A53" s="50" t="s">
        <v>10</v>
      </c>
      <c r="B53" s="14" t="s">
        <v>113</v>
      </c>
      <c r="C53" s="6">
        <v>1</v>
      </c>
      <c r="D53" s="6">
        <f t="shared" si="12"/>
        <v>160.5</v>
      </c>
      <c r="E53" s="63">
        <v>152</v>
      </c>
      <c r="F53" s="64">
        <v>8.5</v>
      </c>
      <c r="G53" s="7">
        <v>1159</v>
      </c>
      <c r="H53" s="7">
        <f t="shared" si="14"/>
        <v>7.625</v>
      </c>
      <c r="I53" s="23">
        <f t="shared" si="15"/>
        <v>129.63</v>
      </c>
      <c r="J53" s="8">
        <f t="shared" si="13"/>
        <v>160.86000000000001</v>
      </c>
      <c r="K53" s="2"/>
    </row>
    <row r="54" spans="1:11" s="28" customFormat="1" x14ac:dyDescent="0.25">
      <c r="A54" s="50" t="s">
        <v>10</v>
      </c>
      <c r="B54" s="14" t="s">
        <v>150</v>
      </c>
      <c r="C54" s="6">
        <v>1</v>
      </c>
      <c r="D54" s="6">
        <f t="shared" si="12"/>
        <v>218.25</v>
      </c>
      <c r="E54" s="63">
        <v>128</v>
      </c>
      <c r="F54" s="64">
        <v>90.25</v>
      </c>
      <c r="G54" s="7">
        <v>960</v>
      </c>
      <c r="H54" s="7">
        <f t="shared" si="14"/>
        <v>7.5</v>
      </c>
      <c r="I54" s="23">
        <f t="shared" si="15"/>
        <v>1353.75</v>
      </c>
      <c r="J54" s="8">
        <f t="shared" si="13"/>
        <v>1679.87</v>
      </c>
      <c r="K54" s="2"/>
    </row>
    <row r="55" spans="1:11" s="28" customFormat="1" x14ac:dyDescent="0.25">
      <c r="A55" s="50" t="s">
        <v>10</v>
      </c>
      <c r="B55" s="14" t="s">
        <v>150</v>
      </c>
      <c r="C55" s="6">
        <v>1</v>
      </c>
      <c r="D55" s="6">
        <f t="shared" si="12"/>
        <v>185.5</v>
      </c>
      <c r="E55" s="63">
        <v>152</v>
      </c>
      <c r="F55" s="64">
        <v>33.5</v>
      </c>
      <c r="G55" s="7">
        <v>1140</v>
      </c>
      <c r="H55" s="7">
        <f t="shared" si="14"/>
        <v>7.5</v>
      </c>
      <c r="I55" s="23">
        <f t="shared" si="15"/>
        <v>502.5</v>
      </c>
      <c r="J55" s="8">
        <f t="shared" si="13"/>
        <v>623.54999999999995</v>
      </c>
      <c r="K55" s="2"/>
    </row>
    <row r="56" spans="1:11" s="28" customFormat="1" x14ac:dyDescent="0.25">
      <c r="A56" s="50" t="s">
        <v>10</v>
      </c>
      <c r="B56" s="14" t="s">
        <v>150</v>
      </c>
      <c r="C56" s="6">
        <v>1</v>
      </c>
      <c r="D56" s="6">
        <f t="shared" si="12"/>
        <v>158.5</v>
      </c>
      <c r="E56" s="63">
        <v>152</v>
      </c>
      <c r="F56" s="64">
        <v>6.5</v>
      </c>
      <c r="G56" s="7">
        <v>1140</v>
      </c>
      <c r="H56" s="7">
        <f t="shared" si="14"/>
        <v>7.5</v>
      </c>
      <c r="I56" s="23">
        <f t="shared" si="15"/>
        <v>97.5</v>
      </c>
      <c r="J56" s="8">
        <f t="shared" si="13"/>
        <v>120.99</v>
      </c>
      <c r="K56" s="2"/>
    </row>
    <row r="57" spans="1:11" s="28" customFormat="1" ht="33" x14ac:dyDescent="0.25">
      <c r="A57" s="50" t="s">
        <v>10</v>
      </c>
      <c r="B57" s="14" t="s">
        <v>151</v>
      </c>
      <c r="C57" s="6">
        <v>1</v>
      </c>
      <c r="D57" s="6">
        <f t="shared" ref="D57:D62" si="16">E57+F57</f>
        <v>202.75</v>
      </c>
      <c r="E57" s="63">
        <v>152</v>
      </c>
      <c r="F57" s="64">
        <v>50.75</v>
      </c>
      <c r="G57" s="7">
        <v>1507</v>
      </c>
      <c r="H57" s="7">
        <f>G57/E57</f>
        <v>9.9144736842105257</v>
      </c>
      <c r="I57" s="23">
        <f>ROUND(H57*F57*2,2)</f>
        <v>1006.32</v>
      </c>
      <c r="J57" s="8">
        <f t="shared" ref="J57:J62" si="17">ROUND(I57*1.2409,2)</f>
        <v>1248.74</v>
      </c>
      <c r="K57" s="2"/>
    </row>
    <row r="58" spans="1:11" s="28" customFormat="1" ht="33.75" x14ac:dyDescent="0.3">
      <c r="A58" s="26" t="s">
        <v>10</v>
      </c>
      <c r="B58" s="32" t="s">
        <v>146</v>
      </c>
      <c r="C58" s="161">
        <v>1</v>
      </c>
      <c r="D58" s="6">
        <f t="shared" si="16"/>
        <v>228.5</v>
      </c>
      <c r="E58" s="23">
        <v>152</v>
      </c>
      <c r="F58" s="23">
        <v>76.5</v>
      </c>
      <c r="G58" s="23">
        <f>ROUND(H58*166.83,0)</f>
        <v>1387</v>
      </c>
      <c r="H58" s="7">
        <v>8.3139000000000003</v>
      </c>
      <c r="I58" s="23">
        <f t="shared" ref="I58:I62" si="18">ROUND(H58*F58*2,2)</f>
        <v>1272.03</v>
      </c>
      <c r="J58" s="8">
        <f t="shared" si="17"/>
        <v>1578.46</v>
      </c>
      <c r="K58" s="2"/>
    </row>
    <row r="59" spans="1:11" s="28" customFormat="1" ht="18.75" x14ac:dyDescent="0.3">
      <c r="A59" s="26" t="s">
        <v>10</v>
      </c>
      <c r="B59" s="32" t="s">
        <v>148</v>
      </c>
      <c r="C59" s="161">
        <v>1</v>
      </c>
      <c r="D59" s="6">
        <f t="shared" si="16"/>
        <v>198.5</v>
      </c>
      <c r="E59" s="23">
        <v>152</v>
      </c>
      <c r="F59" s="23">
        <v>46.5</v>
      </c>
      <c r="G59" s="23">
        <f>ROUND(H59*166.83,0)</f>
        <v>1321</v>
      </c>
      <c r="H59" s="7">
        <v>7.9183000000000003</v>
      </c>
      <c r="I59" s="23">
        <f t="shared" si="18"/>
        <v>736.4</v>
      </c>
      <c r="J59" s="8">
        <f t="shared" si="17"/>
        <v>913.8</v>
      </c>
      <c r="K59" s="2"/>
    </row>
    <row r="60" spans="1:11" s="28" customFormat="1" ht="18.75" x14ac:dyDescent="0.3">
      <c r="A60" s="26" t="s">
        <v>10</v>
      </c>
      <c r="B60" s="32" t="s">
        <v>148</v>
      </c>
      <c r="C60" s="161">
        <v>1</v>
      </c>
      <c r="D60" s="6">
        <f t="shared" si="16"/>
        <v>207.5</v>
      </c>
      <c r="E60" s="23">
        <v>144</v>
      </c>
      <c r="F60" s="23">
        <v>63.5</v>
      </c>
      <c r="G60" s="23">
        <f>ROUND(H60*166.83,0)</f>
        <v>1321</v>
      </c>
      <c r="H60" s="7">
        <v>7.9183000000000003</v>
      </c>
      <c r="I60" s="23">
        <f t="shared" si="18"/>
        <v>1005.62</v>
      </c>
      <c r="J60" s="8">
        <f t="shared" si="17"/>
        <v>1247.8699999999999</v>
      </c>
      <c r="K60" s="2"/>
    </row>
    <row r="61" spans="1:11" s="28" customFormat="1" ht="18.75" x14ac:dyDescent="0.3">
      <c r="A61" s="26" t="s">
        <v>10</v>
      </c>
      <c r="B61" s="32" t="s">
        <v>149</v>
      </c>
      <c r="C61" s="161">
        <v>1</v>
      </c>
      <c r="D61" s="6">
        <f t="shared" si="16"/>
        <v>174</v>
      </c>
      <c r="E61" s="23">
        <v>152</v>
      </c>
      <c r="F61" s="6">
        <v>22</v>
      </c>
      <c r="G61" s="23">
        <v>1272</v>
      </c>
      <c r="H61" s="7">
        <v>7.97</v>
      </c>
      <c r="I61" s="23">
        <f t="shared" si="18"/>
        <v>350.68</v>
      </c>
      <c r="J61" s="8">
        <f t="shared" si="17"/>
        <v>435.16</v>
      </c>
      <c r="K61" s="2"/>
    </row>
    <row r="62" spans="1:11" s="28" customFormat="1" ht="18.75" x14ac:dyDescent="0.3">
      <c r="A62" s="26" t="s">
        <v>10</v>
      </c>
      <c r="B62" s="32" t="s">
        <v>149</v>
      </c>
      <c r="C62" s="161">
        <v>1</v>
      </c>
      <c r="D62" s="6">
        <f t="shared" si="16"/>
        <v>163</v>
      </c>
      <c r="E62" s="23">
        <v>152</v>
      </c>
      <c r="F62" s="23">
        <v>11</v>
      </c>
      <c r="G62" s="23">
        <f>ROUND(H62*166.83,0)</f>
        <v>1272</v>
      </c>
      <c r="H62" s="7">
        <v>7.6245000000000003</v>
      </c>
      <c r="I62" s="23">
        <f t="shared" si="18"/>
        <v>167.74</v>
      </c>
      <c r="J62" s="8">
        <f t="shared" si="17"/>
        <v>208.15</v>
      </c>
      <c r="K62" s="2"/>
    </row>
    <row r="63" spans="1:11" s="28" customFormat="1" ht="49.5" x14ac:dyDescent="0.25">
      <c r="A63" s="27" t="s">
        <v>10</v>
      </c>
      <c r="B63" s="16" t="s">
        <v>12</v>
      </c>
      <c r="C63" s="162">
        <f t="shared" ref="C63:F63" si="19">SUM(C64:C113)</f>
        <v>50</v>
      </c>
      <c r="D63" s="162">
        <f t="shared" si="19"/>
        <v>9821.4256657223796</v>
      </c>
      <c r="E63" s="162">
        <f t="shared" si="19"/>
        <v>7528</v>
      </c>
      <c r="F63" s="162">
        <f t="shared" si="19"/>
        <v>2293.4256657223796</v>
      </c>
      <c r="G63" s="162"/>
      <c r="H63" s="162"/>
      <c r="I63" s="18">
        <f>SUM(I64:I113)</f>
        <v>27352.599999999991</v>
      </c>
      <c r="J63" s="18">
        <f>SUM(J64:J113)</f>
        <v>33941.860000000008</v>
      </c>
      <c r="K63" s="2"/>
    </row>
    <row r="64" spans="1:11" s="28" customFormat="1" x14ac:dyDescent="0.25">
      <c r="A64" s="50" t="s">
        <v>10</v>
      </c>
      <c r="B64" s="32" t="s">
        <v>79</v>
      </c>
      <c r="C64" s="6">
        <v>1</v>
      </c>
      <c r="D64" s="6">
        <f t="shared" ref="D64:D81" si="20">E64+F64</f>
        <v>291</v>
      </c>
      <c r="E64" s="63">
        <v>152</v>
      </c>
      <c r="F64" s="64">
        <v>139</v>
      </c>
      <c r="G64" s="7">
        <v>931</v>
      </c>
      <c r="H64" s="7">
        <f>G64/E64</f>
        <v>6.125</v>
      </c>
      <c r="I64" s="23">
        <f t="shared" si="15"/>
        <v>1702.75</v>
      </c>
      <c r="J64" s="8">
        <f t="shared" ref="J64:J81" si="21">ROUND(I64*1.2409,2)</f>
        <v>2112.94</v>
      </c>
      <c r="K64" s="2"/>
    </row>
    <row r="65" spans="1:11" s="28" customFormat="1" x14ac:dyDescent="0.25">
      <c r="A65" s="50" t="s">
        <v>10</v>
      </c>
      <c r="B65" s="32" t="s">
        <v>79</v>
      </c>
      <c r="C65" s="6">
        <v>1</v>
      </c>
      <c r="D65" s="6">
        <f t="shared" si="20"/>
        <v>259.25</v>
      </c>
      <c r="E65" s="63">
        <v>152</v>
      </c>
      <c r="F65" s="64">
        <v>107.25</v>
      </c>
      <c r="G65" s="7">
        <v>931</v>
      </c>
      <c r="H65" s="7">
        <f t="shared" ref="H65:H81" si="22">G65/E65</f>
        <v>6.125</v>
      </c>
      <c r="I65" s="23">
        <f t="shared" si="15"/>
        <v>1313.81</v>
      </c>
      <c r="J65" s="8">
        <f t="shared" si="21"/>
        <v>1630.31</v>
      </c>
      <c r="K65" s="2"/>
    </row>
    <row r="66" spans="1:11" s="28" customFormat="1" x14ac:dyDescent="0.25">
      <c r="A66" s="50" t="s">
        <v>10</v>
      </c>
      <c r="B66" s="32" t="s">
        <v>79</v>
      </c>
      <c r="C66" s="6">
        <v>1</v>
      </c>
      <c r="D66" s="6">
        <f t="shared" si="20"/>
        <v>258.75</v>
      </c>
      <c r="E66" s="63">
        <v>152</v>
      </c>
      <c r="F66" s="64">
        <v>106.75</v>
      </c>
      <c r="G66" s="7">
        <v>931</v>
      </c>
      <c r="H66" s="7">
        <f t="shared" si="22"/>
        <v>6.125</v>
      </c>
      <c r="I66" s="23">
        <f t="shared" si="15"/>
        <v>1307.69</v>
      </c>
      <c r="J66" s="8">
        <f t="shared" si="21"/>
        <v>1622.71</v>
      </c>
      <c r="K66" s="2"/>
    </row>
    <row r="67" spans="1:11" s="28" customFormat="1" x14ac:dyDescent="0.25">
      <c r="A67" s="50" t="s">
        <v>10</v>
      </c>
      <c r="B67" s="32" t="s">
        <v>79</v>
      </c>
      <c r="C67" s="6">
        <v>1</v>
      </c>
      <c r="D67" s="6">
        <f t="shared" si="20"/>
        <v>258.5</v>
      </c>
      <c r="E67" s="63">
        <v>152</v>
      </c>
      <c r="F67" s="64">
        <v>106.5</v>
      </c>
      <c r="G67" s="7">
        <v>931</v>
      </c>
      <c r="H67" s="7">
        <f t="shared" si="22"/>
        <v>6.125</v>
      </c>
      <c r="I67" s="23">
        <f t="shared" si="15"/>
        <v>1304.6300000000001</v>
      </c>
      <c r="J67" s="8">
        <f t="shared" si="21"/>
        <v>1618.92</v>
      </c>
      <c r="K67" s="2"/>
    </row>
    <row r="68" spans="1:11" s="28" customFormat="1" x14ac:dyDescent="0.25">
      <c r="A68" s="50" t="s">
        <v>10</v>
      </c>
      <c r="B68" s="32" t="s">
        <v>79</v>
      </c>
      <c r="C68" s="6">
        <v>1</v>
      </c>
      <c r="D68" s="6">
        <f t="shared" si="20"/>
        <v>251</v>
      </c>
      <c r="E68" s="63">
        <v>152</v>
      </c>
      <c r="F68" s="64">
        <v>99</v>
      </c>
      <c r="G68" s="7">
        <v>931</v>
      </c>
      <c r="H68" s="7">
        <f t="shared" si="22"/>
        <v>6.125</v>
      </c>
      <c r="I68" s="23">
        <f t="shared" si="15"/>
        <v>1212.75</v>
      </c>
      <c r="J68" s="8">
        <f t="shared" si="21"/>
        <v>1504.9</v>
      </c>
      <c r="K68" s="2"/>
    </row>
    <row r="69" spans="1:11" s="28" customFormat="1" x14ac:dyDescent="0.25">
      <c r="A69" s="50" t="s">
        <v>10</v>
      </c>
      <c r="B69" s="32" t="s">
        <v>79</v>
      </c>
      <c r="C69" s="6">
        <v>1</v>
      </c>
      <c r="D69" s="6">
        <f t="shared" si="20"/>
        <v>244</v>
      </c>
      <c r="E69" s="63">
        <v>152</v>
      </c>
      <c r="F69" s="64">
        <v>92</v>
      </c>
      <c r="G69" s="7">
        <v>931</v>
      </c>
      <c r="H69" s="7">
        <f t="shared" si="22"/>
        <v>6.125</v>
      </c>
      <c r="I69" s="23">
        <f t="shared" si="15"/>
        <v>1127</v>
      </c>
      <c r="J69" s="8">
        <f t="shared" si="21"/>
        <v>1398.49</v>
      </c>
      <c r="K69" s="2"/>
    </row>
    <row r="70" spans="1:11" s="28" customFormat="1" x14ac:dyDescent="0.25">
      <c r="A70" s="50" t="s">
        <v>10</v>
      </c>
      <c r="B70" s="32" t="s">
        <v>79</v>
      </c>
      <c r="C70" s="6">
        <v>1</v>
      </c>
      <c r="D70" s="6">
        <f t="shared" si="20"/>
        <v>242.5</v>
      </c>
      <c r="E70" s="63">
        <v>152</v>
      </c>
      <c r="F70" s="64">
        <v>90.5</v>
      </c>
      <c r="G70" s="7">
        <v>931</v>
      </c>
      <c r="H70" s="7">
        <f t="shared" si="22"/>
        <v>6.125</v>
      </c>
      <c r="I70" s="23">
        <f t="shared" si="15"/>
        <v>1108.6300000000001</v>
      </c>
      <c r="J70" s="8">
        <f t="shared" si="21"/>
        <v>1375.7</v>
      </c>
      <c r="K70" s="2"/>
    </row>
    <row r="71" spans="1:11" s="28" customFormat="1" x14ac:dyDescent="0.25">
      <c r="A71" s="50" t="s">
        <v>10</v>
      </c>
      <c r="B71" s="32" t="s">
        <v>79</v>
      </c>
      <c r="C71" s="6">
        <v>1</v>
      </c>
      <c r="D71" s="6">
        <f t="shared" si="20"/>
        <v>242.25</v>
      </c>
      <c r="E71" s="63">
        <v>152</v>
      </c>
      <c r="F71" s="64">
        <v>90.25</v>
      </c>
      <c r="G71" s="7">
        <v>931</v>
      </c>
      <c r="H71" s="7">
        <f t="shared" si="22"/>
        <v>6.125</v>
      </c>
      <c r="I71" s="23">
        <f t="shared" si="15"/>
        <v>1105.56</v>
      </c>
      <c r="J71" s="8">
        <f t="shared" si="21"/>
        <v>1371.89</v>
      </c>
      <c r="K71" s="2"/>
    </row>
    <row r="72" spans="1:11" s="28" customFormat="1" x14ac:dyDescent="0.25">
      <c r="A72" s="50" t="s">
        <v>10</v>
      </c>
      <c r="B72" s="32" t="s">
        <v>79</v>
      </c>
      <c r="C72" s="6">
        <v>1</v>
      </c>
      <c r="D72" s="6">
        <f t="shared" si="20"/>
        <v>239.5</v>
      </c>
      <c r="E72" s="63">
        <v>152</v>
      </c>
      <c r="F72" s="64">
        <v>87.5</v>
      </c>
      <c r="G72" s="7">
        <v>931</v>
      </c>
      <c r="H72" s="7">
        <f t="shared" si="22"/>
        <v>6.125</v>
      </c>
      <c r="I72" s="23">
        <f t="shared" si="15"/>
        <v>1071.8800000000001</v>
      </c>
      <c r="J72" s="8">
        <f t="shared" si="21"/>
        <v>1330.1</v>
      </c>
      <c r="K72" s="2"/>
    </row>
    <row r="73" spans="1:11" s="28" customFormat="1" x14ac:dyDescent="0.25">
      <c r="A73" s="50" t="s">
        <v>10</v>
      </c>
      <c r="B73" s="32" t="s">
        <v>79</v>
      </c>
      <c r="C73" s="6">
        <v>1</v>
      </c>
      <c r="D73" s="6">
        <f t="shared" si="20"/>
        <v>228</v>
      </c>
      <c r="E73" s="63">
        <v>152</v>
      </c>
      <c r="F73" s="64">
        <v>76</v>
      </c>
      <c r="G73" s="7">
        <v>931</v>
      </c>
      <c r="H73" s="7">
        <f t="shared" si="22"/>
        <v>6.125</v>
      </c>
      <c r="I73" s="23">
        <f t="shared" si="15"/>
        <v>931</v>
      </c>
      <c r="J73" s="8">
        <f t="shared" si="21"/>
        <v>1155.28</v>
      </c>
      <c r="K73" s="2"/>
    </row>
    <row r="74" spans="1:11" s="28" customFormat="1" x14ac:dyDescent="0.25">
      <c r="A74" s="50" t="s">
        <v>10</v>
      </c>
      <c r="B74" s="32" t="s">
        <v>79</v>
      </c>
      <c r="C74" s="6">
        <v>1</v>
      </c>
      <c r="D74" s="6">
        <f t="shared" si="20"/>
        <v>214.5</v>
      </c>
      <c r="E74" s="63">
        <v>152</v>
      </c>
      <c r="F74" s="64">
        <v>62.5</v>
      </c>
      <c r="G74" s="7">
        <v>931</v>
      </c>
      <c r="H74" s="7">
        <f t="shared" si="22"/>
        <v>6.125</v>
      </c>
      <c r="I74" s="23">
        <f t="shared" si="15"/>
        <v>765.63</v>
      </c>
      <c r="J74" s="8">
        <f t="shared" si="21"/>
        <v>950.07</v>
      </c>
      <c r="K74" s="2"/>
    </row>
    <row r="75" spans="1:11" s="28" customFormat="1" x14ac:dyDescent="0.25">
      <c r="A75" s="50" t="s">
        <v>10</v>
      </c>
      <c r="B75" s="32" t="s">
        <v>79</v>
      </c>
      <c r="C75" s="6">
        <v>1</v>
      </c>
      <c r="D75" s="6">
        <f t="shared" si="20"/>
        <v>209.5</v>
      </c>
      <c r="E75" s="63">
        <v>152</v>
      </c>
      <c r="F75" s="64">
        <v>57.5</v>
      </c>
      <c r="G75" s="7">
        <v>931</v>
      </c>
      <c r="H75" s="7">
        <f t="shared" si="22"/>
        <v>6.125</v>
      </c>
      <c r="I75" s="23">
        <f t="shared" si="15"/>
        <v>704.38</v>
      </c>
      <c r="J75" s="8">
        <f t="shared" si="21"/>
        <v>874.07</v>
      </c>
      <c r="K75" s="2"/>
    </row>
    <row r="76" spans="1:11" s="28" customFormat="1" x14ac:dyDescent="0.25">
      <c r="A76" s="50" t="s">
        <v>10</v>
      </c>
      <c r="B76" s="32" t="s">
        <v>79</v>
      </c>
      <c r="C76" s="6">
        <v>1</v>
      </c>
      <c r="D76" s="6">
        <f t="shared" si="20"/>
        <v>205</v>
      </c>
      <c r="E76" s="63">
        <v>152</v>
      </c>
      <c r="F76" s="64">
        <v>53</v>
      </c>
      <c r="G76" s="7">
        <v>931</v>
      </c>
      <c r="H76" s="7">
        <f t="shared" si="22"/>
        <v>6.125</v>
      </c>
      <c r="I76" s="23">
        <f t="shared" si="15"/>
        <v>649.25</v>
      </c>
      <c r="J76" s="8">
        <f t="shared" si="21"/>
        <v>805.65</v>
      </c>
      <c r="K76" s="2"/>
    </row>
    <row r="77" spans="1:11" s="28" customFormat="1" x14ac:dyDescent="0.25">
      <c r="A77" s="50" t="s">
        <v>10</v>
      </c>
      <c r="B77" s="32" t="s">
        <v>79</v>
      </c>
      <c r="C77" s="6">
        <v>1</v>
      </c>
      <c r="D77" s="6">
        <f t="shared" si="20"/>
        <v>205</v>
      </c>
      <c r="E77" s="63">
        <v>152</v>
      </c>
      <c r="F77" s="64">
        <v>53</v>
      </c>
      <c r="G77" s="7">
        <v>931</v>
      </c>
      <c r="H77" s="7">
        <f t="shared" si="22"/>
        <v>6.125</v>
      </c>
      <c r="I77" s="23">
        <f t="shared" si="15"/>
        <v>649.25</v>
      </c>
      <c r="J77" s="8">
        <f t="shared" si="21"/>
        <v>805.65</v>
      </c>
      <c r="K77" s="2"/>
    </row>
    <row r="78" spans="1:11" s="28" customFormat="1" x14ac:dyDescent="0.25">
      <c r="A78" s="50" t="s">
        <v>10</v>
      </c>
      <c r="B78" s="32" t="s">
        <v>79</v>
      </c>
      <c r="C78" s="6">
        <v>1</v>
      </c>
      <c r="D78" s="6">
        <f t="shared" si="20"/>
        <v>199</v>
      </c>
      <c r="E78" s="63">
        <v>152</v>
      </c>
      <c r="F78" s="64">
        <v>47</v>
      </c>
      <c r="G78" s="7">
        <v>931</v>
      </c>
      <c r="H78" s="7">
        <f t="shared" si="22"/>
        <v>6.125</v>
      </c>
      <c r="I78" s="23">
        <f t="shared" si="15"/>
        <v>575.75</v>
      </c>
      <c r="J78" s="8">
        <f t="shared" si="21"/>
        <v>714.45</v>
      </c>
      <c r="K78" s="2"/>
    </row>
    <row r="79" spans="1:11" s="28" customFormat="1" x14ac:dyDescent="0.25">
      <c r="A79" s="50" t="s">
        <v>10</v>
      </c>
      <c r="B79" s="32" t="s">
        <v>79</v>
      </c>
      <c r="C79" s="6">
        <v>1</v>
      </c>
      <c r="D79" s="6">
        <f t="shared" si="20"/>
        <v>191.5</v>
      </c>
      <c r="E79" s="63">
        <v>152</v>
      </c>
      <c r="F79" s="64">
        <v>39.5</v>
      </c>
      <c r="G79" s="7">
        <v>931</v>
      </c>
      <c r="H79" s="7">
        <f t="shared" si="22"/>
        <v>6.125</v>
      </c>
      <c r="I79" s="23">
        <f t="shared" si="15"/>
        <v>483.88</v>
      </c>
      <c r="J79" s="8">
        <f t="shared" si="21"/>
        <v>600.45000000000005</v>
      </c>
      <c r="K79" s="2"/>
    </row>
    <row r="80" spans="1:11" s="28" customFormat="1" x14ac:dyDescent="0.25">
      <c r="A80" s="50" t="s">
        <v>10</v>
      </c>
      <c r="B80" s="32" t="s">
        <v>79</v>
      </c>
      <c r="C80" s="6">
        <v>1</v>
      </c>
      <c r="D80" s="6">
        <f t="shared" si="20"/>
        <v>180.5</v>
      </c>
      <c r="E80" s="63">
        <v>152</v>
      </c>
      <c r="F80" s="64">
        <v>28.5</v>
      </c>
      <c r="G80" s="7">
        <v>931</v>
      </c>
      <c r="H80" s="7">
        <f t="shared" si="22"/>
        <v>6.125</v>
      </c>
      <c r="I80" s="23">
        <f t="shared" si="15"/>
        <v>349.13</v>
      </c>
      <c r="J80" s="8">
        <f t="shared" si="21"/>
        <v>433.24</v>
      </c>
      <c r="K80" s="2"/>
    </row>
    <row r="81" spans="1:11" s="28" customFormat="1" x14ac:dyDescent="0.25">
      <c r="A81" s="50" t="s">
        <v>10</v>
      </c>
      <c r="B81" s="32" t="s">
        <v>79</v>
      </c>
      <c r="C81" s="6">
        <v>1</v>
      </c>
      <c r="D81" s="6">
        <f t="shared" si="20"/>
        <v>171</v>
      </c>
      <c r="E81" s="63">
        <v>152</v>
      </c>
      <c r="F81" s="64">
        <v>19</v>
      </c>
      <c r="G81" s="7">
        <v>931</v>
      </c>
      <c r="H81" s="7">
        <f t="shared" si="22"/>
        <v>6.125</v>
      </c>
      <c r="I81" s="23">
        <f t="shared" si="15"/>
        <v>232.75</v>
      </c>
      <c r="J81" s="8">
        <f t="shared" si="21"/>
        <v>288.82</v>
      </c>
      <c r="K81" s="2"/>
    </row>
    <row r="82" spans="1:11" s="28" customFormat="1" x14ac:dyDescent="0.25">
      <c r="A82" s="50" t="s">
        <v>10</v>
      </c>
      <c r="B82" s="32" t="s">
        <v>79</v>
      </c>
      <c r="C82" s="6">
        <v>1</v>
      </c>
      <c r="D82" s="6">
        <f t="shared" ref="D82:D113" si="23">E82+F82</f>
        <v>68.5</v>
      </c>
      <c r="E82" s="63">
        <v>56</v>
      </c>
      <c r="F82" s="64">
        <v>12.5</v>
      </c>
      <c r="G82" s="7">
        <v>343</v>
      </c>
      <c r="H82" s="7">
        <f t="shared" ref="H82:H92" si="24">G82/E82</f>
        <v>6.125</v>
      </c>
      <c r="I82" s="23">
        <f t="shared" ref="I82:I92" si="25">ROUND(H82*F82*2,2)</f>
        <v>153.13</v>
      </c>
      <c r="J82" s="8">
        <f t="shared" ref="J82:J113" si="26">ROUND(I82*1.2409,2)</f>
        <v>190.02</v>
      </c>
      <c r="K82" s="2"/>
    </row>
    <row r="83" spans="1:11" s="28" customFormat="1" x14ac:dyDescent="0.25">
      <c r="A83" s="50" t="s">
        <v>10</v>
      </c>
      <c r="B83" s="32" t="s">
        <v>79</v>
      </c>
      <c r="C83" s="6">
        <v>1</v>
      </c>
      <c r="D83" s="6">
        <f t="shared" si="23"/>
        <v>161</v>
      </c>
      <c r="E83" s="63">
        <v>152</v>
      </c>
      <c r="F83" s="64">
        <v>9</v>
      </c>
      <c r="G83" s="7">
        <v>931</v>
      </c>
      <c r="H83" s="7">
        <f t="shared" si="24"/>
        <v>6.125</v>
      </c>
      <c r="I83" s="23">
        <f t="shared" si="25"/>
        <v>110.25</v>
      </c>
      <c r="J83" s="8">
        <f t="shared" si="26"/>
        <v>136.81</v>
      </c>
      <c r="K83" s="2"/>
    </row>
    <row r="84" spans="1:11" s="28" customFormat="1" x14ac:dyDescent="0.25">
      <c r="A84" s="50" t="s">
        <v>10</v>
      </c>
      <c r="B84" s="32" t="s">
        <v>79</v>
      </c>
      <c r="C84" s="6">
        <v>1</v>
      </c>
      <c r="D84" s="6">
        <f t="shared" si="23"/>
        <v>191.17000000000002</v>
      </c>
      <c r="E84" s="63">
        <v>152</v>
      </c>
      <c r="F84" s="64">
        <v>39.17</v>
      </c>
      <c r="G84" s="7">
        <v>837</v>
      </c>
      <c r="H84" s="7">
        <f t="shared" si="24"/>
        <v>5.5065789473684212</v>
      </c>
      <c r="I84" s="23">
        <f t="shared" si="25"/>
        <v>431.39</v>
      </c>
      <c r="J84" s="8">
        <f t="shared" si="26"/>
        <v>535.30999999999995</v>
      </c>
      <c r="K84" s="2"/>
    </row>
    <row r="85" spans="1:11" s="28" customFormat="1" x14ac:dyDescent="0.25">
      <c r="A85" s="50" t="s">
        <v>10</v>
      </c>
      <c r="B85" s="32" t="s">
        <v>79</v>
      </c>
      <c r="C85" s="6">
        <v>1</v>
      </c>
      <c r="D85" s="6">
        <f t="shared" si="23"/>
        <v>173.5</v>
      </c>
      <c r="E85" s="63">
        <v>152</v>
      </c>
      <c r="F85" s="64">
        <v>21.5</v>
      </c>
      <c r="G85" s="7">
        <v>848</v>
      </c>
      <c r="H85" s="7">
        <f t="shared" si="24"/>
        <v>5.5789473684210522</v>
      </c>
      <c r="I85" s="23">
        <f t="shared" si="25"/>
        <v>239.89</v>
      </c>
      <c r="J85" s="8">
        <f t="shared" si="26"/>
        <v>297.68</v>
      </c>
      <c r="K85" s="2"/>
    </row>
    <row r="86" spans="1:11" s="28" customFormat="1" x14ac:dyDescent="0.25">
      <c r="A86" s="50" t="s">
        <v>10</v>
      </c>
      <c r="B86" s="32" t="s">
        <v>79</v>
      </c>
      <c r="C86" s="6">
        <v>1</v>
      </c>
      <c r="D86" s="6">
        <f t="shared" si="23"/>
        <v>165.5</v>
      </c>
      <c r="E86" s="63">
        <v>152</v>
      </c>
      <c r="F86" s="64">
        <v>13.5</v>
      </c>
      <c r="G86" s="7">
        <v>848</v>
      </c>
      <c r="H86" s="7">
        <f t="shared" si="24"/>
        <v>5.5789473684210522</v>
      </c>
      <c r="I86" s="23">
        <f t="shared" si="25"/>
        <v>150.63</v>
      </c>
      <c r="J86" s="8">
        <f t="shared" si="26"/>
        <v>186.92</v>
      </c>
      <c r="K86" s="2"/>
    </row>
    <row r="87" spans="1:11" s="28" customFormat="1" x14ac:dyDescent="0.25">
      <c r="A87" s="50" t="s">
        <v>10</v>
      </c>
      <c r="B87" s="32" t="s">
        <v>79</v>
      </c>
      <c r="C87" s="6">
        <v>1</v>
      </c>
      <c r="D87" s="6">
        <f t="shared" si="23"/>
        <v>200</v>
      </c>
      <c r="E87" s="63">
        <v>152</v>
      </c>
      <c r="F87" s="64">
        <v>48</v>
      </c>
      <c r="G87" s="7">
        <v>827</v>
      </c>
      <c r="H87" s="7">
        <f t="shared" si="24"/>
        <v>5.4407894736842106</v>
      </c>
      <c r="I87" s="23">
        <f t="shared" si="25"/>
        <v>522.32000000000005</v>
      </c>
      <c r="J87" s="8">
        <f t="shared" si="26"/>
        <v>648.15</v>
      </c>
      <c r="K87" s="2"/>
    </row>
    <row r="88" spans="1:11" s="28" customFormat="1" x14ac:dyDescent="0.25">
      <c r="A88" s="50" t="s">
        <v>10</v>
      </c>
      <c r="B88" s="32" t="s">
        <v>79</v>
      </c>
      <c r="C88" s="6">
        <v>1</v>
      </c>
      <c r="D88" s="6">
        <f t="shared" si="23"/>
        <v>184</v>
      </c>
      <c r="E88" s="63">
        <v>152</v>
      </c>
      <c r="F88" s="64">
        <v>32</v>
      </c>
      <c r="G88" s="7">
        <v>827</v>
      </c>
      <c r="H88" s="7">
        <f t="shared" si="24"/>
        <v>5.4407894736842106</v>
      </c>
      <c r="I88" s="23">
        <f t="shared" si="25"/>
        <v>348.21</v>
      </c>
      <c r="J88" s="8">
        <f t="shared" si="26"/>
        <v>432.09</v>
      </c>
      <c r="K88" s="2"/>
    </row>
    <row r="89" spans="1:11" s="28" customFormat="1" x14ac:dyDescent="0.25">
      <c r="A89" s="50" t="s">
        <v>10</v>
      </c>
      <c r="B89" s="32" t="s">
        <v>79</v>
      </c>
      <c r="C89" s="6">
        <v>1</v>
      </c>
      <c r="D89" s="6">
        <f t="shared" si="23"/>
        <v>84</v>
      </c>
      <c r="E89" s="63">
        <v>80</v>
      </c>
      <c r="F89" s="64">
        <v>4</v>
      </c>
      <c r="G89" s="7">
        <v>401</v>
      </c>
      <c r="H89" s="7">
        <f t="shared" si="24"/>
        <v>5.0125000000000002</v>
      </c>
      <c r="I89" s="23">
        <f t="shared" si="25"/>
        <v>40.1</v>
      </c>
      <c r="J89" s="8">
        <f t="shared" si="26"/>
        <v>49.76</v>
      </c>
      <c r="K89" s="2"/>
    </row>
    <row r="90" spans="1:11" s="28" customFormat="1" x14ac:dyDescent="0.25">
      <c r="A90" s="50" t="s">
        <v>10</v>
      </c>
      <c r="B90" s="32" t="s">
        <v>99</v>
      </c>
      <c r="C90" s="6">
        <v>1</v>
      </c>
      <c r="D90" s="6">
        <f t="shared" si="23"/>
        <v>167</v>
      </c>
      <c r="E90" s="63">
        <v>152</v>
      </c>
      <c r="F90" s="64">
        <v>15</v>
      </c>
      <c r="G90" s="7">
        <v>848</v>
      </c>
      <c r="H90" s="7">
        <f t="shared" si="24"/>
        <v>5.5789473684210522</v>
      </c>
      <c r="I90" s="23">
        <f t="shared" si="25"/>
        <v>167.37</v>
      </c>
      <c r="J90" s="8">
        <f t="shared" si="26"/>
        <v>207.69</v>
      </c>
      <c r="K90" s="2"/>
    </row>
    <row r="91" spans="1:11" s="28" customFormat="1" x14ac:dyDescent="0.25">
      <c r="A91" s="50" t="s">
        <v>10</v>
      </c>
      <c r="B91" s="32" t="s">
        <v>20</v>
      </c>
      <c r="C91" s="6">
        <v>1</v>
      </c>
      <c r="D91" s="6">
        <f t="shared" si="23"/>
        <v>220</v>
      </c>
      <c r="E91" s="63">
        <v>152</v>
      </c>
      <c r="F91" s="64">
        <v>68</v>
      </c>
      <c r="G91" s="7">
        <v>763</v>
      </c>
      <c r="H91" s="7">
        <f t="shared" si="24"/>
        <v>5.0197368421052628</v>
      </c>
      <c r="I91" s="23">
        <f t="shared" si="25"/>
        <v>682.68</v>
      </c>
      <c r="J91" s="8">
        <f t="shared" si="26"/>
        <v>847.14</v>
      </c>
      <c r="K91" s="2"/>
    </row>
    <row r="92" spans="1:11" s="28" customFormat="1" x14ac:dyDescent="0.25">
      <c r="A92" s="50" t="s">
        <v>10</v>
      </c>
      <c r="B92" s="32" t="s">
        <v>78</v>
      </c>
      <c r="C92" s="6">
        <v>1</v>
      </c>
      <c r="D92" s="6">
        <f t="shared" si="23"/>
        <v>185.5</v>
      </c>
      <c r="E92" s="63">
        <v>152</v>
      </c>
      <c r="F92" s="64">
        <v>33.5</v>
      </c>
      <c r="G92" s="7">
        <v>1350</v>
      </c>
      <c r="H92" s="7">
        <f t="shared" si="24"/>
        <v>8.8815789473684212</v>
      </c>
      <c r="I92" s="23">
        <f t="shared" si="25"/>
        <v>595.07000000000005</v>
      </c>
      <c r="J92" s="8">
        <f t="shared" si="26"/>
        <v>738.42</v>
      </c>
      <c r="K92" s="2"/>
    </row>
    <row r="93" spans="1:11" s="28" customFormat="1" x14ac:dyDescent="0.25">
      <c r="A93" s="26" t="s">
        <v>10</v>
      </c>
      <c r="B93" s="32" t="s">
        <v>103</v>
      </c>
      <c r="C93" s="160">
        <v>1</v>
      </c>
      <c r="D93" s="6">
        <f t="shared" si="23"/>
        <v>169</v>
      </c>
      <c r="E93" s="23">
        <v>152</v>
      </c>
      <c r="F93" s="23">
        <v>17</v>
      </c>
      <c r="G93" s="23">
        <f t="shared" ref="G93:G104" si="27">ROUND(H93*166.83,0)</f>
        <v>938</v>
      </c>
      <c r="H93" s="7">
        <v>5.6224999999999996</v>
      </c>
      <c r="I93" s="8">
        <f t="shared" ref="I93:I113" si="28">ROUND(F93*H93*2,2)</f>
        <v>191.17</v>
      </c>
      <c r="J93" s="8">
        <f t="shared" si="26"/>
        <v>237.22</v>
      </c>
      <c r="K93" s="2"/>
    </row>
    <row r="94" spans="1:11" s="28" customFormat="1" x14ac:dyDescent="0.25">
      <c r="A94" s="26" t="s">
        <v>10</v>
      </c>
      <c r="B94" s="32" t="s">
        <v>88</v>
      </c>
      <c r="C94" s="160">
        <v>1</v>
      </c>
      <c r="D94" s="6">
        <f t="shared" si="23"/>
        <v>176</v>
      </c>
      <c r="E94" s="23">
        <v>152</v>
      </c>
      <c r="F94" s="23">
        <v>24</v>
      </c>
      <c r="G94" s="23">
        <f t="shared" si="27"/>
        <v>908</v>
      </c>
      <c r="H94" s="7">
        <v>5.4427000000000003</v>
      </c>
      <c r="I94" s="8">
        <f t="shared" si="28"/>
        <v>261.25</v>
      </c>
      <c r="J94" s="8">
        <f t="shared" si="26"/>
        <v>324.19</v>
      </c>
      <c r="K94" s="2"/>
    </row>
    <row r="95" spans="1:11" s="28" customFormat="1" x14ac:dyDescent="0.25">
      <c r="A95" s="26" t="s">
        <v>10</v>
      </c>
      <c r="B95" s="32" t="s">
        <v>88</v>
      </c>
      <c r="C95" s="160">
        <v>1</v>
      </c>
      <c r="D95" s="6">
        <f t="shared" si="23"/>
        <v>176</v>
      </c>
      <c r="E95" s="23">
        <v>152</v>
      </c>
      <c r="F95" s="23">
        <v>24</v>
      </c>
      <c r="G95" s="23">
        <f t="shared" si="27"/>
        <v>908</v>
      </c>
      <c r="H95" s="7">
        <v>5.4427000000000003</v>
      </c>
      <c r="I95" s="8">
        <f t="shared" si="28"/>
        <v>261.25</v>
      </c>
      <c r="J95" s="8">
        <f t="shared" si="26"/>
        <v>324.19</v>
      </c>
      <c r="K95" s="2"/>
    </row>
    <row r="96" spans="1:11" s="28" customFormat="1" x14ac:dyDescent="0.25">
      <c r="A96" s="26" t="s">
        <v>10</v>
      </c>
      <c r="B96" s="32" t="s">
        <v>99</v>
      </c>
      <c r="C96" s="160">
        <v>1</v>
      </c>
      <c r="D96" s="6">
        <f t="shared" si="23"/>
        <v>160</v>
      </c>
      <c r="E96" s="23">
        <v>152</v>
      </c>
      <c r="F96" s="23">
        <v>8</v>
      </c>
      <c r="G96" s="23">
        <f t="shared" si="27"/>
        <v>908</v>
      </c>
      <c r="H96" s="7">
        <v>5.4427000000000003</v>
      </c>
      <c r="I96" s="8">
        <f t="shared" si="28"/>
        <v>87.08</v>
      </c>
      <c r="J96" s="8">
        <f t="shared" si="26"/>
        <v>108.06</v>
      </c>
      <c r="K96" s="2"/>
    </row>
    <row r="97" spans="1:11" s="28" customFormat="1" x14ac:dyDescent="0.25">
      <c r="A97" s="26" t="s">
        <v>10</v>
      </c>
      <c r="B97" s="32" t="s">
        <v>99</v>
      </c>
      <c r="C97" s="160">
        <v>1</v>
      </c>
      <c r="D97" s="6">
        <f t="shared" si="23"/>
        <v>192</v>
      </c>
      <c r="E97" s="23">
        <v>152</v>
      </c>
      <c r="F97" s="23">
        <v>40</v>
      </c>
      <c r="G97" s="23">
        <f t="shared" si="27"/>
        <v>1008</v>
      </c>
      <c r="H97" s="7">
        <v>6.0420999999999996</v>
      </c>
      <c r="I97" s="8">
        <f t="shared" si="28"/>
        <v>483.37</v>
      </c>
      <c r="J97" s="8">
        <f t="shared" si="26"/>
        <v>599.80999999999995</v>
      </c>
      <c r="K97" s="2"/>
    </row>
    <row r="98" spans="1:11" s="28" customFormat="1" x14ac:dyDescent="0.25">
      <c r="A98" s="26" t="s">
        <v>10</v>
      </c>
      <c r="B98" s="32" t="s">
        <v>99</v>
      </c>
      <c r="C98" s="160">
        <v>1</v>
      </c>
      <c r="D98" s="6">
        <f t="shared" si="23"/>
        <v>312</v>
      </c>
      <c r="E98" s="23">
        <v>208</v>
      </c>
      <c r="F98" s="23">
        <v>104</v>
      </c>
      <c r="G98" s="23">
        <f t="shared" si="27"/>
        <v>1008</v>
      </c>
      <c r="H98" s="7">
        <v>6.0420999999999996</v>
      </c>
      <c r="I98" s="8">
        <f t="shared" si="28"/>
        <v>1256.76</v>
      </c>
      <c r="J98" s="8">
        <f t="shared" si="26"/>
        <v>1559.51</v>
      </c>
      <c r="K98" s="2"/>
    </row>
    <row r="99" spans="1:11" s="28" customFormat="1" x14ac:dyDescent="0.25">
      <c r="A99" s="26" t="s">
        <v>10</v>
      </c>
      <c r="B99" s="32" t="s">
        <v>99</v>
      </c>
      <c r="C99" s="160">
        <v>1</v>
      </c>
      <c r="D99" s="6">
        <f t="shared" si="23"/>
        <v>266</v>
      </c>
      <c r="E99" s="23">
        <v>208</v>
      </c>
      <c r="F99" s="23">
        <v>58</v>
      </c>
      <c r="G99" s="23">
        <f t="shared" si="27"/>
        <v>908</v>
      </c>
      <c r="H99" s="7">
        <v>5.4427000000000003</v>
      </c>
      <c r="I99" s="8">
        <f t="shared" si="28"/>
        <v>631.35</v>
      </c>
      <c r="J99" s="8">
        <f t="shared" si="26"/>
        <v>783.44</v>
      </c>
      <c r="K99" s="2"/>
    </row>
    <row r="100" spans="1:11" s="28" customFormat="1" x14ac:dyDescent="0.25">
      <c r="A100" s="26" t="s">
        <v>10</v>
      </c>
      <c r="B100" s="32" t="s">
        <v>100</v>
      </c>
      <c r="C100" s="160">
        <v>1</v>
      </c>
      <c r="D100" s="6">
        <f t="shared" si="23"/>
        <v>164</v>
      </c>
      <c r="E100" s="23">
        <v>152</v>
      </c>
      <c r="F100" s="23">
        <v>12</v>
      </c>
      <c r="G100" s="23">
        <f t="shared" si="27"/>
        <v>908</v>
      </c>
      <c r="H100" s="7">
        <v>5.4427000000000003</v>
      </c>
      <c r="I100" s="8">
        <f t="shared" si="28"/>
        <v>130.62</v>
      </c>
      <c r="J100" s="8">
        <f t="shared" si="26"/>
        <v>162.09</v>
      </c>
      <c r="K100" s="2"/>
    </row>
    <row r="101" spans="1:11" s="28" customFormat="1" x14ac:dyDescent="0.25">
      <c r="A101" s="26" t="s">
        <v>10</v>
      </c>
      <c r="B101" s="32" t="s">
        <v>100</v>
      </c>
      <c r="C101" s="160">
        <v>1</v>
      </c>
      <c r="D101" s="6">
        <f t="shared" si="23"/>
        <v>80</v>
      </c>
      <c r="E101" s="23">
        <v>64</v>
      </c>
      <c r="F101" s="23">
        <v>16</v>
      </c>
      <c r="G101" s="23">
        <f t="shared" si="27"/>
        <v>908</v>
      </c>
      <c r="H101" s="7">
        <v>5.4427000000000003</v>
      </c>
      <c r="I101" s="8">
        <f t="shared" si="28"/>
        <v>174.17</v>
      </c>
      <c r="J101" s="8">
        <f t="shared" si="26"/>
        <v>216.13</v>
      </c>
      <c r="K101" s="2"/>
    </row>
    <row r="102" spans="1:11" s="28" customFormat="1" x14ac:dyDescent="0.25">
      <c r="A102" s="26" t="s">
        <v>10</v>
      </c>
      <c r="B102" s="32" t="s">
        <v>100</v>
      </c>
      <c r="C102" s="160">
        <v>1</v>
      </c>
      <c r="D102" s="6">
        <f t="shared" si="23"/>
        <v>144</v>
      </c>
      <c r="E102" s="23">
        <v>112</v>
      </c>
      <c r="F102" s="23">
        <v>32</v>
      </c>
      <c r="G102" s="23">
        <f t="shared" si="27"/>
        <v>908</v>
      </c>
      <c r="H102" s="7">
        <v>5.4427000000000003</v>
      </c>
      <c r="I102" s="8">
        <f t="shared" si="28"/>
        <v>348.33</v>
      </c>
      <c r="J102" s="8">
        <f t="shared" si="26"/>
        <v>432.24</v>
      </c>
      <c r="K102" s="2"/>
    </row>
    <row r="103" spans="1:11" s="28" customFormat="1" x14ac:dyDescent="0.25">
      <c r="A103" s="26" t="s">
        <v>10</v>
      </c>
      <c r="B103" s="32" t="s">
        <v>100</v>
      </c>
      <c r="C103" s="160">
        <v>1</v>
      </c>
      <c r="D103" s="6">
        <f t="shared" si="23"/>
        <v>192</v>
      </c>
      <c r="E103" s="23">
        <v>152</v>
      </c>
      <c r="F103" s="23">
        <v>40</v>
      </c>
      <c r="G103" s="23">
        <f t="shared" si="27"/>
        <v>908</v>
      </c>
      <c r="H103" s="7">
        <v>5.4427000000000003</v>
      </c>
      <c r="I103" s="8">
        <f t="shared" si="28"/>
        <v>435.42</v>
      </c>
      <c r="J103" s="8">
        <f t="shared" si="26"/>
        <v>540.30999999999995</v>
      </c>
      <c r="K103" s="2"/>
    </row>
    <row r="104" spans="1:11" s="28" customFormat="1" x14ac:dyDescent="0.25">
      <c r="A104" s="26" t="s">
        <v>10</v>
      </c>
      <c r="B104" s="32" t="s">
        <v>202</v>
      </c>
      <c r="C104" s="160">
        <v>1</v>
      </c>
      <c r="D104" s="6">
        <f t="shared" si="23"/>
        <v>168</v>
      </c>
      <c r="E104" s="23">
        <v>152</v>
      </c>
      <c r="F104" s="23">
        <v>16</v>
      </c>
      <c r="G104" s="23">
        <f t="shared" si="27"/>
        <v>1008</v>
      </c>
      <c r="H104" s="7">
        <v>6.0420999999999996</v>
      </c>
      <c r="I104" s="8">
        <f t="shared" si="28"/>
        <v>193.35</v>
      </c>
      <c r="J104" s="8">
        <f t="shared" si="26"/>
        <v>239.93</v>
      </c>
      <c r="K104" s="2"/>
    </row>
    <row r="105" spans="1:11" s="28" customFormat="1" x14ac:dyDescent="0.25">
      <c r="A105" s="26" t="s">
        <v>10</v>
      </c>
      <c r="B105" s="32" t="s">
        <v>20</v>
      </c>
      <c r="C105" s="160">
        <v>1</v>
      </c>
      <c r="D105" s="6">
        <f t="shared" si="23"/>
        <v>234</v>
      </c>
      <c r="E105" s="23">
        <v>208</v>
      </c>
      <c r="F105" s="23">
        <v>26</v>
      </c>
      <c r="G105" s="81">
        <v>1128</v>
      </c>
      <c r="H105" s="7">
        <v>7.0236538461538469</v>
      </c>
      <c r="I105" s="8">
        <f t="shared" si="28"/>
        <v>365.23</v>
      </c>
      <c r="J105" s="8">
        <f t="shared" si="26"/>
        <v>453.21</v>
      </c>
      <c r="K105" s="2"/>
    </row>
    <row r="106" spans="1:11" s="28" customFormat="1" x14ac:dyDescent="0.25">
      <c r="A106" s="26" t="s">
        <v>10</v>
      </c>
      <c r="B106" s="32" t="s">
        <v>20</v>
      </c>
      <c r="C106" s="160">
        <v>1</v>
      </c>
      <c r="D106" s="6">
        <f t="shared" si="23"/>
        <v>184</v>
      </c>
      <c r="E106" s="23">
        <v>152</v>
      </c>
      <c r="F106" s="23">
        <v>32</v>
      </c>
      <c r="G106" s="23">
        <f t="shared" ref="G106:G113" si="29">ROUND(H106*166.83,0)</f>
        <v>908</v>
      </c>
      <c r="H106" s="7">
        <v>5.4427000000000003</v>
      </c>
      <c r="I106" s="8">
        <f t="shared" si="28"/>
        <v>348.33</v>
      </c>
      <c r="J106" s="8">
        <f t="shared" si="26"/>
        <v>432.24</v>
      </c>
      <c r="K106" s="2"/>
    </row>
    <row r="107" spans="1:11" s="28" customFormat="1" x14ac:dyDescent="0.25">
      <c r="A107" s="26" t="s">
        <v>10</v>
      </c>
      <c r="B107" s="32" t="s">
        <v>20</v>
      </c>
      <c r="C107" s="160">
        <v>1</v>
      </c>
      <c r="D107" s="6">
        <f t="shared" si="23"/>
        <v>152.5</v>
      </c>
      <c r="E107" s="23">
        <v>152</v>
      </c>
      <c r="F107" s="23">
        <v>0.5</v>
      </c>
      <c r="G107" s="23">
        <f t="shared" si="29"/>
        <v>1008</v>
      </c>
      <c r="H107" s="7">
        <v>6.0420999999999996</v>
      </c>
      <c r="I107" s="8">
        <f t="shared" si="28"/>
        <v>6.04</v>
      </c>
      <c r="J107" s="8">
        <f t="shared" si="26"/>
        <v>7.5</v>
      </c>
      <c r="K107" s="2"/>
    </row>
    <row r="108" spans="1:11" x14ac:dyDescent="0.25">
      <c r="A108" s="26" t="s">
        <v>10</v>
      </c>
      <c r="B108" s="32" t="s">
        <v>20</v>
      </c>
      <c r="C108" s="160">
        <v>1</v>
      </c>
      <c r="D108" s="6">
        <f t="shared" si="23"/>
        <v>278</v>
      </c>
      <c r="E108" s="23">
        <v>208</v>
      </c>
      <c r="F108" s="23">
        <v>70</v>
      </c>
      <c r="G108" s="23">
        <f t="shared" si="29"/>
        <v>1008</v>
      </c>
      <c r="H108" s="7">
        <v>6.0420999999999996</v>
      </c>
      <c r="I108" s="8">
        <f t="shared" si="28"/>
        <v>845.89</v>
      </c>
      <c r="J108" s="8">
        <f t="shared" si="26"/>
        <v>1049.6600000000001</v>
      </c>
    </row>
    <row r="109" spans="1:11" x14ac:dyDescent="0.25">
      <c r="A109" s="26" t="s">
        <v>10</v>
      </c>
      <c r="B109" s="32" t="s">
        <v>20</v>
      </c>
      <c r="C109" s="160">
        <v>1</v>
      </c>
      <c r="D109" s="81">
        <f t="shared" si="23"/>
        <v>166.5056657223796</v>
      </c>
      <c r="E109" s="23">
        <v>152</v>
      </c>
      <c r="F109" s="23">
        <v>14.505665722379604</v>
      </c>
      <c r="G109" s="23">
        <f t="shared" si="29"/>
        <v>814</v>
      </c>
      <c r="H109" s="7">
        <v>4.8792</v>
      </c>
      <c r="I109" s="8">
        <f t="shared" si="28"/>
        <v>141.55000000000001</v>
      </c>
      <c r="J109" s="8">
        <f t="shared" si="26"/>
        <v>175.65</v>
      </c>
    </row>
    <row r="110" spans="1:11" x14ac:dyDescent="0.25">
      <c r="A110" s="26" t="s">
        <v>10</v>
      </c>
      <c r="B110" s="32" t="s">
        <v>20</v>
      </c>
      <c r="C110" s="160">
        <v>1</v>
      </c>
      <c r="D110" s="6">
        <f t="shared" si="23"/>
        <v>184</v>
      </c>
      <c r="E110" s="23">
        <v>152</v>
      </c>
      <c r="F110" s="23">
        <v>32</v>
      </c>
      <c r="G110" s="23">
        <f t="shared" si="29"/>
        <v>914</v>
      </c>
      <c r="H110" s="7">
        <v>5.4786000000000001</v>
      </c>
      <c r="I110" s="8">
        <f t="shared" si="28"/>
        <v>350.63</v>
      </c>
      <c r="J110" s="8">
        <f t="shared" si="26"/>
        <v>435.1</v>
      </c>
    </row>
    <row r="111" spans="1:11" x14ac:dyDescent="0.25">
      <c r="A111" s="26" t="s">
        <v>10</v>
      </c>
      <c r="B111" s="32" t="s">
        <v>20</v>
      </c>
      <c r="C111" s="160">
        <v>1</v>
      </c>
      <c r="D111" s="6">
        <f t="shared" si="23"/>
        <v>180.5</v>
      </c>
      <c r="E111" s="23">
        <v>152</v>
      </c>
      <c r="F111" s="23">
        <v>28.5</v>
      </c>
      <c r="G111" s="23">
        <f t="shared" si="29"/>
        <v>814</v>
      </c>
      <c r="H111" s="7">
        <v>4.8792</v>
      </c>
      <c r="I111" s="8">
        <f t="shared" si="28"/>
        <v>278.11</v>
      </c>
      <c r="J111" s="8">
        <f t="shared" si="26"/>
        <v>345.11</v>
      </c>
    </row>
    <row r="112" spans="1:11" ht="33" x14ac:dyDescent="0.25">
      <c r="A112" s="26" t="s">
        <v>10</v>
      </c>
      <c r="B112" s="32" t="s">
        <v>153</v>
      </c>
      <c r="C112" s="160">
        <v>1</v>
      </c>
      <c r="D112" s="6">
        <f t="shared" si="23"/>
        <v>176</v>
      </c>
      <c r="E112" s="23">
        <v>152</v>
      </c>
      <c r="F112" s="23">
        <v>24</v>
      </c>
      <c r="G112" s="23">
        <f t="shared" si="29"/>
        <v>914</v>
      </c>
      <c r="H112" s="7">
        <v>5.4786000000000001</v>
      </c>
      <c r="I112" s="8">
        <f t="shared" si="28"/>
        <v>262.97000000000003</v>
      </c>
      <c r="J112" s="8">
        <f t="shared" si="26"/>
        <v>326.32</v>
      </c>
    </row>
    <row r="113" spans="1:11" x14ac:dyDescent="0.25">
      <c r="A113" s="26" t="s">
        <v>10</v>
      </c>
      <c r="B113" s="32" t="s">
        <v>203</v>
      </c>
      <c r="C113" s="160">
        <v>1</v>
      </c>
      <c r="D113" s="6">
        <f t="shared" si="23"/>
        <v>176</v>
      </c>
      <c r="E113" s="23">
        <v>152</v>
      </c>
      <c r="F113" s="23">
        <v>24</v>
      </c>
      <c r="G113" s="23">
        <f t="shared" si="29"/>
        <v>914</v>
      </c>
      <c r="H113" s="7">
        <v>5.4786000000000001</v>
      </c>
      <c r="I113" s="8">
        <f t="shared" si="28"/>
        <v>262.97000000000003</v>
      </c>
      <c r="J113" s="8">
        <f t="shared" si="26"/>
        <v>326.32</v>
      </c>
    </row>
    <row r="114" spans="1:11" s="28" customFormat="1" ht="49.5" x14ac:dyDescent="0.25">
      <c r="A114" s="27" t="s">
        <v>10</v>
      </c>
      <c r="B114" s="16" t="s">
        <v>13</v>
      </c>
      <c r="C114" s="17">
        <f>SUM(C115:C120)</f>
        <v>6</v>
      </c>
      <c r="D114" s="17">
        <f t="shared" ref="D114:J114" si="30">SUM(D115:D120)</f>
        <v>1063.5</v>
      </c>
      <c r="E114" s="17">
        <f t="shared" si="30"/>
        <v>912</v>
      </c>
      <c r="F114" s="17">
        <f t="shared" si="30"/>
        <v>151.5</v>
      </c>
      <c r="G114" s="17"/>
      <c r="H114" s="17"/>
      <c r="I114" s="17">
        <f t="shared" si="30"/>
        <v>1115.1599999999999</v>
      </c>
      <c r="J114" s="17">
        <f t="shared" si="30"/>
        <v>1369.1699999999998</v>
      </c>
      <c r="K114" s="2"/>
    </row>
    <row r="115" spans="1:11" s="28" customFormat="1" x14ac:dyDescent="0.25">
      <c r="A115" s="26" t="s">
        <v>10</v>
      </c>
      <c r="B115" s="32" t="s">
        <v>59</v>
      </c>
      <c r="C115" s="6">
        <v>1</v>
      </c>
      <c r="D115" s="6">
        <f t="shared" ref="D115:D120" si="31">E115+F115</f>
        <v>168</v>
      </c>
      <c r="E115" s="6">
        <v>152</v>
      </c>
      <c r="F115" s="6">
        <v>16</v>
      </c>
      <c r="G115" s="23">
        <f t="shared" ref="G115:G120" si="32">ROUND(H115*166.83,0)</f>
        <v>614</v>
      </c>
      <c r="H115" s="7">
        <v>3.6804000000000001</v>
      </c>
      <c r="I115" s="8">
        <f>ROUND(F115*H115*2,2)</f>
        <v>117.77</v>
      </c>
      <c r="J115" s="8">
        <f>ROUND(I115*1.2409,2)</f>
        <v>146.13999999999999</v>
      </c>
      <c r="K115" s="2"/>
    </row>
    <row r="116" spans="1:11" s="28" customFormat="1" x14ac:dyDescent="0.25">
      <c r="A116" s="26" t="s">
        <v>10</v>
      </c>
      <c r="B116" s="32" t="s">
        <v>59</v>
      </c>
      <c r="C116" s="6">
        <v>1</v>
      </c>
      <c r="D116" s="6">
        <f t="shared" si="31"/>
        <v>168</v>
      </c>
      <c r="E116" s="6">
        <v>152</v>
      </c>
      <c r="F116" s="6">
        <v>16</v>
      </c>
      <c r="G116" s="23">
        <f t="shared" si="32"/>
        <v>614</v>
      </c>
      <c r="H116" s="7">
        <v>3.6804000000000001</v>
      </c>
      <c r="I116" s="8">
        <f t="shared" ref="I116:I120" si="33">ROUND(F116*H116*2,2)</f>
        <v>117.77</v>
      </c>
      <c r="J116" s="8">
        <f>ROUND(I116*1.2409,2)</f>
        <v>146.13999999999999</v>
      </c>
      <c r="K116" s="2"/>
    </row>
    <row r="117" spans="1:11" s="28" customFormat="1" x14ac:dyDescent="0.25">
      <c r="A117" s="26" t="s">
        <v>10</v>
      </c>
      <c r="B117" s="32" t="s">
        <v>59</v>
      </c>
      <c r="C117" s="6">
        <v>1</v>
      </c>
      <c r="D117" s="6">
        <f t="shared" si="31"/>
        <v>168</v>
      </c>
      <c r="E117" s="6">
        <v>152</v>
      </c>
      <c r="F117" s="6">
        <v>16</v>
      </c>
      <c r="G117" s="23">
        <f t="shared" si="32"/>
        <v>614</v>
      </c>
      <c r="H117" s="7">
        <v>3.6804000000000001</v>
      </c>
      <c r="I117" s="8">
        <f t="shared" si="33"/>
        <v>117.77</v>
      </c>
      <c r="J117" s="8">
        <f>ROUND(I117*1.2131,2)</f>
        <v>142.87</v>
      </c>
      <c r="K117" s="2"/>
    </row>
    <row r="118" spans="1:11" s="28" customFormat="1" x14ac:dyDescent="0.25">
      <c r="A118" s="26" t="s">
        <v>10</v>
      </c>
      <c r="B118" s="32" t="s">
        <v>59</v>
      </c>
      <c r="C118" s="6">
        <v>1</v>
      </c>
      <c r="D118" s="6">
        <f t="shared" si="31"/>
        <v>200</v>
      </c>
      <c r="E118" s="6">
        <v>152</v>
      </c>
      <c r="F118" s="6">
        <v>48</v>
      </c>
      <c r="G118" s="23">
        <f t="shared" si="32"/>
        <v>614</v>
      </c>
      <c r="H118" s="7">
        <v>3.6804000000000001</v>
      </c>
      <c r="I118" s="8">
        <f t="shared" si="33"/>
        <v>353.32</v>
      </c>
      <c r="J118" s="8">
        <f>ROUND(I118*1.2409,2)</f>
        <v>438.43</v>
      </c>
      <c r="K118" s="2"/>
    </row>
    <row r="119" spans="1:11" s="28" customFormat="1" x14ac:dyDescent="0.25">
      <c r="A119" s="26" t="s">
        <v>10</v>
      </c>
      <c r="B119" s="32" t="s">
        <v>59</v>
      </c>
      <c r="C119" s="6">
        <v>1</v>
      </c>
      <c r="D119" s="6">
        <f t="shared" si="31"/>
        <v>176</v>
      </c>
      <c r="E119" s="6">
        <v>152</v>
      </c>
      <c r="F119" s="6">
        <v>24</v>
      </c>
      <c r="G119" s="23">
        <f t="shared" si="32"/>
        <v>614</v>
      </c>
      <c r="H119" s="7">
        <v>3.6804000000000001</v>
      </c>
      <c r="I119" s="8">
        <f t="shared" si="33"/>
        <v>176.66</v>
      </c>
      <c r="J119" s="8">
        <f>ROUND(I119*1.2131,2)</f>
        <v>214.31</v>
      </c>
      <c r="K119" s="2"/>
    </row>
    <row r="120" spans="1:11" s="28" customFormat="1" x14ac:dyDescent="0.25">
      <c r="A120" s="26" t="s">
        <v>10</v>
      </c>
      <c r="B120" s="32" t="s">
        <v>59</v>
      </c>
      <c r="C120" s="6">
        <v>1</v>
      </c>
      <c r="D120" s="6">
        <f t="shared" si="31"/>
        <v>183.5</v>
      </c>
      <c r="E120" s="6">
        <v>152</v>
      </c>
      <c r="F120" s="6">
        <v>31.5</v>
      </c>
      <c r="G120" s="23">
        <f t="shared" si="32"/>
        <v>614</v>
      </c>
      <c r="H120" s="7">
        <v>3.6804000000000001</v>
      </c>
      <c r="I120" s="8">
        <f t="shared" si="33"/>
        <v>231.87</v>
      </c>
      <c r="J120" s="8">
        <f>ROUND(I120*1.2131,2)</f>
        <v>281.27999999999997</v>
      </c>
      <c r="K120" s="2"/>
    </row>
    <row r="121" spans="1:11" ht="33" x14ac:dyDescent="0.25">
      <c r="A121" s="27" t="s">
        <v>10</v>
      </c>
      <c r="B121" s="16" t="s">
        <v>14</v>
      </c>
      <c r="C121" s="162">
        <f t="shared" ref="C121:F121" si="34">SUM(C122:C147)</f>
        <v>26</v>
      </c>
      <c r="D121" s="162">
        <f t="shared" si="34"/>
        <v>4472.3670000000002</v>
      </c>
      <c r="E121" s="162">
        <f t="shared" si="34"/>
        <v>3648</v>
      </c>
      <c r="F121" s="162">
        <f t="shared" si="34"/>
        <v>824.36699999999996</v>
      </c>
      <c r="G121" s="18"/>
      <c r="H121" s="18"/>
      <c r="I121" s="18">
        <f>SUM(I122:I147)</f>
        <v>7130.9000000000015</v>
      </c>
      <c r="J121" s="18">
        <f>SUM(J122:J147)</f>
        <v>8839.7599999999984</v>
      </c>
    </row>
    <row r="122" spans="1:11" x14ac:dyDescent="0.25">
      <c r="A122" s="50" t="s">
        <v>10</v>
      </c>
      <c r="B122" s="14" t="s">
        <v>161</v>
      </c>
      <c r="C122" s="6">
        <v>1</v>
      </c>
      <c r="D122" s="6">
        <f t="shared" ref="D122:D128" si="35">E122+F122</f>
        <v>159.5</v>
      </c>
      <c r="E122" s="6">
        <v>152</v>
      </c>
      <c r="F122" s="6">
        <v>7.5</v>
      </c>
      <c r="G122" s="7">
        <v>830</v>
      </c>
      <c r="H122" s="7">
        <f>G122/E122</f>
        <v>5.4605263157894735</v>
      </c>
      <c r="I122" s="23">
        <f t="shared" ref="I122:I128" si="36">ROUND(H122*F122*2,2)</f>
        <v>81.91</v>
      </c>
      <c r="J122" s="8">
        <f t="shared" ref="J122:J128" si="37">ROUND(I122*1.2409,2)</f>
        <v>101.64</v>
      </c>
    </row>
    <row r="123" spans="1:11" x14ac:dyDescent="0.25">
      <c r="A123" s="50" t="s">
        <v>10</v>
      </c>
      <c r="B123" s="14" t="s">
        <v>80</v>
      </c>
      <c r="C123" s="6">
        <v>1</v>
      </c>
      <c r="D123" s="6">
        <f t="shared" si="35"/>
        <v>261.5</v>
      </c>
      <c r="E123" s="6">
        <v>152</v>
      </c>
      <c r="F123" s="6">
        <v>109.5</v>
      </c>
      <c r="G123" s="7">
        <v>578</v>
      </c>
      <c r="H123" s="7">
        <f t="shared" ref="H123:H128" si="38">G123/E123</f>
        <v>3.8026315789473686</v>
      </c>
      <c r="I123" s="23">
        <f t="shared" si="36"/>
        <v>832.78</v>
      </c>
      <c r="J123" s="8">
        <f t="shared" si="37"/>
        <v>1033.4000000000001</v>
      </c>
    </row>
    <row r="124" spans="1:11" x14ac:dyDescent="0.25">
      <c r="A124" s="50" t="s">
        <v>10</v>
      </c>
      <c r="B124" s="14" t="s">
        <v>80</v>
      </c>
      <c r="C124" s="6">
        <v>1</v>
      </c>
      <c r="D124" s="6">
        <f t="shared" si="35"/>
        <v>246.5</v>
      </c>
      <c r="E124" s="6">
        <v>152</v>
      </c>
      <c r="F124" s="6">
        <v>94.5</v>
      </c>
      <c r="G124" s="7">
        <v>578</v>
      </c>
      <c r="H124" s="7">
        <f t="shared" si="38"/>
        <v>3.8026315789473686</v>
      </c>
      <c r="I124" s="23">
        <f t="shared" si="36"/>
        <v>718.7</v>
      </c>
      <c r="J124" s="8">
        <f t="shared" si="37"/>
        <v>891.83</v>
      </c>
    </row>
    <row r="125" spans="1:11" x14ac:dyDescent="0.25">
      <c r="A125" s="50" t="s">
        <v>10</v>
      </c>
      <c r="B125" s="14" t="s">
        <v>80</v>
      </c>
      <c r="C125" s="6">
        <v>1</v>
      </c>
      <c r="D125" s="6">
        <f t="shared" si="35"/>
        <v>227.5</v>
      </c>
      <c r="E125" s="6">
        <v>152</v>
      </c>
      <c r="F125" s="6">
        <v>75.5</v>
      </c>
      <c r="G125" s="7">
        <v>578</v>
      </c>
      <c r="H125" s="7">
        <f t="shared" si="38"/>
        <v>3.8026315789473686</v>
      </c>
      <c r="I125" s="23">
        <f t="shared" si="36"/>
        <v>574.20000000000005</v>
      </c>
      <c r="J125" s="8">
        <f t="shared" si="37"/>
        <v>712.52</v>
      </c>
    </row>
    <row r="126" spans="1:11" x14ac:dyDescent="0.25">
      <c r="A126" s="50" t="s">
        <v>10</v>
      </c>
      <c r="B126" s="14" t="s">
        <v>80</v>
      </c>
      <c r="C126" s="6">
        <v>1</v>
      </c>
      <c r="D126" s="6">
        <f t="shared" si="35"/>
        <v>219</v>
      </c>
      <c r="E126" s="6">
        <v>152</v>
      </c>
      <c r="F126" s="6">
        <v>67</v>
      </c>
      <c r="G126" s="7">
        <v>578</v>
      </c>
      <c r="H126" s="7">
        <f t="shared" si="38"/>
        <v>3.8026315789473686</v>
      </c>
      <c r="I126" s="23">
        <f t="shared" si="36"/>
        <v>509.55</v>
      </c>
      <c r="J126" s="8">
        <f t="shared" si="37"/>
        <v>632.29999999999995</v>
      </c>
    </row>
    <row r="127" spans="1:11" x14ac:dyDescent="0.25">
      <c r="A127" s="50" t="s">
        <v>10</v>
      </c>
      <c r="B127" s="14" t="s">
        <v>80</v>
      </c>
      <c r="C127" s="6">
        <v>1</v>
      </c>
      <c r="D127" s="6">
        <f t="shared" si="35"/>
        <v>134</v>
      </c>
      <c r="E127" s="6">
        <v>96</v>
      </c>
      <c r="F127" s="6">
        <v>38</v>
      </c>
      <c r="G127" s="7">
        <v>365.05</v>
      </c>
      <c r="H127" s="7">
        <f t="shared" si="38"/>
        <v>3.8026041666666668</v>
      </c>
      <c r="I127" s="23">
        <f t="shared" si="36"/>
        <v>289</v>
      </c>
      <c r="J127" s="8">
        <f t="shared" si="37"/>
        <v>358.62</v>
      </c>
    </row>
    <row r="128" spans="1:11" x14ac:dyDescent="0.25">
      <c r="A128" s="50" t="s">
        <v>10</v>
      </c>
      <c r="B128" s="14" t="s">
        <v>80</v>
      </c>
      <c r="C128" s="6">
        <v>1</v>
      </c>
      <c r="D128" s="6">
        <f t="shared" si="35"/>
        <v>169.5</v>
      </c>
      <c r="E128" s="6">
        <v>136</v>
      </c>
      <c r="F128" s="6">
        <v>33.5</v>
      </c>
      <c r="G128" s="7">
        <v>517.16</v>
      </c>
      <c r="H128" s="7">
        <f t="shared" si="38"/>
        <v>3.802647058823529</v>
      </c>
      <c r="I128" s="23">
        <f t="shared" si="36"/>
        <v>254.78</v>
      </c>
      <c r="J128" s="8">
        <f t="shared" si="37"/>
        <v>316.16000000000003</v>
      </c>
    </row>
    <row r="129" spans="1:10" x14ac:dyDescent="0.25">
      <c r="A129" s="50" t="s">
        <v>10</v>
      </c>
      <c r="B129" s="14" t="s">
        <v>154</v>
      </c>
      <c r="C129" s="6">
        <v>1</v>
      </c>
      <c r="D129" s="6">
        <f t="shared" ref="D129:D147" si="39">E129+F129</f>
        <v>197</v>
      </c>
      <c r="E129" s="6">
        <v>152</v>
      </c>
      <c r="F129" s="6">
        <v>45</v>
      </c>
      <c r="G129" s="7">
        <v>560</v>
      </c>
      <c r="H129" s="7">
        <f t="shared" ref="H129:H139" si="40">G129/E129</f>
        <v>3.6842105263157894</v>
      </c>
      <c r="I129" s="23">
        <f t="shared" ref="I129:I139" si="41">ROUND(H129*F129*2,2)</f>
        <v>331.58</v>
      </c>
      <c r="J129" s="8">
        <f t="shared" ref="J129:J139" si="42">ROUND(I129*1.2409,2)</f>
        <v>411.46</v>
      </c>
    </row>
    <row r="130" spans="1:10" x14ac:dyDescent="0.25">
      <c r="A130" s="50" t="s">
        <v>10</v>
      </c>
      <c r="B130" s="14" t="s">
        <v>154</v>
      </c>
      <c r="C130" s="6">
        <v>1</v>
      </c>
      <c r="D130" s="6">
        <f t="shared" si="39"/>
        <v>169.5</v>
      </c>
      <c r="E130" s="6">
        <v>152</v>
      </c>
      <c r="F130" s="6">
        <v>17.5</v>
      </c>
      <c r="G130" s="7">
        <v>560</v>
      </c>
      <c r="H130" s="7">
        <f t="shared" si="40"/>
        <v>3.6842105263157894</v>
      </c>
      <c r="I130" s="23">
        <f t="shared" si="41"/>
        <v>128.94999999999999</v>
      </c>
      <c r="J130" s="8">
        <f t="shared" si="42"/>
        <v>160.01</v>
      </c>
    </row>
    <row r="131" spans="1:10" x14ac:dyDescent="0.25">
      <c r="A131" s="50" t="s">
        <v>10</v>
      </c>
      <c r="B131" s="14" t="s">
        <v>154</v>
      </c>
      <c r="C131" s="6">
        <v>1</v>
      </c>
      <c r="D131" s="6">
        <f t="shared" si="39"/>
        <v>157.5</v>
      </c>
      <c r="E131" s="6">
        <v>152</v>
      </c>
      <c r="F131" s="6">
        <v>5.5</v>
      </c>
      <c r="G131" s="7">
        <v>560</v>
      </c>
      <c r="H131" s="7">
        <f t="shared" si="40"/>
        <v>3.6842105263157894</v>
      </c>
      <c r="I131" s="23">
        <f t="shared" si="41"/>
        <v>40.53</v>
      </c>
      <c r="J131" s="8">
        <f t="shared" si="42"/>
        <v>50.29</v>
      </c>
    </row>
    <row r="132" spans="1:10" x14ac:dyDescent="0.25">
      <c r="A132" s="50" t="s">
        <v>10</v>
      </c>
      <c r="B132" s="14" t="s">
        <v>154</v>
      </c>
      <c r="C132" s="6">
        <v>1</v>
      </c>
      <c r="D132" s="6">
        <f t="shared" si="39"/>
        <v>155.5</v>
      </c>
      <c r="E132" s="6">
        <v>152</v>
      </c>
      <c r="F132" s="6">
        <v>3.5</v>
      </c>
      <c r="G132" s="7">
        <v>560</v>
      </c>
      <c r="H132" s="7">
        <f t="shared" si="40"/>
        <v>3.6842105263157894</v>
      </c>
      <c r="I132" s="23">
        <f t="shared" si="41"/>
        <v>25.79</v>
      </c>
      <c r="J132" s="8">
        <f t="shared" si="42"/>
        <v>32</v>
      </c>
    </row>
    <row r="133" spans="1:10" x14ac:dyDescent="0.25">
      <c r="A133" s="50" t="s">
        <v>10</v>
      </c>
      <c r="B133" s="14" t="s">
        <v>156</v>
      </c>
      <c r="C133" s="6">
        <v>1</v>
      </c>
      <c r="D133" s="6">
        <f t="shared" si="39"/>
        <v>158</v>
      </c>
      <c r="E133" s="6">
        <v>152</v>
      </c>
      <c r="F133" s="6">
        <v>6</v>
      </c>
      <c r="G133" s="7">
        <v>527</v>
      </c>
      <c r="H133" s="7">
        <f t="shared" si="40"/>
        <v>3.4671052631578947</v>
      </c>
      <c r="I133" s="23">
        <f t="shared" si="41"/>
        <v>41.61</v>
      </c>
      <c r="J133" s="8">
        <f t="shared" si="42"/>
        <v>51.63</v>
      </c>
    </row>
    <row r="134" spans="1:10" ht="33" x14ac:dyDescent="0.25">
      <c r="A134" s="50" t="s">
        <v>10</v>
      </c>
      <c r="B134" s="14" t="s">
        <v>162</v>
      </c>
      <c r="C134" s="6">
        <v>1</v>
      </c>
      <c r="D134" s="6">
        <f t="shared" si="39"/>
        <v>151.5</v>
      </c>
      <c r="E134" s="6">
        <v>144</v>
      </c>
      <c r="F134" s="6">
        <v>7.5</v>
      </c>
      <c r="G134" s="7">
        <v>1449.47</v>
      </c>
      <c r="H134" s="7">
        <f t="shared" si="40"/>
        <v>10.065763888888888</v>
      </c>
      <c r="I134" s="23">
        <f t="shared" si="41"/>
        <v>150.99</v>
      </c>
      <c r="J134" s="8">
        <f t="shared" si="42"/>
        <v>187.36</v>
      </c>
    </row>
    <row r="135" spans="1:10" x14ac:dyDescent="0.25">
      <c r="A135" s="50" t="s">
        <v>10</v>
      </c>
      <c r="B135" s="14" t="s">
        <v>155</v>
      </c>
      <c r="C135" s="6">
        <v>1</v>
      </c>
      <c r="D135" s="6">
        <f t="shared" si="39"/>
        <v>158</v>
      </c>
      <c r="E135" s="6">
        <v>152</v>
      </c>
      <c r="F135" s="6">
        <v>6</v>
      </c>
      <c r="G135" s="7">
        <v>1500</v>
      </c>
      <c r="H135" s="7">
        <f t="shared" si="40"/>
        <v>9.8684210526315788</v>
      </c>
      <c r="I135" s="23">
        <f t="shared" si="41"/>
        <v>118.42</v>
      </c>
      <c r="J135" s="8">
        <f t="shared" si="42"/>
        <v>146.94999999999999</v>
      </c>
    </row>
    <row r="136" spans="1:10" x14ac:dyDescent="0.25">
      <c r="A136" s="50" t="s">
        <v>10</v>
      </c>
      <c r="B136" s="14" t="s">
        <v>155</v>
      </c>
      <c r="C136" s="6">
        <v>1</v>
      </c>
      <c r="D136" s="6">
        <f t="shared" si="39"/>
        <v>157</v>
      </c>
      <c r="E136" s="6">
        <v>152</v>
      </c>
      <c r="F136" s="6">
        <v>5</v>
      </c>
      <c r="G136" s="7">
        <v>1500</v>
      </c>
      <c r="H136" s="7">
        <f t="shared" si="40"/>
        <v>9.8684210526315788</v>
      </c>
      <c r="I136" s="23">
        <f t="shared" si="41"/>
        <v>98.68</v>
      </c>
      <c r="J136" s="8">
        <f t="shared" si="42"/>
        <v>122.45</v>
      </c>
    </row>
    <row r="137" spans="1:10" x14ac:dyDescent="0.25">
      <c r="A137" s="50" t="s">
        <v>10</v>
      </c>
      <c r="B137" s="14" t="s">
        <v>155</v>
      </c>
      <c r="C137" s="6">
        <v>1</v>
      </c>
      <c r="D137" s="6">
        <f t="shared" si="39"/>
        <v>219</v>
      </c>
      <c r="E137" s="6">
        <v>152</v>
      </c>
      <c r="F137" s="6">
        <v>67</v>
      </c>
      <c r="G137" s="7">
        <v>1380</v>
      </c>
      <c r="H137" s="7">
        <f t="shared" si="40"/>
        <v>9.0789473684210531</v>
      </c>
      <c r="I137" s="23">
        <f t="shared" si="41"/>
        <v>1216.58</v>
      </c>
      <c r="J137" s="8">
        <f t="shared" si="42"/>
        <v>1509.65</v>
      </c>
    </row>
    <row r="138" spans="1:10" x14ac:dyDescent="0.25">
      <c r="A138" s="50" t="s">
        <v>10</v>
      </c>
      <c r="B138" s="14" t="s">
        <v>159</v>
      </c>
      <c r="C138" s="6">
        <v>1</v>
      </c>
      <c r="D138" s="6">
        <f t="shared" si="39"/>
        <v>171</v>
      </c>
      <c r="E138" s="6">
        <v>152</v>
      </c>
      <c r="F138" s="6">
        <v>19</v>
      </c>
      <c r="G138" s="7">
        <v>950</v>
      </c>
      <c r="H138" s="7">
        <f t="shared" si="40"/>
        <v>6.25</v>
      </c>
      <c r="I138" s="23">
        <f t="shared" si="41"/>
        <v>237.5</v>
      </c>
      <c r="J138" s="8">
        <f t="shared" si="42"/>
        <v>294.70999999999998</v>
      </c>
    </row>
    <row r="139" spans="1:10" x14ac:dyDescent="0.25">
      <c r="A139" s="50" t="s">
        <v>10</v>
      </c>
      <c r="B139" s="14" t="s">
        <v>160</v>
      </c>
      <c r="C139" s="6">
        <v>1</v>
      </c>
      <c r="D139" s="6">
        <f t="shared" si="39"/>
        <v>161</v>
      </c>
      <c r="E139" s="6">
        <v>152</v>
      </c>
      <c r="F139" s="6">
        <v>9</v>
      </c>
      <c r="G139" s="7">
        <v>660</v>
      </c>
      <c r="H139" s="7">
        <f t="shared" si="40"/>
        <v>4.3421052631578947</v>
      </c>
      <c r="I139" s="23">
        <f t="shared" si="41"/>
        <v>78.16</v>
      </c>
      <c r="J139" s="8">
        <f t="shared" si="42"/>
        <v>96.99</v>
      </c>
    </row>
    <row r="140" spans="1:10" x14ac:dyDescent="0.25">
      <c r="A140" s="26" t="s">
        <v>10</v>
      </c>
      <c r="B140" s="33" t="s">
        <v>158</v>
      </c>
      <c r="C140" s="6">
        <v>1</v>
      </c>
      <c r="D140" s="6">
        <f t="shared" si="39"/>
        <v>72</v>
      </c>
      <c r="E140" s="23">
        <v>64</v>
      </c>
      <c r="F140" s="23">
        <v>8</v>
      </c>
      <c r="G140" s="23">
        <f t="shared" ref="G140:G147" si="43">ROUND(H140*166.83,0)</f>
        <v>560</v>
      </c>
      <c r="H140" s="7">
        <v>3.3567</v>
      </c>
      <c r="I140" s="23">
        <f t="shared" ref="I140:I147" si="44">ROUND(H140*F140*2,2)</f>
        <v>53.71</v>
      </c>
      <c r="J140" s="8">
        <f>ROUND(I140*1.2131,2)</f>
        <v>65.16</v>
      </c>
    </row>
    <row r="141" spans="1:10" x14ac:dyDescent="0.25">
      <c r="A141" s="26" t="s">
        <v>10</v>
      </c>
      <c r="B141" s="33" t="s">
        <v>158</v>
      </c>
      <c r="C141" s="6">
        <v>1</v>
      </c>
      <c r="D141" s="6">
        <f t="shared" si="39"/>
        <v>192</v>
      </c>
      <c r="E141" s="23">
        <v>152</v>
      </c>
      <c r="F141" s="23">
        <v>40</v>
      </c>
      <c r="G141" s="23">
        <f t="shared" si="43"/>
        <v>560</v>
      </c>
      <c r="H141" s="7">
        <v>3.3567</v>
      </c>
      <c r="I141" s="23">
        <f t="shared" si="44"/>
        <v>268.54000000000002</v>
      </c>
      <c r="J141" s="8">
        <f>ROUND(I141*1.2131,2)</f>
        <v>325.77</v>
      </c>
    </row>
    <row r="142" spans="1:10" x14ac:dyDescent="0.25">
      <c r="A142" s="26" t="s">
        <v>10</v>
      </c>
      <c r="B142" s="33" t="s">
        <v>158</v>
      </c>
      <c r="C142" s="6">
        <v>1</v>
      </c>
      <c r="D142" s="6">
        <f t="shared" si="39"/>
        <v>80.5</v>
      </c>
      <c r="E142" s="23">
        <v>72</v>
      </c>
      <c r="F142" s="23">
        <v>8.5</v>
      </c>
      <c r="G142" s="23">
        <f t="shared" si="43"/>
        <v>610</v>
      </c>
      <c r="H142" s="7">
        <v>3.6564000000000001</v>
      </c>
      <c r="I142" s="23">
        <f t="shared" si="44"/>
        <v>62.16</v>
      </c>
      <c r="J142" s="8">
        <f t="shared" ref="J142:J147" si="45">ROUND(I142*1.2409,2)</f>
        <v>77.13</v>
      </c>
    </row>
    <row r="143" spans="1:10" x14ac:dyDescent="0.25">
      <c r="A143" s="26" t="s">
        <v>10</v>
      </c>
      <c r="B143" s="33" t="s">
        <v>158</v>
      </c>
      <c r="C143" s="6">
        <v>1</v>
      </c>
      <c r="D143" s="6">
        <f t="shared" si="39"/>
        <v>144</v>
      </c>
      <c r="E143" s="23">
        <v>96</v>
      </c>
      <c r="F143" s="23">
        <v>48</v>
      </c>
      <c r="G143" s="23">
        <f t="shared" si="43"/>
        <v>560</v>
      </c>
      <c r="H143" s="7">
        <v>3.3567</v>
      </c>
      <c r="I143" s="23">
        <f t="shared" si="44"/>
        <v>322.24</v>
      </c>
      <c r="J143" s="8">
        <f t="shared" si="45"/>
        <v>399.87</v>
      </c>
    </row>
    <row r="144" spans="1:10" x14ac:dyDescent="0.25">
      <c r="A144" s="26" t="s">
        <v>10</v>
      </c>
      <c r="B144" s="33" t="s">
        <v>158</v>
      </c>
      <c r="C144" s="6">
        <v>1</v>
      </c>
      <c r="D144" s="6">
        <f t="shared" si="39"/>
        <v>216</v>
      </c>
      <c r="E144" s="23">
        <v>152</v>
      </c>
      <c r="F144" s="23">
        <v>64</v>
      </c>
      <c r="G144" s="23">
        <f t="shared" si="43"/>
        <v>560</v>
      </c>
      <c r="H144" s="7">
        <v>3.3567</v>
      </c>
      <c r="I144" s="23">
        <f t="shared" si="44"/>
        <v>429.66</v>
      </c>
      <c r="J144" s="8">
        <f t="shared" si="45"/>
        <v>533.16999999999996</v>
      </c>
    </row>
    <row r="145" spans="1:11" x14ac:dyDescent="0.25">
      <c r="A145" s="26" t="s">
        <v>10</v>
      </c>
      <c r="B145" s="33" t="s">
        <v>158</v>
      </c>
      <c r="C145" s="6">
        <v>1</v>
      </c>
      <c r="D145" s="6">
        <f t="shared" si="39"/>
        <v>153</v>
      </c>
      <c r="E145" s="23">
        <v>152</v>
      </c>
      <c r="F145" s="23">
        <v>1</v>
      </c>
      <c r="G145" s="23">
        <f t="shared" si="43"/>
        <v>610</v>
      </c>
      <c r="H145" s="7">
        <v>3.6564000000000001</v>
      </c>
      <c r="I145" s="23">
        <f t="shared" si="44"/>
        <v>7.31</v>
      </c>
      <c r="J145" s="8">
        <f t="shared" si="45"/>
        <v>9.07</v>
      </c>
    </row>
    <row r="146" spans="1:11" x14ac:dyDescent="0.25">
      <c r="A146" s="26" t="s">
        <v>10</v>
      </c>
      <c r="B146" s="33" t="s">
        <v>158</v>
      </c>
      <c r="C146" s="6">
        <v>1</v>
      </c>
      <c r="D146" s="23">
        <f t="shared" si="39"/>
        <v>158.86699999999999</v>
      </c>
      <c r="E146" s="23">
        <v>152</v>
      </c>
      <c r="F146" s="23">
        <v>6.867</v>
      </c>
      <c r="G146" s="23">
        <f t="shared" si="43"/>
        <v>560</v>
      </c>
      <c r="H146" s="7">
        <v>3.3567</v>
      </c>
      <c r="I146" s="23">
        <f t="shared" si="44"/>
        <v>46.1</v>
      </c>
      <c r="J146" s="8">
        <f t="shared" si="45"/>
        <v>57.21</v>
      </c>
    </row>
    <row r="147" spans="1:11" x14ac:dyDescent="0.25">
      <c r="A147" s="26" t="s">
        <v>10</v>
      </c>
      <c r="B147" s="33" t="s">
        <v>158</v>
      </c>
      <c r="C147" s="6">
        <v>1</v>
      </c>
      <c r="D147" s="6">
        <f t="shared" si="39"/>
        <v>183.5</v>
      </c>
      <c r="E147" s="23">
        <v>152</v>
      </c>
      <c r="F147" s="23">
        <v>31.5</v>
      </c>
      <c r="G147" s="23">
        <f t="shared" si="43"/>
        <v>560</v>
      </c>
      <c r="H147" s="7">
        <v>3.3567</v>
      </c>
      <c r="I147" s="23">
        <f t="shared" si="44"/>
        <v>211.47</v>
      </c>
      <c r="J147" s="8">
        <f t="shared" si="45"/>
        <v>262.41000000000003</v>
      </c>
    </row>
    <row r="148" spans="1:11" s="1" customFormat="1" ht="51.75" customHeight="1" x14ac:dyDescent="0.25">
      <c r="A148" s="25" t="s">
        <v>212</v>
      </c>
      <c r="B148" s="3" t="s">
        <v>0</v>
      </c>
      <c r="C148" s="4">
        <f>C149+C209+C336+C368</f>
        <v>326</v>
      </c>
      <c r="D148" s="4">
        <f>D149+D209+D336+D368</f>
        <v>58936</v>
      </c>
      <c r="E148" s="4">
        <f>E149+E209+E336+E368</f>
        <v>49552</v>
      </c>
      <c r="F148" s="4">
        <f>F149+F209+F336+F368</f>
        <v>9384</v>
      </c>
      <c r="G148" s="4"/>
      <c r="H148" s="5"/>
      <c r="I148" s="5">
        <f>I149+I209+I336+I368</f>
        <v>105037.38</v>
      </c>
      <c r="J148" s="5">
        <f>J149+J209+J336+J368</f>
        <v>130340.79000000001</v>
      </c>
      <c r="K148" s="2"/>
    </row>
    <row r="149" spans="1:11" s="28" customFormat="1" ht="33" x14ac:dyDescent="0.25">
      <c r="A149" s="27" t="s">
        <v>47</v>
      </c>
      <c r="B149" s="16" t="s">
        <v>11</v>
      </c>
      <c r="C149" s="17">
        <f>SUM(C150:C208)</f>
        <v>59</v>
      </c>
      <c r="D149" s="17">
        <f>SUM(D150:D208)</f>
        <v>10519</v>
      </c>
      <c r="E149" s="17">
        <f>SUM(E150:E208)</f>
        <v>8968</v>
      </c>
      <c r="F149" s="17">
        <f>SUM(F150:F208)</f>
        <v>1551</v>
      </c>
      <c r="G149" s="17"/>
      <c r="H149" s="17"/>
      <c r="I149" s="18">
        <f>SUM(I150:I208)</f>
        <v>24345.429999999975</v>
      </c>
      <c r="J149" s="18">
        <f>SUM(J150:J208)</f>
        <v>30210.210000000003</v>
      </c>
      <c r="K149" s="2"/>
    </row>
    <row r="150" spans="1:11" s="28" customFormat="1" ht="33" x14ac:dyDescent="0.25">
      <c r="A150" s="26" t="s">
        <v>47</v>
      </c>
      <c r="B150" s="33" t="s">
        <v>93</v>
      </c>
      <c r="C150" s="86">
        <v>1</v>
      </c>
      <c r="D150" s="6">
        <f>E150+F150</f>
        <v>212</v>
      </c>
      <c r="E150" s="6">
        <v>152</v>
      </c>
      <c r="F150" s="6">
        <v>60</v>
      </c>
      <c r="G150" s="7"/>
      <c r="H150" s="7">
        <v>10.019</v>
      </c>
      <c r="I150" s="6">
        <f t="shared" ref="I150:I208" si="46">ROUND(F150*H150*2,2)</f>
        <v>1202.28</v>
      </c>
      <c r="J150" s="7">
        <f t="shared" ref="J150:J208" si="47">ROUND(I150*1.2409,2)</f>
        <v>1491.91</v>
      </c>
      <c r="K150" s="2"/>
    </row>
    <row r="151" spans="1:11" s="28" customFormat="1" ht="33" x14ac:dyDescent="0.25">
      <c r="A151" s="26" t="s">
        <v>47</v>
      </c>
      <c r="B151" s="33" t="s">
        <v>93</v>
      </c>
      <c r="C151" s="86">
        <v>1</v>
      </c>
      <c r="D151" s="6">
        <f t="shared" ref="D151:D208" si="48">E151+F151</f>
        <v>192</v>
      </c>
      <c r="E151" s="6">
        <v>152</v>
      </c>
      <c r="F151" s="6">
        <v>40</v>
      </c>
      <c r="G151" s="7"/>
      <c r="H151" s="7">
        <v>10.019</v>
      </c>
      <c r="I151" s="6">
        <f t="shared" si="46"/>
        <v>801.52</v>
      </c>
      <c r="J151" s="7">
        <f t="shared" si="47"/>
        <v>994.61</v>
      </c>
      <c r="K151" s="2"/>
    </row>
    <row r="152" spans="1:11" s="28" customFormat="1" x14ac:dyDescent="0.25">
      <c r="A152" s="26" t="s">
        <v>47</v>
      </c>
      <c r="B152" s="33" t="s">
        <v>94</v>
      </c>
      <c r="C152" s="86">
        <v>1</v>
      </c>
      <c r="D152" s="6">
        <f t="shared" si="48"/>
        <v>175</v>
      </c>
      <c r="E152" s="6">
        <v>152</v>
      </c>
      <c r="F152" s="6">
        <v>23</v>
      </c>
      <c r="G152" s="7"/>
      <c r="H152" s="7">
        <v>9.2629999999999999</v>
      </c>
      <c r="I152" s="6">
        <f t="shared" si="46"/>
        <v>426.1</v>
      </c>
      <c r="J152" s="7">
        <f t="shared" si="47"/>
        <v>528.75</v>
      </c>
      <c r="K152" s="2"/>
    </row>
    <row r="153" spans="1:11" s="28" customFormat="1" x14ac:dyDescent="0.25">
      <c r="A153" s="26" t="s">
        <v>47</v>
      </c>
      <c r="B153" s="33" t="s">
        <v>94</v>
      </c>
      <c r="C153" s="86">
        <v>1</v>
      </c>
      <c r="D153" s="6">
        <f t="shared" si="48"/>
        <v>200</v>
      </c>
      <c r="E153" s="6">
        <v>152</v>
      </c>
      <c r="F153" s="6">
        <v>48</v>
      </c>
      <c r="G153" s="7"/>
      <c r="H153" s="7">
        <v>9.2629999999999999</v>
      </c>
      <c r="I153" s="6">
        <f t="shared" si="46"/>
        <v>889.25</v>
      </c>
      <c r="J153" s="7">
        <f t="shared" si="47"/>
        <v>1103.47</v>
      </c>
      <c r="K153" s="2"/>
    </row>
    <row r="154" spans="1:11" s="28" customFormat="1" x14ac:dyDescent="0.25">
      <c r="A154" s="26" t="s">
        <v>47</v>
      </c>
      <c r="B154" s="33" t="s">
        <v>94</v>
      </c>
      <c r="C154" s="86">
        <v>1</v>
      </c>
      <c r="D154" s="6">
        <f t="shared" si="48"/>
        <v>175</v>
      </c>
      <c r="E154" s="6">
        <v>152</v>
      </c>
      <c r="F154" s="6">
        <v>23</v>
      </c>
      <c r="G154" s="7"/>
      <c r="H154" s="7">
        <v>9.1739999999999995</v>
      </c>
      <c r="I154" s="6">
        <f t="shared" si="46"/>
        <v>422</v>
      </c>
      <c r="J154" s="7">
        <f t="shared" si="47"/>
        <v>523.66</v>
      </c>
      <c r="K154" s="2"/>
    </row>
    <row r="155" spans="1:11" s="28" customFormat="1" x14ac:dyDescent="0.25">
      <c r="A155" s="26" t="s">
        <v>47</v>
      </c>
      <c r="B155" s="33" t="s">
        <v>94</v>
      </c>
      <c r="C155" s="86">
        <v>1</v>
      </c>
      <c r="D155" s="6">
        <f t="shared" si="48"/>
        <v>175</v>
      </c>
      <c r="E155" s="6">
        <v>152</v>
      </c>
      <c r="F155" s="6">
        <v>23</v>
      </c>
      <c r="G155" s="7"/>
      <c r="H155" s="7">
        <v>9.2629999999999999</v>
      </c>
      <c r="I155" s="6">
        <f t="shared" si="46"/>
        <v>426.1</v>
      </c>
      <c r="J155" s="7">
        <f t="shared" si="47"/>
        <v>528.75</v>
      </c>
      <c r="K155" s="2"/>
    </row>
    <row r="156" spans="1:11" s="28" customFormat="1" x14ac:dyDescent="0.25">
      <c r="A156" s="26" t="s">
        <v>47</v>
      </c>
      <c r="B156" s="33" t="s">
        <v>94</v>
      </c>
      <c r="C156" s="86">
        <v>1</v>
      </c>
      <c r="D156" s="6">
        <f t="shared" si="48"/>
        <v>175</v>
      </c>
      <c r="E156" s="6">
        <v>152</v>
      </c>
      <c r="F156" s="6">
        <v>23</v>
      </c>
      <c r="G156" s="7"/>
      <c r="H156" s="7">
        <v>9.1739999999999995</v>
      </c>
      <c r="I156" s="6">
        <f t="shared" si="46"/>
        <v>422</v>
      </c>
      <c r="J156" s="7">
        <f t="shared" si="47"/>
        <v>523.66</v>
      </c>
      <c r="K156" s="2"/>
    </row>
    <row r="157" spans="1:11" s="28" customFormat="1" x14ac:dyDescent="0.25">
      <c r="A157" s="26" t="s">
        <v>47</v>
      </c>
      <c r="B157" s="33" t="s">
        <v>94</v>
      </c>
      <c r="C157" s="86">
        <v>1</v>
      </c>
      <c r="D157" s="6">
        <f t="shared" si="48"/>
        <v>159</v>
      </c>
      <c r="E157" s="6">
        <v>152</v>
      </c>
      <c r="F157" s="6">
        <v>7</v>
      </c>
      <c r="G157" s="7"/>
      <c r="H157" s="7">
        <v>8.9499999999999993</v>
      </c>
      <c r="I157" s="6">
        <f t="shared" si="46"/>
        <v>125.3</v>
      </c>
      <c r="J157" s="7">
        <f t="shared" si="47"/>
        <v>155.47999999999999</v>
      </c>
      <c r="K157" s="2"/>
    </row>
    <row r="158" spans="1:11" s="28" customFormat="1" x14ac:dyDescent="0.25">
      <c r="A158" s="26" t="s">
        <v>47</v>
      </c>
      <c r="B158" s="33" t="s">
        <v>96</v>
      </c>
      <c r="C158" s="86">
        <v>1</v>
      </c>
      <c r="D158" s="6">
        <f t="shared" si="48"/>
        <v>176</v>
      </c>
      <c r="E158" s="6">
        <v>152</v>
      </c>
      <c r="F158" s="6">
        <v>24</v>
      </c>
      <c r="G158" s="7"/>
      <c r="H158" s="7">
        <v>7.86</v>
      </c>
      <c r="I158" s="6">
        <f t="shared" si="46"/>
        <v>377.28</v>
      </c>
      <c r="J158" s="7">
        <f t="shared" si="47"/>
        <v>468.17</v>
      </c>
      <c r="K158" s="2"/>
    </row>
    <row r="159" spans="1:11" s="28" customFormat="1" x14ac:dyDescent="0.25">
      <c r="A159" s="26" t="s">
        <v>47</v>
      </c>
      <c r="B159" s="33" t="s">
        <v>95</v>
      </c>
      <c r="C159" s="86">
        <v>1</v>
      </c>
      <c r="D159" s="6">
        <f t="shared" si="48"/>
        <v>259</v>
      </c>
      <c r="E159" s="6">
        <v>152</v>
      </c>
      <c r="F159" s="6">
        <v>107</v>
      </c>
      <c r="G159" s="7"/>
      <c r="H159" s="7">
        <v>8.9420000000000002</v>
      </c>
      <c r="I159" s="6">
        <f t="shared" si="46"/>
        <v>1913.59</v>
      </c>
      <c r="J159" s="7">
        <f t="shared" si="47"/>
        <v>2374.5700000000002</v>
      </c>
      <c r="K159" s="2"/>
    </row>
    <row r="160" spans="1:11" s="28" customFormat="1" x14ac:dyDescent="0.25">
      <c r="A160" s="26" t="s">
        <v>47</v>
      </c>
      <c r="B160" s="33" t="s">
        <v>95</v>
      </c>
      <c r="C160" s="86">
        <v>1</v>
      </c>
      <c r="D160" s="6">
        <f t="shared" si="48"/>
        <v>216</v>
      </c>
      <c r="E160" s="6">
        <v>152</v>
      </c>
      <c r="F160" s="6">
        <v>64</v>
      </c>
      <c r="G160" s="7"/>
      <c r="H160" s="7">
        <v>8.64</v>
      </c>
      <c r="I160" s="6">
        <f t="shared" si="46"/>
        <v>1105.92</v>
      </c>
      <c r="J160" s="7">
        <f t="shared" si="47"/>
        <v>1372.34</v>
      </c>
      <c r="K160" s="2"/>
    </row>
    <row r="161" spans="1:11" s="28" customFormat="1" x14ac:dyDescent="0.25">
      <c r="A161" s="26" t="s">
        <v>47</v>
      </c>
      <c r="B161" s="33" t="s">
        <v>197</v>
      </c>
      <c r="C161" s="86">
        <v>1</v>
      </c>
      <c r="D161" s="6">
        <f t="shared" si="48"/>
        <v>160</v>
      </c>
      <c r="E161" s="6">
        <v>152</v>
      </c>
      <c r="F161" s="6">
        <v>8</v>
      </c>
      <c r="G161" s="7"/>
      <c r="H161" s="7">
        <v>7.633</v>
      </c>
      <c r="I161" s="6">
        <f t="shared" si="46"/>
        <v>122.13</v>
      </c>
      <c r="J161" s="7">
        <f t="shared" si="47"/>
        <v>151.55000000000001</v>
      </c>
      <c r="K161" s="2"/>
    </row>
    <row r="162" spans="1:11" s="28" customFormat="1" x14ac:dyDescent="0.25">
      <c r="A162" s="26" t="s">
        <v>47</v>
      </c>
      <c r="B162" s="33" t="s">
        <v>197</v>
      </c>
      <c r="C162" s="86">
        <v>1</v>
      </c>
      <c r="D162" s="6">
        <f t="shared" si="48"/>
        <v>161</v>
      </c>
      <c r="E162" s="6">
        <v>152</v>
      </c>
      <c r="F162" s="6">
        <v>9</v>
      </c>
      <c r="G162" s="7"/>
      <c r="H162" s="7">
        <v>7.52</v>
      </c>
      <c r="I162" s="6">
        <f t="shared" si="46"/>
        <v>135.36000000000001</v>
      </c>
      <c r="J162" s="7">
        <f t="shared" si="47"/>
        <v>167.97</v>
      </c>
      <c r="K162" s="2"/>
    </row>
    <row r="163" spans="1:11" s="28" customFormat="1" x14ac:dyDescent="0.25">
      <c r="A163" s="26" t="s">
        <v>47</v>
      </c>
      <c r="B163" s="33" t="s">
        <v>149</v>
      </c>
      <c r="C163" s="86">
        <v>1</v>
      </c>
      <c r="D163" s="6">
        <f t="shared" si="48"/>
        <v>164</v>
      </c>
      <c r="E163" s="6">
        <v>152</v>
      </c>
      <c r="F163" s="6">
        <v>12</v>
      </c>
      <c r="G163" s="7"/>
      <c r="H163" s="7">
        <v>8.1349999999999998</v>
      </c>
      <c r="I163" s="6">
        <f t="shared" si="46"/>
        <v>195.24</v>
      </c>
      <c r="J163" s="7">
        <f t="shared" si="47"/>
        <v>242.27</v>
      </c>
      <c r="K163" s="2"/>
    </row>
    <row r="164" spans="1:11" s="28" customFormat="1" x14ac:dyDescent="0.25">
      <c r="A164" s="26" t="s">
        <v>47</v>
      </c>
      <c r="B164" s="33" t="s">
        <v>149</v>
      </c>
      <c r="C164" s="86">
        <v>1</v>
      </c>
      <c r="D164" s="6">
        <f t="shared" si="48"/>
        <v>184</v>
      </c>
      <c r="E164" s="6">
        <v>152</v>
      </c>
      <c r="F164" s="6">
        <v>32</v>
      </c>
      <c r="G164" s="7"/>
      <c r="H164" s="7">
        <v>8.1349999999999998</v>
      </c>
      <c r="I164" s="6">
        <f t="shared" si="46"/>
        <v>520.64</v>
      </c>
      <c r="J164" s="7">
        <f t="shared" si="47"/>
        <v>646.05999999999995</v>
      </c>
      <c r="K164" s="2"/>
    </row>
    <row r="165" spans="1:11" s="28" customFormat="1" x14ac:dyDescent="0.25">
      <c r="A165" s="26" t="s">
        <v>47</v>
      </c>
      <c r="B165" s="33" t="s">
        <v>149</v>
      </c>
      <c r="C165" s="86">
        <v>1</v>
      </c>
      <c r="D165" s="6">
        <f t="shared" si="48"/>
        <v>160</v>
      </c>
      <c r="E165" s="6">
        <v>152</v>
      </c>
      <c r="F165" s="6">
        <v>8</v>
      </c>
      <c r="G165" s="7"/>
      <c r="H165" s="7">
        <v>8.1349999999999998</v>
      </c>
      <c r="I165" s="6">
        <f t="shared" si="46"/>
        <v>130.16</v>
      </c>
      <c r="J165" s="7">
        <f t="shared" si="47"/>
        <v>161.52000000000001</v>
      </c>
      <c r="K165" s="2"/>
    </row>
    <row r="166" spans="1:11" s="28" customFormat="1" x14ac:dyDescent="0.25">
      <c r="A166" s="26" t="s">
        <v>47</v>
      </c>
      <c r="B166" s="33" t="s">
        <v>149</v>
      </c>
      <c r="C166" s="86">
        <v>1</v>
      </c>
      <c r="D166" s="6">
        <f t="shared" si="48"/>
        <v>164</v>
      </c>
      <c r="E166" s="6">
        <v>152</v>
      </c>
      <c r="F166" s="6">
        <v>12</v>
      </c>
      <c r="G166" s="7"/>
      <c r="H166" s="7">
        <v>7.86</v>
      </c>
      <c r="I166" s="6">
        <f t="shared" si="46"/>
        <v>188.64</v>
      </c>
      <c r="J166" s="7">
        <f t="shared" si="47"/>
        <v>234.08</v>
      </c>
      <c r="K166" s="2"/>
    </row>
    <row r="167" spans="1:11" s="28" customFormat="1" x14ac:dyDescent="0.25">
      <c r="A167" s="26" t="s">
        <v>47</v>
      </c>
      <c r="B167" s="33" t="s">
        <v>149</v>
      </c>
      <c r="C167" s="86">
        <v>1</v>
      </c>
      <c r="D167" s="6">
        <f t="shared" si="48"/>
        <v>168</v>
      </c>
      <c r="E167" s="6">
        <v>152</v>
      </c>
      <c r="F167" s="6">
        <v>16</v>
      </c>
      <c r="G167" s="7"/>
      <c r="H167" s="7">
        <v>8.1349999999999998</v>
      </c>
      <c r="I167" s="6">
        <f t="shared" si="46"/>
        <v>260.32</v>
      </c>
      <c r="J167" s="7">
        <f t="shared" si="47"/>
        <v>323.02999999999997</v>
      </c>
      <c r="K167" s="2"/>
    </row>
    <row r="168" spans="1:11" s="28" customFormat="1" x14ac:dyDescent="0.25">
      <c r="A168" s="26" t="s">
        <v>47</v>
      </c>
      <c r="B168" s="33" t="s">
        <v>113</v>
      </c>
      <c r="C168" s="86">
        <v>1</v>
      </c>
      <c r="D168" s="6">
        <f t="shared" si="48"/>
        <v>176</v>
      </c>
      <c r="E168" s="6">
        <v>152</v>
      </c>
      <c r="F168" s="6">
        <v>24</v>
      </c>
      <c r="G168" s="7"/>
      <c r="H168" s="7">
        <v>7.86</v>
      </c>
      <c r="I168" s="6">
        <f t="shared" si="46"/>
        <v>377.28</v>
      </c>
      <c r="J168" s="7">
        <f t="shared" si="47"/>
        <v>468.17</v>
      </c>
      <c r="K168" s="2"/>
    </row>
    <row r="169" spans="1:11" s="28" customFormat="1" x14ac:dyDescent="0.25">
      <c r="A169" s="26" t="s">
        <v>47</v>
      </c>
      <c r="B169" s="33" t="s">
        <v>198</v>
      </c>
      <c r="C169" s="86">
        <v>1</v>
      </c>
      <c r="D169" s="6">
        <f t="shared" si="48"/>
        <v>190</v>
      </c>
      <c r="E169" s="6">
        <v>152</v>
      </c>
      <c r="F169" s="6">
        <v>38</v>
      </c>
      <c r="G169" s="7"/>
      <c r="H169" s="7">
        <v>8.64</v>
      </c>
      <c r="I169" s="6">
        <f t="shared" si="46"/>
        <v>656.64</v>
      </c>
      <c r="J169" s="7">
        <f t="shared" si="47"/>
        <v>814.82</v>
      </c>
      <c r="K169" s="2"/>
    </row>
    <row r="170" spans="1:11" s="28" customFormat="1" x14ac:dyDescent="0.25">
      <c r="A170" s="26" t="s">
        <v>47</v>
      </c>
      <c r="B170" s="33" t="s">
        <v>97</v>
      </c>
      <c r="C170" s="86">
        <v>1</v>
      </c>
      <c r="D170" s="6">
        <f t="shared" si="48"/>
        <v>164</v>
      </c>
      <c r="E170" s="6">
        <v>152</v>
      </c>
      <c r="F170" s="6">
        <v>12</v>
      </c>
      <c r="G170" s="7"/>
      <c r="H170" s="7">
        <v>7.52</v>
      </c>
      <c r="I170" s="6">
        <f t="shared" si="46"/>
        <v>180.48</v>
      </c>
      <c r="J170" s="7">
        <f t="shared" si="47"/>
        <v>223.96</v>
      </c>
      <c r="K170" s="2"/>
    </row>
    <row r="171" spans="1:11" s="28" customFormat="1" x14ac:dyDescent="0.25">
      <c r="A171" s="26" t="s">
        <v>47</v>
      </c>
      <c r="B171" s="33" t="s">
        <v>97</v>
      </c>
      <c r="C171" s="86">
        <v>1</v>
      </c>
      <c r="D171" s="6">
        <f t="shared" si="48"/>
        <v>163</v>
      </c>
      <c r="E171" s="6">
        <v>152</v>
      </c>
      <c r="F171" s="6">
        <v>11</v>
      </c>
      <c r="G171" s="7"/>
      <c r="H171" s="7">
        <v>7.52</v>
      </c>
      <c r="I171" s="6">
        <f t="shared" si="46"/>
        <v>165.44</v>
      </c>
      <c r="J171" s="7">
        <f t="shared" si="47"/>
        <v>205.29</v>
      </c>
      <c r="K171" s="2"/>
    </row>
    <row r="172" spans="1:11" s="28" customFormat="1" x14ac:dyDescent="0.25">
      <c r="A172" s="26" t="s">
        <v>47</v>
      </c>
      <c r="B172" s="33" t="s">
        <v>97</v>
      </c>
      <c r="C172" s="86">
        <v>1</v>
      </c>
      <c r="D172" s="6">
        <f t="shared" si="48"/>
        <v>215</v>
      </c>
      <c r="E172" s="6">
        <v>152</v>
      </c>
      <c r="F172" s="6">
        <v>63</v>
      </c>
      <c r="G172" s="7"/>
      <c r="H172" s="7">
        <v>6.83</v>
      </c>
      <c r="I172" s="6">
        <f t="shared" si="46"/>
        <v>860.58</v>
      </c>
      <c r="J172" s="7">
        <f t="shared" si="47"/>
        <v>1067.8900000000001</v>
      </c>
      <c r="K172" s="2"/>
    </row>
    <row r="173" spans="1:11" s="28" customFormat="1" x14ac:dyDescent="0.25">
      <c r="A173" s="26" t="s">
        <v>47</v>
      </c>
      <c r="B173" s="33" t="s">
        <v>97</v>
      </c>
      <c r="C173" s="86">
        <v>1</v>
      </c>
      <c r="D173" s="6">
        <f t="shared" si="48"/>
        <v>184</v>
      </c>
      <c r="E173" s="6">
        <v>152</v>
      </c>
      <c r="F173" s="6">
        <v>32</v>
      </c>
      <c r="G173" s="7"/>
      <c r="H173" s="7">
        <v>7.52</v>
      </c>
      <c r="I173" s="6">
        <f t="shared" si="46"/>
        <v>481.28</v>
      </c>
      <c r="J173" s="7">
        <f t="shared" si="47"/>
        <v>597.22</v>
      </c>
      <c r="K173" s="2"/>
    </row>
    <row r="174" spans="1:11" s="28" customFormat="1" x14ac:dyDescent="0.25">
      <c r="A174" s="26" t="s">
        <v>47</v>
      </c>
      <c r="B174" s="33" t="s">
        <v>97</v>
      </c>
      <c r="C174" s="86">
        <v>1</v>
      </c>
      <c r="D174" s="6">
        <f t="shared" si="48"/>
        <v>156</v>
      </c>
      <c r="E174" s="6">
        <v>152</v>
      </c>
      <c r="F174" s="6">
        <v>4</v>
      </c>
      <c r="G174" s="7"/>
      <c r="H174" s="7">
        <v>7.52</v>
      </c>
      <c r="I174" s="6">
        <f t="shared" si="46"/>
        <v>60.16</v>
      </c>
      <c r="J174" s="7">
        <f t="shared" si="47"/>
        <v>74.650000000000006</v>
      </c>
      <c r="K174" s="2"/>
    </row>
    <row r="175" spans="1:11" s="28" customFormat="1" x14ac:dyDescent="0.25">
      <c r="A175" s="26" t="s">
        <v>47</v>
      </c>
      <c r="B175" s="33" t="s">
        <v>97</v>
      </c>
      <c r="C175" s="86">
        <v>1</v>
      </c>
      <c r="D175" s="6">
        <f t="shared" si="48"/>
        <v>163</v>
      </c>
      <c r="E175" s="6">
        <v>152</v>
      </c>
      <c r="F175" s="6">
        <v>11</v>
      </c>
      <c r="G175" s="7"/>
      <c r="H175" s="7">
        <v>7.52</v>
      </c>
      <c r="I175" s="6">
        <f t="shared" si="46"/>
        <v>165.44</v>
      </c>
      <c r="J175" s="7">
        <f t="shared" si="47"/>
        <v>205.29</v>
      </c>
      <c r="K175" s="2"/>
    </row>
    <row r="176" spans="1:11" s="28" customFormat="1" x14ac:dyDescent="0.25">
      <c r="A176" s="26" t="s">
        <v>47</v>
      </c>
      <c r="B176" s="33" t="s">
        <v>97</v>
      </c>
      <c r="C176" s="86">
        <v>1</v>
      </c>
      <c r="D176" s="6">
        <f t="shared" si="48"/>
        <v>184</v>
      </c>
      <c r="E176" s="6">
        <v>152</v>
      </c>
      <c r="F176" s="6">
        <v>32</v>
      </c>
      <c r="G176" s="7"/>
      <c r="H176" s="7">
        <v>7.52</v>
      </c>
      <c r="I176" s="6">
        <f t="shared" si="46"/>
        <v>481.28</v>
      </c>
      <c r="J176" s="7">
        <f t="shared" si="47"/>
        <v>597.22</v>
      </c>
      <c r="K176" s="2"/>
    </row>
    <row r="177" spans="1:11" s="28" customFormat="1" x14ac:dyDescent="0.25">
      <c r="A177" s="26" t="s">
        <v>47</v>
      </c>
      <c r="B177" s="33" t="s">
        <v>97</v>
      </c>
      <c r="C177" s="86">
        <v>1</v>
      </c>
      <c r="D177" s="6">
        <f t="shared" si="48"/>
        <v>175</v>
      </c>
      <c r="E177" s="6">
        <v>152</v>
      </c>
      <c r="F177" s="6">
        <v>23</v>
      </c>
      <c r="G177" s="7"/>
      <c r="H177" s="7">
        <v>7.52</v>
      </c>
      <c r="I177" s="6">
        <f t="shared" si="46"/>
        <v>345.92</v>
      </c>
      <c r="J177" s="7">
        <f t="shared" si="47"/>
        <v>429.25</v>
      </c>
      <c r="K177" s="2"/>
    </row>
    <row r="178" spans="1:11" s="28" customFormat="1" x14ac:dyDescent="0.25">
      <c r="A178" s="26" t="s">
        <v>47</v>
      </c>
      <c r="B178" s="33" t="s">
        <v>97</v>
      </c>
      <c r="C178" s="86">
        <v>1</v>
      </c>
      <c r="D178" s="6">
        <f t="shared" si="48"/>
        <v>211</v>
      </c>
      <c r="E178" s="6">
        <v>152</v>
      </c>
      <c r="F178" s="6">
        <v>59</v>
      </c>
      <c r="G178" s="7"/>
      <c r="H178" s="7">
        <v>7.52</v>
      </c>
      <c r="I178" s="6">
        <f t="shared" si="46"/>
        <v>887.36</v>
      </c>
      <c r="J178" s="7">
        <f t="shared" si="47"/>
        <v>1101.1300000000001</v>
      </c>
      <c r="K178" s="2"/>
    </row>
    <row r="179" spans="1:11" s="28" customFormat="1" x14ac:dyDescent="0.25">
      <c r="A179" s="26" t="s">
        <v>47</v>
      </c>
      <c r="B179" s="33" t="s">
        <v>97</v>
      </c>
      <c r="C179" s="86">
        <v>1</v>
      </c>
      <c r="D179" s="6">
        <f t="shared" si="48"/>
        <v>180</v>
      </c>
      <c r="E179" s="6">
        <v>152</v>
      </c>
      <c r="F179" s="6">
        <v>28</v>
      </c>
      <c r="G179" s="7"/>
      <c r="H179" s="7">
        <v>7.52</v>
      </c>
      <c r="I179" s="6">
        <f t="shared" si="46"/>
        <v>421.12</v>
      </c>
      <c r="J179" s="7">
        <f t="shared" si="47"/>
        <v>522.57000000000005</v>
      </c>
      <c r="K179" s="2"/>
    </row>
    <row r="180" spans="1:11" s="28" customFormat="1" x14ac:dyDescent="0.25">
      <c r="A180" s="26" t="s">
        <v>47</v>
      </c>
      <c r="B180" s="33" t="s">
        <v>97</v>
      </c>
      <c r="C180" s="86">
        <v>1</v>
      </c>
      <c r="D180" s="6">
        <f t="shared" si="48"/>
        <v>195</v>
      </c>
      <c r="E180" s="6">
        <v>152</v>
      </c>
      <c r="F180" s="6">
        <v>43</v>
      </c>
      <c r="G180" s="7"/>
      <c r="H180" s="7">
        <v>6.83</v>
      </c>
      <c r="I180" s="6">
        <f t="shared" si="46"/>
        <v>587.38</v>
      </c>
      <c r="J180" s="7">
        <f t="shared" si="47"/>
        <v>728.88</v>
      </c>
      <c r="K180" s="2"/>
    </row>
    <row r="181" spans="1:11" s="28" customFormat="1" x14ac:dyDescent="0.25">
      <c r="A181" s="26" t="s">
        <v>47</v>
      </c>
      <c r="B181" s="33" t="s">
        <v>97</v>
      </c>
      <c r="C181" s="86">
        <v>1</v>
      </c>
      <c r="D181" s="6">
        <f t="shared" si="48"/>
        <v>163</v>
      </c>
      <c r="E181" s="6">
        <v>152</v>
      </c>
      <c r="F181" s="6">
        <v>11</v>
      </c>
      <c r="G181" s="7"/>
      <c r="H181" s="7">
        <v>7.52</v>
      </c>
      <c r="I181" s="6">
        <f t="shared" si="46"/>
        <v>165.44</v>
      </c>
      <c r="J181" s="7">
        <f t="shared" si="47"/>
        <v>205.29</v>
      </c>
      <c r="K181" s="2"/>
    </row>
    <row r="182" spans="1:11" s="28" customFormat="1" x14ac:dyDescent="0.25">
      <c r="A182" s="26" t="s">
        <v>47</v>
      </c>
      <c r="B182" s="33" t="s">
        <v>97</v>
      </c>
      <c r="C182" s="86">
        <v>1</v>
      </c>
      <c r="D182" s="6">
        <f t="shared" si="48"/>
        <v>179</v>
      </c>
      <c r="E182" s="6">
        <v>152</v>
      </c>
      <c r="F182" s="6">
        <v>27</v>
      </c>
      <c r="G182" s="7"/>
      <c r="H182" s="7">
        <v>7.52</v>
      </c>
      <c r="I182" s="6">
        <f t="shared" si="46"/>
        <v>406.08</v>
      </c>
      <c r="J182" s="7">
        <f t="shared" si="47"/>
        <v>503.9</v>
      </c>
      <c r="K182" s="2"/>
    </row>
    <row r="183" spans="1:11" s="28" customFormat="1" x14ac:dyDescent="0.25">
      <c r="A183" s="26" t="s">
        <v>47</v>
      </c>
      <c r="B183" s="33" t="s">
        <v>97</v>
      </c>
      <c r="C183" s="86">
        <v>1</v>
      </c>
      <c r="D183" s="6">
        <f t="shared" si="48"/>
        <v>211</v>
      </c>
      <c r="E183" s="6">
        <v>152</v>
      </c>
      <c r="F183" s="6">
        <v>59</v>
      </c>
      <c r="G183" s="7"/>
      <c r="H183" s="7">
        <v>7.52</v>
      </c>
      <c r="I183" s="6">
        <f t="shared" si="46"/>
        <v>887.36</v>
      </c>
      <c r="J183" s="7">
        <f t="shared" si="47"/>
        <v>1101.1300000000001</v>
      </c>
      <c r="K183" s="2"/>
    </row>
    <row r="184" spans="1:11" s="28" customFormat="1" x14ac:dyDescent="0.25">
      <c r="A184" s="26" t="s">
        <v>47</v>
      </c>
      <c r="B184" s="33" t="s">
        <v>97</v>
      </c>
      <c r="C184" s="86">
        <v>1</v>
      </c>
      <c r="D184" s="6">
        <f t="shared" si="48"/>
        <v>163</v>
      </c>
      <c r="E184" s="6">
        <v>152</v>
      </c>
      <c r="F184" s="6">
        <v>11</v>
      </c>
      <c r="G184" s="7"/>
      <c r="H184" s="7">
        <v>6.83</v>
      </c>
      <c r="I184" s="6">
        <f t="shared" si="46"/>
        <v>150.26</v>
      </c>
      <c r="J184" s="7">
        <f t="shared" si="47"/>
        <v>186.46</v>
      </c>
      <c r="K184" s="2"/>
    </row>
    <row r="185" spans="1:11" s="28" customFormat="1" x14ac:dyDescent="0.25">
      <c r="A185" s="26" t="s">
        <v>47</v>
      </c>
      <c r="B185" s="33" t="s">
        <v>97</v>
      </c>
      <c r="C185" s="86">
        <v>1</v>
      </c>
      <c r="D185" s="6">
        <f t="shared" si="48"/>
        <v>168</v>
      </c>
      <c r="E185" s="6">
        <v>152</v>
      </c>
      <c r="F185" s="6">
        <v>16</v>
      </c>
      <c r="G185" s="7"/>
      <c r="H185" s="7">
        <v>7.52</v>
      </c>
      <c r="I185" s="6">
        <f t="shared" si="46"/>
        <v>240.64</v>
      </c>
      <c r="J185" s="7">
        <f t="shared" si="47"/>
        <v>298.61</v>
      </c>
      <c r="K185" s="2"/>
    </row>
    <row r="186" spans="1:11" s="28" customFormat="1" x14ac:dyDescent="0.25">
      <c r="A186" s="26" t="s">
        <v>47</v>
      </c>
      <c r="B186" s="33" t="s">
        <v>97</v>
      </c>
      <c r="C186" s="86">
        <v>1</v>
      </c>
      <c r="D186" s="6">
        <f t="shared" si="48"/>
        <v>163</v>
      </c>
      <c r="E186" s="6">
        <v>152</v>
      </c>
      <c r="F186" s="6">
        <v>11</v>
      </c>
      <c r="G186" s="7"/>
      <c r="H186" s="7">
        <v>7.52</v>
      </c>
      <c r="I186" s="6">
        <f t="shared" si="46"/>
        <v>165.44</v>
      </c>
      <c r="J186" s="7">
        <f t="shared" si="47"/>
        <v>205.29</v>
      </c>
      <c r="K186" s="2"/>
    </row>
    <row r="187" spans="1:11" s="28" customFormat="1" x14ac:dyDescent="0.25">
      <c r="A187" s="26" t="s">
        <v>47</v>
      </c>
      <c r="B187" s="33" t="s">
        <v>97</v>
      </c>
      <c r="C187" s="86">
        <v>1</v>
      </c>
      <c r="D187" s="6">
        <f t="shared" si="48"/>
        <v>163</v>
      </c>
      <c r="E187" s="6">
        <v>152</v>
      </c>
      <c r="F187" s="6">
        <v>11</v>
      </c>
      <c r="G187" s="7"/>
      <c r="H187" s="7">
        <v>6.83</v>
      </c>
      <c r="I187" s="6">
        <f t="shared" si="46"/>
        <v>150.26</v>
      </c>
      <c r="J187" s="7">
        <f t="shared" si="47"/>
        <v>186.46</v>
      </c>
      <c r="K187" s="2"/>
    </row>
    <row r="188" spans="1:11" s="28" customFormat="1" x14ac:dyDescent="0.25">
      <c r="A188" s="26" t="s">
        <v>47</v>
      </c>
      <c r="B188" s="33" t="s">
        <v>97</v>
      </c>
      <c r="C188" s="86">
        <v>1</v>
      </c>
      <c r="D188" s="6">
        <f t="shared" si="48"/>
        <v>163</v>
      </c>
      <c r="E188" s="6">
        <v>152</v>
      </c>
      <c r="F188" s="6">
        <v>11</v>
      </c>
      <c r="G188" s="7"/>
      <c r="H188" s="7">
        <v>7.52</v>
      </c>
      <c r="I188" s="6">
        <f t="shared" si="46"/>
        <v>165.44</v>
      </c>
      <c r="J188" s="7">
        <f t="shared" si="47"/>
        <v>205.29</v>
      </c>
      <c r="K188" s="2"/>
    </row>
    <row r="189" spans="1:11" s="28" customFormat="1" x14ac:dyDescent="0.25">
      <c r="A189" s="26" t="s">
        <v>47</v>
      </c>
      <c r="B189" s="33" t="s">
        <v>97</v>
      </c>
      <c r="C189" s="86">
        <v>1</v>
      </c>
      <c r="D189" s="6">
        <f t="shared" si="48"/>
        <v>184</v>
      </c>
      <c r="E189" s="6">
        <v>152</v>
      </c>
      <c r="F189" s="6">
        <v>32</v>
      </c>
      <c r="G189" s="7"/>
      <c r="H189" s="7">
        <v>7.52</v>
      </c>
      <c r="I189" s="6">
        <f t="shared" si="46"/>
        <v>481.28</v>
      </c>
      <c r="J189" s="7">
        <f t="shared" si="47"/>
        <v>597.22</v>
      </c>
      <c r="K189" s="2"/>
    </row>
    <row r="190" spans="1:11" s="28" customFormat="1" x14ac:dyDescent="0.25">
      <c r="A190" s="26" t="s">
        <v>47</v>
      </c>
      <c r="B190" s="33" t="s">
        <v>97</v>
      </c>
      <c r="C190" s="86">
        <v>1</v>
      </c>
      <c r="D190" s="6">
        <f t="shared" si="48"/>
        <v>163</v>
      </c>
      <c r="E190" s="6">
        <v>152</v>
      </c>
      <c r="F190" s="6">
        <v>11</v>
      </c>
      <c r="G190" s="7"/>
      <c r="H190" s="7">
        <v>7.52</v>
      </c>
      <c r="I190" s="6">
        <f t="shared" si="46"/>
        <v>165.44</v>
      </c>
      <c r="J190" s="7">
        <f t="shared" si="47"/>
        <v>205.29</v>
      </c>
      <c r="K190" s="2"/>
    </row>
    <row r="191" spans="1:11" s="28" customFormat="1" x14ac:dyDescent="0.25">
      <c r="A191" s="26" t="s">
        <v>47</v>
      </c>
      <c r="B191" s="33" t="s">
        <v>97</v>
      </c>
      <c r="C191" s="86">
        <v>1</v>
      </c>
      <c r="D191" s="6">
        <f t="shared" si="48"/>
        <v>172</v>
      </c>
      <c r="E191" s="6">
        <v>152</v>
      </c>
      <c r="F191" s="6">
        <v>20</v>
      </c>
      <c r="G191" s="7"/>
      <c r="H191" s="7">
        <v>7.52</v>
      </c>
      <c r="I191" s="6">
        <f t="shared" si="46"/>
        <v>300.8</v>
      </c>
      <c r="J191" s="7">
        <f t="shared" si="47"/>
        <v>373.26</v>
      </c>
      <c r="K191" s="2"/>
    </row>
    <row r="192" spans="1:11" s="28" customFormat="1" x14ac:dyDescent="0.25">
      <c r="A192" s="26" t="s">
        <v>47</v>
      </c>
      <c r="B192" s="33" t="s">
        <v>97</v>
      </c>
      <c r="C192" s="86">
        <v>1</v>
      </c>
      <c r="D192" s="6">
        <f t="shared" si="48"/>
        <v>184</v>
      </c>
      <c r="E192" s="6">
        <v>152</v>
      </c>
      <c r="F192" s="6">
        <v>32</v>
      </c>
      <c r="G192" s="7"/>
      <c r="H192" s="7">
        <v>7.52</v>
      </c>
      <c r="I192" s="6">
        <f t="shared" si="46"/>
        <v>481.28</v>
      </c>
      <c r="J192" s="7">
        <f t="shared" si="47"/>
        <v>597.22</v>
      </c>
      <c r="K192" s="2"/>
    </row>
    <row r="193" spans="1:11" s="28" customFormat="1" x14ac:dyDescent="0.25">
      <c r="A193" s="26" t="s">
        <v>47</v>
      </c>
      <c r="B193" s="33" t="s">
        <v>97</v>
      </c>
      <c r="C193" s="86">
        <v>1</v>
      </c>
      <c r="D193" s="6">
        <f t="shared" si="48"/>
        <v>163</v>
      </c>
      <c r="E193" s="6">
        <v>152</v>
      </c>
      <c r="F193" s="6">
        <v>11</v>
      </c>
      <c r="G193" s="7"/>
      <c r="H193" s="7">
        <v>7.52</v>
      </c>
      <c r="I193" s="6">
        <f t="shared" si="46"/>
        <v>165.44</v>
      </c>
      <c r="J193" s="7">
        <f t="shared" si="47"/>
        <v>205.29</v>
      </c>
      <c r="K193" s="2"/>
    </row>
    <row r="194" spans="1:11" s="28" customFormat="1" x14ac:dyDescent="0.25">
      <c r="A194" s="26" t="s">
        <v>47</v>
      </c>
      <c r="B194" s="33" t="s">
        <v>97</v>
      </c>
      <c r="C194" s="86">
        <v>1</v>
      </c>
      <c r="D194" s="6">
        <f t="shared" si="48"/>
        <v>163</v>
      </c>
      <c r="E194" s="6">
        <v>152</v>
      </c>
      <c r="F194" s="6">
        <v>11</v>
      </c>
      <c r="G194" s="7"/>
      <c r="H194" s="7">
        <v>6.83</v>
      </c>
      <c r="I194" s="6">
        <f t="shared" si="46"/>
        <v>150.26</v>
      </c>
      <c r="J194" s="7">
        <f t="shared" si="47"/>
        <v>186.46</v>
      </c>
      <c r="K194" s="2"/>
    </row>
    <row r="195" spans="1:11" s="28" customFormat="1" x14ac:dyDescent="0.25">
      <c r="A195" s="26" t="s">
        <v>47</v>
      </c>
      <c r="B195" s="33" t="s">
        <v>97</v>
      </c>
      <c r="C195" s="86">
        <v>1</v>
      </c>
      <c r="D195" s="6">
        <f t="shared" si="48"/>
        <v>163</v>
      </c>
      <c r="E195" s="6">
        <v>152</v>
      </c>
      <c r="F195" s="6">
        <v>11</v>
      </c>
      <c r="G195" s="7"/>
      <c r="H195" s="7">
        <v>7.52</v>
      </c>
      <c r="I195" s="6">
        <f t="shared" si="46"/>
        <v>165.44</v>
      </c>
      <c r="J195" s="7">
        <f t="shared" si="47"/>
        <v>205.29</v>
      </c>
      <c r="K195" s="2"/>
    </row>
    <row r="196" spans="1:11" s="28" customFormat="1" x14ac:dyDescent="0.25">
      <c r="A196" s="26" t="s">
        <v>47</v>
      </c>
      <c r="B196" s="33" t="s">
        <v>97</v>
      </c>
      <c r="C196" s="86">
        <v>1</v>
      </c>
      <c r="D196" s="6">
        <f t="shared" si="48"/>
        <v>163</v>
      </c>
      <c r="E196" s="6">
        <v>152</v>
      </c>
      <c r="F196" s="6">
        <v>11</v>
      </c>
      <c r="G196" s="7"/>
      <c r="H196" s="7">
        <v>7.52</v>
      </c>
      <c r="I196" s="6">
        <f t="shared" si="46"/>
        <v>165.44</v>
      </c>
      <c r="J196" s="7">
        <f t="shared" si="47"/>
        <v>205.29</v>
      </c>
      <c r="K196" s="2"/>
    </row>
    <row r="197" spans="1:11" s="28" customFormat="1" x14ac:dyDescent="0.25">
      <c r="A197" s="26" t="s">
        <v>47</v>
      </c>
      <c r="B197" s="33" t="s">
        <v>97</v>
      </c>
      <c r="C197" s="86">
        <v>1</v>
      </c>
      <c r="D197" s="6">
        <f t="shared" si="48"/>
        <v>163</v>
      </c>
      <c r="E197" s="6">
        <v>152</v>
      </c>
      <c r="F197" s="6">
        <v>11</v>
      </c>
      <c r="G197" s="7"/>
      <c r="H197" s="7">
        <v>7.52</v>
      </c>
      <c r="I197" s="6">
        <f t="shared" si="46"/>
        <v>165.44</v>
      </c>
      <c r="J197" s="7">
        <f t="shared" si="47"/>
        <v>205.29</v>
      </c>
      <c r="K197" s="2"/>
    </row>
    <row r="198" spans="1:11" s="28" customFormat="1" x14ac:dyDescent="0.25">
      <c r="A198" s="26" t="s">
        <v>47</v>
      </c>
      <c r="B198" s="33" t="s">
        <v>97</v>
      </c>
      <c r="C198" s="86">
        <v>1</v>
      </c>
      <c r="D198" s="6">
        <f t="shared" si="48"/>
        <v>214</v>
      </c>
      <c r="E198" s="6">
        <v>152</v>
      </c>
      <c r="F198" s="6">
        <v>62</v>
      </c>
      <c r="G198" s="7"/>
      <c r="H198" s="7">
        <v>6.83</v>
      </c>
      <c r="I198" s="6">
        <f t="shared" si="46"/>
        <v>846.92</v>
      </c>
      <c r="J198" s="7">
        <f t="shared" si="47"/>
        <v>1050.94</v>
      </c>
      <c r="K198" s="2"/>
    </row>
    <row r="199" spans="1:11" s="28" customFormat="1" x14ac:dyDescent="0.25">
      <c r="A199" s="26" t="s">
        <v>47</v>
      </c>
      <c r="B199" s="33" t="s">
        <v>97</v>
      </c>
      <c r="C199" s="86">
        <v>1</v>
      </c>
      <c r="D199" s="6">
        <f t="shared" si="48"/>
        <v>163</v>
      </c>
      <c r="E199" s="6">
        <v>152</v>
      </c>
      <c r="F199" s="6">
        <v>11</v>
      </c>
      <c r="G199" s="7"/>
      <c r="H199" s="7">
        <v>6.83</v>
      </c>
      <c r="I199" s="6">
        <f t="shared" si="46"/>
        <v>150.26</v>
      </c>
      <c r="J199" s="7">
        <f t="shared" si="47"/>
        <v>186.46</v>
      </c>
      <c r="K199" s="2"/>
    </row>
    <row r="200" spans="1:11" s="28" customFormat="1" x14ac:dyDescent="0.25">
      <c r="A200" s="26" t="s">
        <v>47</v>
      </c>
      <c r="B200" s="33" t="s">
        <v>97</v>
      </c>
      <c r="C200" s="86">
        <v>1</v>
      </c>
      <c r="D200" s="6">
        <f t="shared" si="48"/>
        <v>163</v>
      </c>
      <c r="E200" s="6">
        <v>152</v>
      </c>
      <c r="F200" s="6">
        <v>11</v>
      </c>
      <c r="G200" s="7"/>
      <c r="H200" s="7">
        <v>6.83</v>
      </c>
      <c r="I200" s="6">
        <f t="shared" si="46"/>
        <v>150.26</v>
      </c>
      <c r="J200" s="7">
        <f t="shared" si="47"/>
        <v>186.46</v>
      </c>
      <c r="K200" s="2"/>
    </row>
    <row r="201" spans="1:11" s="28" customFormat="1" x14ac:dyDescent="0.25">
      <c r="A201" s="26" t="s">
        <v>47</v>
      </c>
      <c r="B201" s="33" t="s">
        <v>97</v>
      </c>
      <c r="C201" s="86">
        <v>1</v>
      </c>
      <c r="D201" s="6">
        <f t="shared" si="48"/>
        <v>175</v>
      </c>
      <c r="E201" s="6">
        <v>152</v>
      </c>
      <c r="F201" s="6">
        <v>23</v>
      </c>
      <c r="G201" s="7"/>
      <c r="H201" s="7">
        <v>6.83</v>
      </c>
      <c r="I201" s="6">
        <f t="shared" si="46"/>
        <v>314.18</v>
      </c>
      <c r="J201" s="7">
        <f t="shared" si="47"/>
        <v>389.87</v>
      </c>
      <c r="K201" s="2"/>
    </row>
    <row r="202" spans="1:11" s="28" customFormat="1" x14ac:dyDescent="0.25">
      <c r="A202" s="26" t="s">
        <v>47</v>
      </c>
      <c r="B202" s="33" t="s">
        <v>97</v>
      </c>
      <c r="C202" s="86">
        <v>1</v>
      </c>
      <c r="D202" s="6">
        <f t="shared" si="48"/>
        <v>199</v>
      </c>
      <c r="E202" s="6">
        <v>152</v>
      </c>
      <c r="F202" s="6">
        <v>47</v>
      </c>
      <c r="G202" s="7"/>
      <c r="H202" s="7">
        <v>6.83</v>
      </c>
      <c r="I202" s="6">
        <f t="shared" si="46"/>
        <v>642.02</v>
      </c>
      <c r="J202" s="7">
        <f t="shared" si="47"/>
        <v>796.68</v>
      </c>
      <c r="K202" s="2"/>
    </row>
    <row r="203" spans="1:11" s="28" customFormat="1" x14ac:dyDescent="0.25">
      <c r="A203" s="26" t="s">
        <v>47</v>
      </c>
      <c r="B203" s="33" t="s">
        <v>97</v>
      </c>
      <c r="C203" s="86">
        <v>1</v>
      </c>
      <c r="D203" s="6">
        <f t="shared" si="48"/>
        <v>175</v>
      </c>
      <c r="E203" s="6">
        <v>152</v>
      </c>
      <c r="F203" s="6">
        <v>23</v>
      </c>
      <c r="G203" s="7"/>
      <c r="H203" s="7">
        <v>6.83</v>
      </c>
      <c r="I203" s="6">
        <f t="shared" si="46"/>
        <v>314.18</v>
      </c>
      <c r="J203" s="7">
        <f t="shared" si="47"/>
        <v>389.87</v>
      </c>
      <c r="K203" s="2"/>
    </row>
    <row r="204" spans="1:11" s="28" customFormat="1" x14ac:dyDescent="0.25">
      <c r="A204" s="26" t="s">
        <v>47</v>
      </c>
      <c r="B204" s="33" t="s">
        <v>97</v>
      </c>
      <c r="C204" s="86">
        <v>1</v>
      </c>
      <c r="D204" s="6">
        <f t="shared" si="48"/>
        <v>187</v>
      </c>
      <c r="E204" s="6">
        <v>152</v>
      </c>
      <c r="F204" s="6">
        <v>35</v>
      </c>
      <c r="G204" s="7"/>
      <c r="H204" s="7">
        <v>6.83</v>
      </c>
      <c r="I204" s="6">
        <f t="shared" si="46"/>
        <v>478.1</v>
      </c>
      <c r="J204" s="7">
        <f t="shared" si="47"/>
        <v>593.27</v>
      </c>
      <c r="K204" s="2"/>
    </row>
    <row r="205" spans="1:11" s="28" customFormat="1" x14ac:dyDescent="0.25">
      <c r="A205" s="26" t="s">
        <v>47</v>
      </c>
      <c r="B205" s="33" t="s">
        <v>97</v>
      </c>
      <c r="C205" s="86">
        <v>1</v>
      </c>
      <c r="D205" s="6">
        <f t="shared" si="48"/>
        <v>199</v>
      </c>
      <c r="E205" s="6">
        <v>152</v>
      </c>
      <c r="F205" s="6">
        <v>47</v>
      </c>
      <c r="G205" s="7"/>
      <c r="H205" s="7">
        <v>6.83</v>
      </c>
      <c r="I205" s="6">
        <f t="shared" si="46"/>
        <v>642.02</v>
      </c>
      <c r="J205" s="7">
        <f t="shared" si="47"/>
        <v>796.68</v>
      </c>
      <c r="K205" s="2"/>
    </row>
    <row r="206" spans="1:11" s="28" customFormat="1" x14ac:dyDescent="0.25">
      <c r="A206" s="26" t="s">
        <v>47</v>
      </c>
      <c r="B206" s="33" t="s">
        <v>97</v>
      </c>
      <c r="C206" s="86">
        <v>1</v>
      </c>
      <c r="D206" s="6">
        <f t="shared" si="48"/>
        <v>163</v>
      </c>
      <c r="E206" s="6">
        <v>152</v>
      </c>
      <c r="F206" s="6">
        <v>11</v>
      </c>
      <c r="G206" s="7"/>
      <c r="H206" s="7">
        <v>6.83</v>
      </c>
      <c r="I206" s="6">
        <f t="shared" si="46"/>
        <v>150.26</v>
      </c>
      <c r="J206" s="7">
        <f t="shared" si="47"/>
        <v>186.46</v>
      </c>
      <c r="K206" s="2"/>
    </row>
    <row r="207" spans="1:11" s="28" customFormat="1" x14ac:dyDescent="0.25">
      <c r="A207" s="26" t="s">
        <v>47</v>
      </c>
      <c r="B207" s="33" t="s">
        <v>97</v>
      </c>
      <c r="C207" s="86">
        <v>1</v>
      </c>
      <c r="D207" s="6">
        <f t="shared" si="48"/>
        <v>163</v>
      </c>
      <c r="E207" s="6">
        <v>152</v>
      </c>
      <c r="F207" s="6">
        <v>11</v>
      </c>
      <c r="G207" s="7"/>
      <c r="H207" s="7">
        <v>6.83</v>
      </c>
      <c r="I207" s="6">
        <f t="shared" si="46"/>
        <v>150.26</v>
      </c>
      <c r="J207" s="7">
        <f t="shared" si="47"/>
        <v>186.46</v>
      </c>
      <c r="K207" s="2"/>
    </row>
    <row r="208" spans="1:11" s="28" customFormat="1" x14ac:dyDescent="0.25">
      <c r="A208" s="26" t="s">
        <v>47</v>
      </c>
      <c r="B208" s="33" t="s">
        <v>97</v>
      </c>
      <c r="C208" s="86">
        <v>1</v>
      </c>
      <c r="D208" s="6">
        <f t="shared" si="48"/>
        <v>196</v>
      </c>
      <c r="E208" s="6">
        <v>152</v>
      </c>
      <c r="F208" s="6">
        <v>44</v>
      </c>
      <c r="G208" s="7"/>
      <c r="H208" s="7">
        <v>6.83</v>
      </c>
      <c r="I208" s="6">
        <f t="shared" si="46"/>
        <v>601.04</v>
      </c>
      <c r="J208" s="7">
        <f t="shared" si="47"/>
        <v>745.83</v>
      </c>
      <c r="K208" s="2"/>
    </row>
    <row r="209" spans="1:11" s="28" customFormat="1" ht="49.5" x14ac:dyDescent="0.25">
      <c r="A209" s="27" t="s">
        <v>47</v>
      </c>
      <c r="B209" s="16" t="s">
        <v>12</v>
      </c>
      <c r="C209" s="17">
        <f>SUM(C210:C335)</f>
        <v>126</v>
      </c>
      <c r="D209" s="17">
        <f>SUM(D210:D335)</f>
        <v>23709</v>
      </c>
      <c r="E209" s="17">
        <f>SUM(E210:E335)</f>
        <v>19152</v>
      </c>
      <c r="F209" s="17">
        <f>SUM(F210:F335)</f>
        <v>4557</v>
      </c>
      <c r="G209" s="17"/>
      <c r="H209" s="17"/>
      <c r="I209" s="18">
        <f>SUM(I210:I335)</f>
        <v>53949.66</v>
      </c>
      <c r="J209" s="18">
        <f>SUM(J210:J335)</f>
        <v>66946.12999999999</v>
      </c>
      <c r="K209" s="2"/>
    </row>
    <row r="210" spans="1:11" s="28" customFormat="1" x14ac:dyDescent="0.25">
      <c r="A210" s="26" t="s">
        <v>47</v>
      </c>
      <c r="B210" s="26" t="s">
        <v>165</v>
      </c>
      <c r="C210" s="6">
        <v>1</v>
      </c>
      <c r="D210" s="6">
        <f t="shared" ref="D210" si="49">E210+F210</f>
        <v>180</v>
      </c>
      <c r="E210" s="6">
        <v>152</v>
      </c>
      <c r="F210" s="6">
        <v>28</v>
      </c>
      <c r="G210" s="7">
        <v>1375</v>
      </c>
      <c r="H210" s="7">
        <f>G210/E210</f>
        <v>9.0460526315789469</v>
      </c>
      <c r="I210" s="23">
        <f t="shared" ref="I210" si="50">ROUND(F210*H210*2,2)</f>
        <v>506.58</v>
      </c>
      <c r="J210" s="8">
        <f t="shared" ref="J210" si="51">ROUND(I210*1.2409,2)</f>
        <v>628.62</v>
      </c>
      <c r="K210" s="2"/>
    </row>
    <row r="211" spans="1:11" s="28" customFormat="1" x14ac:dyDescent="0.25">
      <c r="A211" s="26" t="s">
        <v>47</v>
      </c>
      <c r="B211" s="26" t="s">
        <v>53</v>
      </c>
      <c r="C211" s="6">
        <v>1</v>
      </c>
      <c r="D211" s="6">
        <f>E211+F211</f>
        <v>186</v>
      </c>
      <c r="E211" s="6">
        <v>152</v>
      </c>
      <c r="F211" s="6">
        <v>34</v>
      </c>
      <c r="G211" s="7">
        <v>1248</v>
      </c>
      <c r="H211" s="7">
        <f>G211/E211</f>
        <v>8.2105263157894743</v>
      </c>
      <c r="I211" s="23">
        <f>ROUND(F211*H211*2,2)</f>
        <v>558.32000000000005</v>
      </c>
      <c r="J211" s="8">
        <f>ROUND(I211*1.2409,2)</f>
        <v>692.82</v>
      </c>
      <c r="K211" s="2"/>
    </row>
    <row r="212" spans="1:11" s="28" customFormat="1" x14ac:dyDescent="0.25">
      <c r="A212" s="26" t="s">
        <v>47</v>
      </c>
      <c r="B212" s="33" t="s">
        <v>98</v>
      </c>
      <c r="C212" s="6">
        <v>1</v>
      </c>
      <c r="D212" s="6">
        <f t="shared" ref="D212:D275" si="52">E212+F212</f>
        <v>208</v>
      </c>
      <c r="E212" s="6">
        <v>152</v>
      </c>
      <c r="F212" s="6">
        <v>56</v>
      </c>
      <c r="G212" s="7"/>
      <c r="H212" s="7">
        <v>5.9409999999999998</v>
      </c>
      <c r="I212" s="6">
        <f>ROUND(F212*H212*2,2)</f>
        <v>665.39</v>
      </c>
      <c r="J212" s="7">
        <f>ROUND(I212*1.2409,2)</f>
        <v>825.68</v>
      </c>
      <c r="K212" s="2"/>
    </row>
    <row r="213" spans="1:11" s="28" customFormat="1" x14ac:dyDescent="0.25">
      <c r="A213" s="26" t="s">
        <v>47</v>
      </c>
      <c r="B213" s="33" t="s">
        <v>98</v>
      </c>
      <c r="C213" s="6">
        <v>1</v>
      </c>
      <c r="D213" s="6">
        <f t="shared" si="52"/>
        <v>204</v>
      </c>
      <c r="E213" s="6">
        <v>152</v>
      </c>
      <c r="F213" s="6">
        <v>52</v>
      </c>
      <c r="G213" s="7"/>
      <c r="H213" s="7">
        <v>5.74</v>
      </c>
      <c r="I213" s="6">
        <f t="shared" ref="I213:I275" si="53">ROUND(F213*H213*2,2)</f>
        <v>596.96</v>
      </c>
      <c r="J213" s="7">
        <f t="shared" ref="J213:J275" si="54">ROUND(I213*1.2409,2)</f>
        <v>740.77</v>
      </c>
      <c r="K213" s="2"/>
    </row>
    <row r="214" spans="1:11" s="28" customFormat="1" x14ac:dyDescent="0.25">
      <c r="A214" s="26" t="s">
        <v>47</v>
      </c>
      <c r="B214" s="33" t="s">
        <v>98</v>
      </c>
      <c r="C214" s="6">
        <v>1</v>
      </c>
      <c r="D214" s="6">
        <f t="shared" si="52"/>
        <v>184</v>
      </c>
      <c r="E214" s="6">
        <v>152</v>
      </c>
      <c r="F214" s="6">
        <v>32</v>
      </c>
      <c r="G214" s="7"/>
      <c r="H214" s="7">
        <v>5.74</v>
      </c>
      <c r="I214" s="6">
        <f t="shared" si="53"/>
        <v>367.36</v>
      </c>
      <c r="J214" s="7">
        <f t="shared" si="54"/>
        <v>455.86</v>
      </c>
      <c r="K214" s="2"/>
    </row>
    <row r="215" spans="1:11" s="28" customFormat="1" x14ac:dyDescent="0.25">
      <c r="A215" s="26" t="s">
        <v>47</v>
      </c>
      <c r="B215" s="33" t="s">
        <v>98</v>
      </c>
      <c r="C215" s="6">
        <v>1</v>
      </c>
      <c r="D215" s="6">
        <f t="shared" si="52"/>
        <v>224</v>
      </c>
      <c r="E215" s="6">
        <v>152</v>
      </c>
      <c r="F215" s="6">
        <v>72</v>
      </c>
      <c r="G215" s="7"/>
      <c r="H215" s="7">
        <v>5.74</v>
      </c>
      <c r="I215" s="6">
        <f t="shared" si="53"/>
        <v>826.56</v>
      </c>
      <c r="J215" s="7">
        <f t="shared" si="54"/>
        <v>1025.68</v>
      </c>
      <c r="K215" s="2"/>
    </row>
    <row r="216" spans="1:11" s="28" customFormat="1" x14ac:dyDescent="0.25">
      <c r="A216" s="26" t="s">
        <v>47</v>
      </c>
      <c r="B216" s="33" t="s">
        <v>105</v>
      </c>
      <c r="C216" s="6">
        <v>1</v>
      </c>
      <c r="D216" s="6">
        <f t="shared" si="52"/>
        <v>216</v>
      </c>
      <c r="E216" s="6">
        <v>152</v>
      </c>
      <c r="F216" s="6">
        <v>64</v>
      </c>
      <c r="G216" s="7"/>
      <c r="H216" s="7">
        <v>5.9409999999999998</v>
      </c>
      <c r="I216" s="6">
        <f t="shared" si="53"/>
        <v>760.45</v>
      </c>
      <c r="J216" s="7">
        <f t="shared" si="54"/>
        <v>943.64</v>
      </c>
      <c r="K216" s="2"/>
    </row>
    <row r="217" spans="1:11" s="28" customFormat="1" x14ac:dyDescent="0.25">
      <c r="A217" s="26" t="s">
        <v>47</v>
      </c>
      <c r="B217" s="33" t="s">
        <v>105</v>
      </c>
      <c r="C217" s="6">
        <v>1</v>
      </c>
      <c r="D217" s="6">
        <f t="shared" si="52"/>
        <v>168</v>
      </c>
      <c r="E217" s="6">
        <v>152</v>
      </c>
      <c r="F217" s="6">
        <v>16</v>
      </c>
      <c r="G217" s="7"/>
      <c r="H217" s="7">
        <v>5.7750000000000004</v>
      </c>
      <c r="I217" s="6">
        <f t="shared" si="53"/>
        <v>184.8</v>
      </c>
      <c r="J217" s="7">
        <f t="shared" si="54"/>
        <v>229.32</v>
      </c>
      <c r="K217" s="2"/>
    </row>
    <row r="218" spans="1:11" s="28" customFormat="1" ht="33" x14ac:dyDescent="0.25">
      <c r="A218" s="26" t="s">
        <v>47</v>
      </c>
      <c r="B218" s="33" t="s">
        <v>102</v>
      </c>
      <c r="C218" s="6">
        <v>1</v>
      </c>
      <c r="D218" s="6">
        <f t="shared" si="52"/>
        <v>200</v>
      </c>
      <c r="E218" s="6">
        <v>152</v>
      </c>
      <c r="F218" s="6">
        <v>48</v>
      </c>
      <c r="G218" s="7"/>
      <c r="H218" s="7">
        <v>5.9409999999999998</v>
      </c>
      <c r="I218" s="6">
        <f t="shared" si="53"/>
        <v>570.34</v>
      </c>
      <c r="J218" s="7">
        <f t="shared" si="54"/>
        <v>707.73</v>
      </c>
      <c r="K218" s="2"/>
    </row>
    <row r="219" spans="1:11" s="28" customFormat="1" ht="33" x14ac:dyDescent="0.25">
      <c r="A219" s="26" t="s">
        <v>47</v>
      </c>
      <c r="B219" s="33" t="s">
        <v>102</v>
      </c>
      <c r="C219" s="6">
        <v>1</v>
      </c>
      <c r="D219" s="6">
        <f t="shared" si="52"/>
        <v>208</v>
      </c>
      <c r="E219" s="6">
        <v>152</v>
      </c>
      <c r="F219" s="6">
        <v>56</v>
      </c>
      <c r="G219" s="7"/>
      <c r="H219" s="7">
        <v>5.9409999999999998</v>
      </c>
      <c r="I219" s="6">
        <f t="shared" si="53"/>
        <v>665.39</v>
      </c>
      <c r="J219" s="7">
        <f t="shared" si="54"/>
        <v>825.68</v>
      </c>
      <c r="K219" s="2"/>
    </row>
    <row r="220" spans="1:11" s="28" customFormat="1" ht="33" x14ac:dyDescent="0.25">
      <c r="A220" s="26" t="s">
        <v>47</v>
      </c>
      <c r="B220" s="33" t="s">
        <v>102</v>
      </c>
      <c r="C220" s="6">
        <v>1</v>
      </c>
      <c r="D220" s="6">
        <f t="shared" si="52"/>
        <v>208</v>
      </c>
      <c r="E220" s="6">
        <v>152</v>
      </c>
      <c r="F220" s="6">
        <v>56</v>
      </c>
      <c r="G220" s="7"/>
      <c r="H220" s="7">
        <v>5.9409999999999998</v>
      </c>
      <c r="I220" s="6">
        <f t="shared" si="53"/>
        <v>665.39</v>
      </c>
      <c r="J220" s="7">
        <f t="shared" si="54"/>
        <v>825.68</v>
      </c>
      <c r="K220" s="2"/>
    </row>
    <row r="221" spans="1:11" s="28" customFormat="1" ht="33" x14ac:dyDescent="0.25">
      <c r="A221" s="26" t="s">
        <v>47</v>
      </c>
      <c r="B221" s="33" t="s">
        <v>102</v>
      </c>
      <c r="C221" s="6">
        <v>1</v>
      </c>
      <c r="D221" s="6">
        <f t="shared" si="52"/>
        <v>200</v>
      </c>
      <c r="E221" s="6">
        <v>152</v>
      </c>
      <c r="F221" s="6">
        <v>48</v>
      </c>
      <c r="G221" s="7"/>
      <c r="H221" s="7">
        <v>5.8840000000000003</v>
      </c>
      <c r="I221" s="6">
        <f t="shared" si="53"/>
        <v>564.86</v>
      </c>
      <c r="J221" s="7">
        <f t="shared" si="54"/>
        <v>700.93</v>
      </c>
      <c r="K221" s="2"/>
    </row>
    <row r="222" spans="1:11" s="28" customFormat="1" ht="33" x14ac:dyDescent="0.25">
      <c r="A222" s="26" t="s">
        <v>47</v>
      </c>
      <c r="B222" s="33" t="s">
        <v>102</v>
      </c>
      <c r="C222" s="6">
        <v>1</v>
      </c>
      <c r="D222" s="6">
        <f t="shared" si="52"/>
        <v>192</v>
      </c>
      <c r="E222" s="6">
        <v>152</v>
      </c>
      <c r="F222" s="6">
        <v>40</v>
      </c>
      <c r="G222" s="7"/>
      <c r="H222" s="7">
        <v>5.9409999999999998</v>
      </c>
      <c r="I222" s="6">
        <f t="shared" si="53"/>
        <v>475.28</v>
      </c>
      <c r="J222" s="7">
        <f t="shared" si="54"/>
        <v>589.77</v>
      </c>
      <c r="K222" s="2"/>
    </row>
    <row r="223" spans="1:11" s="28" customFormat="1" ht="33" x14ac:dyDescent="0.25">
      <c r="A223" s="26" t="s">
        <v>47</v>
      </c>
      <c r="B223" s="33" t="s">
        <v>102</v>
      </c>
      <c r="C223" s="6">
        <v>1</v>
      </c>
      <c r="D223" s="6">
        <f t="shared" si="52"/>
        <v>224</v>
      </c>
      <c r="E223" s="6">
        <v>152</v>
      </c>
      <c r="F223" s="6">
        <v>72</v>
      </c>
      <c r="G223" s="7"/>
      <c r="H223" s="7">
        <v>5.9409999999999998</v>
      </c>
      <c r="I223" s="6">
        <f t="shared" si="53"/>
        <v>855.5</v>
      </c>
      <c r="J223" s="7">
        <f t="shared" si="54"/>
        <v>1061.5899999999999</v>
      </c>
      <c r="K223" s="2"/>
    </row>
    <row r="224" spans="1:11" s="28" customFormat="1" ht="33" x14ac:dyDescent="0.25">
      <c r="A224" s="26" t="s">
        <v>47</v>
      </c>
      <c r="B224" s="33" t="s">
        <v>102</v>
      </c>
      <c r="C224" s="6">
        <v>1</v>
      </c>
      <c r="D224" s="6">
        <f t="shared" si="52"/>
        <v>188</v>
      </c>
      <c r="E224" s="6">
        <v>152</v>
      </c>
      <c r="F224" s="6">
        <v>36</v>
      </c>
      <c r="G224" s="7"/>
      <c r="H224" s="7">
        <v>5.9409999999999998</v>
      </c>
      <c r="I224" s="6">
        <f t="shared" si="53"/>
        <v>427.75</v>
      </c>
      <c r="J224" s="7">
        <f t="shared" si="54"/>
        <v>530.79</v>
      </c>
      <c r="K224" s="2"/>
    </row>
    <row r="225" spans="1:11" s="28" customFormat="1" ht="33" x14ac:dyDescent="0.25">
      <c r="A225" s="26" t="s">
        <v>47</v>
      </c>
      <c r="B225" s="33" t="s">
        <v>102</v>
      </c>
      <c r="C225" s="6">
        <v>1</v>
      </c>
      <c r="D225" s="6">
        <f t="shared" si="52"/>
        <v>204</v>
      </c>
      <c r="E225" s="6">
        <v>152</v>
      </c>
      <c r="F225" s="6">
        <v>52</v>
      </c>
      <c r="G225" s="7"/>
      <c r="H225" s="7">
        <v>5.8840000000000003</v>
      </c>
      <c r="I225" s="6">
        <f t="shared" si="53"/>
        <v>611.94000000000005</v>
      </c>
      <c r="J225" s="7">
        <f t="shared" si="54"/>
        <v>759.36</v>
      </c>
      <c r="K225" s="2"/>
    </row>
    <row r="226" spans="1:11" s="28" customFormat="1" ht="33" x14ac:dyDescent="0.25">
      <c r="A226" s="26" t="s">
        <v>47</v>
      </c>
      <c r="B226" s="33" t="s">
        <v>102</v>
      </c>
      <c r="C226" s="6">
        <v>1</v>
      </c>
      <c r="D226" s="6">
        <f t="shared" si="52"/>
        <v>180</v>
      </c>
      <c r="E226" s="6">
        <v>152</v>
      </c>
      <c r="F226" s="6">
        <v>28</v>
      </c>
      <c r="G226" s="7"/>
      <c r="H226" s="7">
        <v>5.9409999999999998</v>
      </c>
      <c r="I226" s="6">
        <f t="shared" si="53"/>
        <v>332.7</v>
      </c>
      <c r="J226" s="7">
        <f t="shared" si="54"/>
        <v>412.85</v>
      </c>
      <c r="K226" s="2"/>
    </row>
    <row r="227" spans="1:11" s="28" customFormat="1" ht="33" x14ac:dyDescent="0.25">
      <c r="A227" s="26" t="s">
        <v>47</v>
      </c>
      <c r="B227" s="33" t="s">
        <v>102</v>
      </c>
      <c r="C227" s="6">
        <v>1</v>
      </c>
      <c r="D227" s="6">
        <f t="shared" si="52"/>
        <v>216</v>
      </c>
      <c r="E227" s="6">
        <v>152</v>
      </c>
      <c r="F227" s="6">
        <v>64</v>
      </c>
      <c r="G227" s="7"/>
      <c r="H227" s="7">
        <v>5.9409999999999998</v>
      </c>
      <c r="I227" s="6">
        <f t="shared" si="53"/>
        <v>760.45</v>
      </c>
      <c r="J227" s="7">
        <f t="shared" si="54"/>
        <v>943.64</v>
      </c>
      <c r="K227" s="2"/>
    </row>
    <row r="228" spans="1:11" s="28" customFormat="1" ht="33" x14ac:dyDescent="0.25">
      <c r="A228" s="26" t="s">
        <v>47</v>
      </c>
      <c r="B228" s="33" t="s">
        <v>102</v>
      </c>
      <c r="C228" s="6">
        <v>1</v>
      </c>
      <c r="D228" s="6">
        <f t="shared" si="52"/>
        <v>216</v>
      </c>
      <c r="E228" s="6">
        <v>152</v>
      </c>
      <c r="F228" s="6">
        <v>64</v>
      </c>
      <c r="G228" s="7"/>
      <c r="H228" s="7">
        <v>5.9409999999999998</v>
      </c>
      <c r="I228" s="6">
        <f t="shared" si="53"/>
        <v>760.45</v>
      </c>
      <c r="J228" s="7">
        <f t="shared" si="54"/>
        <v>943.64</v>
      </c>
      <c r="K228" s="2"/>
    </row>
    <row r="229" spans="1:11" s="28" customFormat="1" ht="33" x14ac:dyDescent="0.25">
      <c r="A229" s="26" t="s">
        <v>47</v>
      </c>
      <c r="B229" s="33" t="s">
        <v>102</v>
      </c>
      <c r="C229" s="6">
        <v>1</v>
      </c>
      <c r="D229" s="6">
        <f t="shared" si="52"/>
        <v>204</v>
      </c>
      <c r="E229" s="6">
        <v>152</v>
      </c>
      <c r="F229" s="6">
        <v>52</v>
      </c>
      <c r="G229" s="7"/>
      <c r="H229" s="7">
        <v>5.9409999999999998</v>
      </c>
      <c r="I229" s="6">
        <f t="shared" si="53"/>
        <v>617.86</v>
      </c>
      <c r="J229" s="7">
        <f t="shared" si="54"/>
        <v>766.7</v>
      </c>
      <c r="K229" s="2"/>
    </row>
    <row r="230" spans="1:11" s="28" customFormat="1" ht="33" x14ac:dyDescent="0.25">
      <c r="A230" s="26" t="s">
        <v>47</v>
      </c>
      <c r="B230" s="33" t="s">
        <v>102</v>
      </c>
      <c r="C230" s="6">
        <v>1</v>
      </c>
      <c r="D230" s="6">
        <f t="shared" si="52"/>
        <v>216</v>
      </c>
      <c r="E230" s="6">
        <v>152</v>
      </c>
      <c r="F230" s="6">
        <v>64</v>
      </c>
      <c r="G230" s="7"/>
      <c r="H230" s="7">
        <v>5.8259999999999996</v>
      </c>
      <c r="I230" s="6">
        <f t="shared" si="53"/>
        <v>745.73</v>
      </c>
      <c r="J230" s="7">
        <f t="shared" si="54"/>
        <v>925.38</v>
      </c>
      <c r="K230" s="2"/>
    </row>
    <row r="231" spans="1:11" s="28" customFormat="1" ht="33" x14ac:dyDescent="0.25">
      <c r="A231" s="26" t="s">
        <v>47</v>
      </c>
      <c r="B231" s="33" t="s">
        <v>102</v>
      </c>
      <c r="C231" s="6">
        <v>1</v>
      </c>
      <c r="D231" s="6">
        <f t="shared" si="52"/>
        <v>192</v>
      </c>
      <c r="E231" s="6">
        <v>152</v>
      </c>
      <c r="F231" s="6">
        <v>40</v>
      </c>
      <c r="G231" s="7"/>
      <c r="H231" s="7">
        <v>5.8259999999999996</v>
      </c>
      <c r="I231" s="6">
        <f t="shared" si="53"/>
        <v>466.08</v>
      </c>
      <c r="J231" s="7">
        <f t="shared" si="54"/>
        <v>578.36</v>
      </c>
      <c r="K231" s="2"/>
    </row>
    <row r="232" spans="1:11" s="28" customFormat="1" ht="33" x14ac:dyDescent="0.25">
      <c r="A232" s="26" t="s">
        <v>47</v>
      </c>
      <c r="B232" s="33" t="s">
        <v>102</v>
      </c>
      <c r="C232" s="6">
        <v>1</v>
      </c>
      <c r="D232" s="6">
        <f t="shared" si="52"/>
        <v>208</v>
      </c>
      <c r="E232" s="6">
        <v>152</v>
      </c>
      <c r="F232" s="6">
        <v>56</v>
      </c>
      <c r="G232" s="7"/>
      <c r="H232" s="7">
        <v>5.9409999999999998</v>
      </c>
      <c r="I232" s="6">
        <f t="shared" si="53"/>
        <v>665.39</v>
      </c>
      <c r="J232" s="7">
        <f t="shared" si="54"/>
        <v>825.68</v>
      </c>
      <c r="K232" s="2"/>
    </row>
    <row r="233" spans="1:11" s="28" customFormat="1" ht="33" x14ac:dyDescent="0.25">
      <c r="A233" s="26" t="s">
        <v>47</v>
      </c>
      <c r="B233" s="33" t="s">
        <v>102</v>
      </c>
      <c r="C233" s="6">
        <v>1</v>
      </c>
      <c r="D233" s="6">
        <f t="shared" si="52"/>
        <v>208</v>
      </c>
      <c r="E233" s="6">
        <v>152</v>
      </c>
      <c r="F233" s="6">
        <v>56</v>
      </c>
      <c r="G233" s="7"/>
      <c r="H233" s="7">
        <v>5.9409999999999998</v>
      </c>
      <c r="I233" s="6">
        <f t="shared" si="53"/>
        <v>665.39</v>
      </c>
      <c r="J233" s="7">
        <f t="shared" si="54"/>
        <v>825.68</v>
      </c>
      <c r="K233" s="2"/>
    </row>
    <row r="234" spans="1:11" s="28" customFormat="1" ht="33" x14ac:dyDescent="0.25">
      <c r="A234" s="26" t="s">
        <v>47</v>
      </c>
      <c r="B234" s="33" t="s">
        <v>102</v>
      </c>
      <c r="C234" s="6">
        <v>1</v>
      </c>
      <c r="D234" s="6">
        <f t="shared" si="52"/>
        <v>224</v>
      </c>
      <c r="E234" s="6">
        <v>152</v>
      </c>
      <c r="F234" s="6">
        <v>72</v>
      </c>
      <c r="G234" s="7"/>
      <c r="H234" s="7">
        <v>5.9409999999999998</v>
      </c>
      <c r="I234" s="6">
        <f t="shared" si="53"/>
        <v>855.5</v>
      </c>
      <c r="J234" s="7">
        <f t="shared" si="54"/>
        <v>1061.5899999999999</v>
      </c>
      <c r="K234" s="2"/>
    </row>
    <row r="235" spans="1:11" s="28" customFormat="1" ht="33" x14ac:dyDescent="0.25">
      <c r="A235" s="26" t="s">
        <v>47</v>
      </c>
      <c r="B235" s="33" t="s">
        <v>102</v>
      </c>
      <c r="C235" s="6">
        <v>1</v>
      </c>
      <c r="D235" s="6">
        <f t="shared" si="52"/>
        <v>158</v>
      </c>
      <c r="E235" s="6">
        <v>152</v>
      </c>
      <c r="F235" s="6">
        <v>6</v>
      </c>
      <c r="G235" s="7"/>
      <c r="H235" s="7">
        <v>5.8259999999999996</v>
      </c>
      <c r="I235" s="6">
        <f t="shared" si="53"/>
        <v>69.91</v>
      </c>
      <c r="J235" s="7">
        <f t="shared" si="54"/>
        <v>86.75</v>
      </c>
      <c r="K235" s="2"/>
    </row>
    <row r="236" spans="1:11" s="28" customFormat="1" ht="33" x14ac:dyDescent="0.25">
      <c r="A236" s="26" t="s">
        <v>47</v>
      </c>
      <c r="B236" s="33" t="s">
        <v>102</v>
      </c>
      <c r="C236" s="6">
        <v>1</v>
      </c>
      <c r="D236" s="6">
        <f t="shared" si="52"/>
        <v>216</v>
      </c>
      <c r="E236" s="6">
        <v>152</v>
      </c>
      <c r="F236" s="6">
        <v>64</v>
      </c>
      <c r="G236" s="7"/>
      <c r="H236" s="7">
        <v>5.8259999999999996</v>
      </c>
      <c r="I236" s="6">
        <f t="shared" si="53"/>
        <v>745.73</v>
      </c>
      <c r="J236" s="7">
        <f t="shared" si="54"/>
        <v>925.38</v>
      </c>
      <c r="K236" s="2"/>
    </row>
    <row r="237" spans="1:11" s="28" customFormat="1" ht="33" x14ac:dyDescent="0.25">
      <c r="A237" s="26" t="s">
        <v>47</v>
      </c>
      <c r="B237" s="33" t="s">
        <v>102</v>
      </c>
      <c r="C237" s="6">
        <v>1</v>
      </c>
      <c r="D237" s="6">
        <f t="shared" si="52"/>
        <v>216</v>
      </c>
      <c r="E237" s="6">
        <v>152</v>
      </c>
      <c r="F237" s="6">
        <v>64</v>
      </c>
      <c r="G237" s="7"/>
      <c r="H237" s="7">
        <v>5.8259999999999996</v>
      </c>
      <c r="I237" s="6">
        <f t="shared" si="53"/>
        <v>745.73</v>
      </c>
      <c r="J237" s="7">
        <f t="shared" si="54"/>
        <v>925.38</v>
      </c>
      <c r="K237" s="2"/>
    </row>
    <row r="238" spans="1:11" s="28" customFormat="1" ht="33" x14ac:dyDescent="0.25">
      <c r="A238" s="26" t="s">
        <v>47</v>
      </c>
      <c r="B238" s="33" t="s">
        <v>102</v>
      </c>
      <c r="C238" s="6">
        <v>1</v>
      </c>
      <c r="D238" s="6">
        <f t="shared" si="52"/>
        <v>184</v>
      </c>
      <c r="E238" s="6">
        <v>152</v>
      </c>
      <c r="F238" s="6">
        <v>32</v>
      </c>
      <c r="G238" s="7"/>
      <c r="H238" s="7">
        <v>5.9409999999999998</v>
      </c>
      <c r="I238" s="6">
        <f t="shared" si="53"/>
        <v>380.22</v>
      </c>
      <c r="J238" s="7">
        <f t="shared" si="54"/>
        <v>471.81</v>
      </c>
      <c r="K238" s="2"/>
    </row>
    <row r="239" spans="1:11" s="28" customFormat="1" ht="33" x14ac:dyDescent="0.25">
      <c r="A239" s="26" t="s">
        <v>47</v>
      </c>
      <c r="B239" s="33" t="s">
        <v>102</v>
      </c>
      <c r="C239" s="6">
        <v>1</v>
      </c>
      <c r="D239" s="6">
        <f t="shared" si="52"/>
        <v>228</v>
      </c>
      <c r="E239" s="6">
        <v>152</v>
      </c>
      <c r="F239" s="6">
        <v>76</v>
      </c>
      <c r="G239" s="7"/>
      <c r="H239" s="7">
        <v>5.9409999999999998</v>
      </c>
      <c r="I239" s="6">
        <f t="shared" si="53"/>
        <v>903.03</v>
      </c>
      <c r="J239" s="7">
        <f t="shared" si="54"/>
        <v>1120.57</v>
      </c>
      <c r="K239" s="2"/>
    </row>
    <row r="240" spans="1:11" s="28" customFormat="1" ht="33" x14ac:dyDescent="0.25">
      <c r="A240" s="26" t="s">
        <v>47</v>
      </c>
      <c r="B240" s="33" t="s">
        <v>102</v>
      </c>
      <c r="C240" s="6">
        <v>1</v>
      </c>
      <c r="D240" s="6">
        <f t="shared" si="52"/>
        <v>204</v>
      </c>
      <c r="E240" s="6">
        <v>152</v>
      </c>
      <c r="F240" s="6">
        <v>52</v>
      </c>
      <c r="G240" s="7"/>
      <c r="H240" s="7">
        <v>5.74</v>
      </c>
      <c r="I240" s="6">
        <f t="shared" si="53"/>
        <v>596.96</v>
      </c>
      <c r="J240" s="7">
        <f t="shared" si="54"/>
        <v>740.77</v>
      </c>
      <c r="K240" s="2"/>
    </row>
    <row r="241" spans="1:11" s="28" customFormat="1" ht="33" x14ac:dyDescent="0.25">
      <c r="A241" s="26" t="s">
        <v>47</v>
      </c>
      <c r="B241" s="33" t="s">
        <v>102</v>
      </c>
      <c r="C241" s="6">
        <v>1</v>
      </c>
      <c r="D241" s="6">
        <f t="shared" si="52"/>
        <v>188</v>
      </c>
      <c r="E241" s="6">
        <v>152</v>
      </c>
      <c r="F241" s="6">
        <v>36</v>
      </c>
      <c r="G241" s="7"/>
      <c r="H241" s="7">
        <v>5.74</v>
      </c>
      <c r="I241" s="6">
        <f t="shared" si="53"/>
        <v>413.28</v>
      </c>
      <c r="J241" s="7">
        <f t="shared" si="54"/>
        <v>512.84</v>
      </c>
      <c r="K241" s="2"/>
    </row>
    <row r="242" spans="1:11" s="28" customFormat="1" ht="33" x14ac:dyDescent="0.25">
      <c r="A242" s="26" t="s">
        <v>47</v>
      </c>
      <c r="B242" s="33" t="s">
        <v>102</v>
      </c>
      <c r="C242" s="6">
        <v>1</v>
      </c>
      <c r="D242" s="6">
        <f t="shared" si="52"/>
        <v>160</v>
      </c>
      <c r="E242" s="6">
        <v>152</v>
      </c>
      <c r="F242" s="6">
        <v>8</v>
      </c>
      <c r="G242" s="7"/>
      <c r="H242" s="7">
        <v>5.9409999999999998</v>
      </c>
      <c r="I242" s="6">
        <f t="shared" si="53"/>
        <v>95.06</v>
      </c>
      <c r="J242" s="7">
        <f t="shared" si="54"/>
        <v>117.96</v>
      </c>
      <c r="K242" s="2"/>
    </row>
    <row r="243" spans="1:11" s="28" customFormat="1" ht="33" x14ac:dyDescent="0.25">
      <c r="A243" s="26" t="s">
        <v>47</v>
      </c>
      <c r="B243" s="33" t="s">
        <v>102</v>
      </c>
      <c r="C243" s="6">
        <v>1</v>
      </c>
      <c r="D243" s="6">
        <f t="shared" si="52"/>
        <v>192</v>
      </c>
      <c r="E243" s="6">
        <v>152</v>
      </c>
      <c r="F243" s="6">
        <v>40</v>
      </c>
      <c r="G243" s="7"/>
      <c r="H243" s="7">
        <v>5.74</v>
      </c>
      <c r="I243" s="6">
        <f t="shared" si="53"/>
        <v>459.2</v>
      </c>
      <c r="J243" s="7">
        <f t="shared" si="54"/>
        <v>569.82000000000005</v>
      </c>
      <c r="K243" s="2"/>
    </row>
    <row r="244" spans="1:11" s="28" customFormat="1" ht="33" x14ac:dyDescent="0.25">
      <c r="A244" s="26" t="s">
        <v>47</v>
      </c>
      <c r="B244" s="33" t="s">
        <v>102</v>
      </c>
      <c r="C244" s="6">
        <v>1</v>
      </c>
      <c r="D244" s="6">
        <f t="shared" si="52"/>
        <v>200</v>
      </c>
      <c r="E244" s="6">
        <v>152</v>
      </c>
      <c r="F244" s="6">
        <v>48</v>
      </c>
      <c r="G244" s="7"/>
      <c r="H244" s="7">
        <v>5.9409999999999998</v>
      </c>
      <c r="I244" s="6">
        <f t="shared" si="53"/>
        <v>570.34</v>
      </c>
      <c r="J244" s="7">
        <f t="shared" si="54"/>
        <v>707.73</v>
      </c>
      <c r="K244" s="2"/>
    </row>
    <row r="245" spans="1:11" s="28" customFormat="1" ht="33" x14ac:dyDescent="0.25">
      <c r="A245" s="26" t="s">
        <v>47</v>
      </c>
      <c r="B245" s="33" t="s">
        <v>102</v>
      </c>
      <c r="C245" s="6">
        <v>1</v>
      </c>
      <c r="D245" s="6">
        <f t="shared" si="52"/>
        <v>200</v>
      </c>
      <c r="E245" s="6">
        <v>152</v>
      </c>
      <c r="F245" s="6">
        <v>48</v>
      </c>
      <c r="G245" s="7"/>
      <c r="H245" s="7">
        <v>5.74</v>
      </c>
      <c r="I245" s="6">
        <f t="shared" si="53"/>
        <v>551.04</v>
      </c>
      <c r="J245" s="7">
        <f t="shared" si="54"/>
        <v>683.79</v>
      </c>
      <c r="K245" s="2"/>
    </row>
    <row r="246" spans="1:11" s="28" customFormat="1" ht="33" x14ac:dyDescent="0.25">
      <c r="A246" s="26" t="s">
        <v>47</v>
      </c>
      <c r="B246" s="33" t="s">
        <v>102</v>
      </c>
      <c r="C246" s="6">
        <v>1</v>
      </c>
      <c r="D246" s="6">
        <f t="shared" si="52"/>
        <v>216</v>
      </c>
      <c r="E246" s="6">
        <v>152</v>
      </c>
      <c r="F246" s="6">
        <v>64</v>
      </c>
      <c r="G246" s="7"/>
      <c r="H246" s="7">
        <v>5.9409999999999998</v>
      </c>
      <c r="I246" s="6">
        <f t="shared" si="53"/>
        <v>760.45</v>
      </c>
      <c r="J246" s="7">
        <f t="shared" si="54"/>
        <v>943.64</v>
      </c>
      <c r="K246" s="2"/>
    </row>
    <row r="247" spans="1:11" s="28" customFormat="1" ht="33" x14ac:dyDescent="0.25">
      <c r="A247" s="26" t="s">
        <v>47</v>
      </c>
      <c r="B247" s="33" t="s">
        <v>102</v>
      </c>
      <c r="C247" s="6">
        <v>1</v>
      </c>
      <c r="D247" s="6">
        <f t="shared" si="52"/>
        <v>176</v>
      </c>
      <c r="E247" s="6">
        <v>152</v>
      </c>
      <c r="F247" s="6">
        <v>24</v>
      </c>
      <c r="G247" s="7"/>
      <c r="H247" s="7">
        <v>5.74</v>
      </c>
      <c r="I247" s="6">
        <f t="shared" si="53"/>
        <v>275.52</v>
      </c>
      <c r="J247" s="7">
        <f t="shared" si="54"/>
        <v>341.89</v>
      </c>
      <c r="K247" s="2"/>
    </row>
    <row r="248" spans="1:11" s="28" customFormat="1" ht="33" x14ac:dyDescent="0.25">
      <c r="A248" s="26" t="s">
        <v>47</v>
      </c>
      <c r="B248" s="33" t="s">
        <v>102</v>
      </c>
      <c r="C248" s="6">
        <v>1</v>
      </c>
      <c r="D248" s="6">
        <f t="shared" si="52"/>
        <v>216</v>
      </c>
      <c r="E248" s="6">
        <v>152</v>
      </c>
      <c r="F248" s="6">
        <v>64</v>
      </c>
      <c r="G248" s="7"/>
      <c r="H248" s="7">
        <v>5.74</v>
      </c>
      <c r="I248" s="6">
        <f t="shared" si="53"/>
        <v>734.72</v>
      </c>
      <c r="J248" s="7">
        <f t="shared" si="54"/>
        <v>911.71</v>
      </c>
      <c r="K248" s="2"/>
    </row>
    <row r="249" spans="1:11" s="28" customFormat="1" ht="33" x14ac:dyDescent="0.25">
      <c r="A249" s="26" t="s">
        <v>47</v>
      </c>
      <c r="B249" s="33" t="s">
        <v>102</v>
      </c>
      <c r="C249" s="6">
        <v>1</v>
      </c>
      <c r="D249" s="6">
        <f t="shared" si="52"/>
        <v>184</v>
      </c>
      <c r="E249" s="6">
        <v>152</v>
      </c>
      <c r="F249" s="6">
        <v>32</v>
      </c>
      <c r="G249" s="7"/>
      <c r="H249" s="7">
        <v>5.74</v>
      </c>
      <c r="I249" s="6">
        <f t="shared" si="53"/>
        <v>367.36</v>
      </c>
      <c r="J249" s="7">
        <f t="shared" si="54"/>
        <v>455.86</v>
      </c>
      <c r="K249" s="2"/>
    </row>
    <row r="250" spans="1:11" s="28" customFormat="1" ht="33" x14ac:dyDescent="0.25">
      <c r="A250" s="26" t="s">
        <v>47</v>
      </c>
      <c r="B250" s="33" t="s">
        <v>102</v>
      </c>
      <c r="C250" s="6">
        <v>1</v>
      </c>
      <c r="D250" s="6">
        <f t="shared" si="52"/>
        <v>208</v>
      </c>
      <c r="E250" s="6">
        <v>152</v>
      </c>
      <c r="F250" s="6">
        <v>56</v>
      </c>
      <c r="G250" s="7"/>
      <c r="H250" s="7">
        <v>5.74</v>
      </c>
      <c r="I250" s="6">
        <f t="shared" si="53"/>
        <v>642.88</v>
      </c>
      <c r="J250" s="7">
        <f t="shared" si="54"/>
        <v>797.75</v>
      </c>
      <c r="K250" s="2"/>
    </row>
    <row r="251" spans="1:11" s="28" customFormat="1" x14ac:dyDescent="0.25">
      <c r="A251" s="26" t="s">
        <v>47</v>
      </c>
      <c r="B251" s="33" t="s">
        <v>101</v>
      </c>
      <c r="C251" s="6">
        <v>1</v>
      </c>
      <c r="D251" s="6">
        <f t="shared" si="52"/>
        <v>192</v>
      </c>
      <c r="E251" s="6">
        <v>152</v>
      </c>
      <c r="F251" s="6">
        <v>40</v>
      </c>
      <c r="G251" s="7"/>
      <c r="H251" s="7">
        <v>6.3760000000000003</v>
      </c>
      <c r="I251" s="6">
        <f t="shared" si="53"/>
        <v>510.08</v>
      </c>
      <c r="J251" s="7">
        <f t="shared" si="54"/>
        <v>632.96</v>
      </c>
      <c r="K251" s="2"/>
    </row>
    <row r="252" spans="1:11" s="28" customFormat="1" x14ac:dyDescent="0.25">
      <c r="A252" s="26" t="s">
        <v>47</v>
      </c>
      <c r="B252" s="33" t="s">
        <v>106</v>
      </c>
      <c r="C252" s="6">
        <v>1</v>
      </c>
      <c r="D252" s="6">
        <f t="shared" si="52"/>
        <v>180</v>
      </c>
      <c r="E252" s="6">
        <v>152</v>
      </c>
      <c r="F252" s="6">
        <v>28</v>
      </c>
      <c r="G252" s="7"/>
      <c r="H252" s="7">
        <v>4.97</v>
      </c>
      <c r="I252" s="6">
        <f t="shared" si="53"/>
        <v>278.32</v>
      </c>
      <c r="J252" s="7">
        <f t="shared" si="54"/>
        <v>345.37</v>
      </c>
      <c r="K252" s="2"/>
    </row>
    <row r="253" spans="1:11" s="28" customFormat="1" x14ac:dyDescent="0.25">
      <c r="A253" s="26" t="s">
        <v>47</v>
      </c>
      <c r="B253" s="33" t="s">
        <v>103</v>
      </c>
      <c r="C253" s="6">
        <v>1</v>
      </c>
      <c r="D253" s="6">
        <f t="shared" si="52"/>
        <v>180</v>
      </c>
      <c r="E253" s="6">
        <v>152</v>
      </c>
      <c r="F253" s="6">
        <v>28</v>
      </c>
      <c r="G253" s="7"/>
      <c r="H253" s="7">
        <v>5.1440000000000001</v>
      </c>
      <c r="I253" s="6">
        <f t="shared" si="53"/>
        <v>288.06</v>
      </c>
      <c r="J253" s="7">
        <f t="shared" si="54"/>
        <v>357.45</v>
      </c>
      <c r="K253" s="2"/>
    </row>
    <row r="254" spans="1:11" s="28" customFormat="1" x14ac:dyDescent="0.25">
      <c r="A254" s="26" t="s">
        <v>47</v>
      </c>
      <c r="B254" s="33" t="s">
        <v>103</v>
      </c>
      <c r="C254" s="6">
        <v>1</v>
      </c>
      <c r="D254" s="6">
        <f t="shared" si="52"/>
        <v>204</v>
      </c>
      <c r="E254" s="6">
        <v>152</v>
      </c>
      <c r="F254" s="6">
        <v>52</v>
      </c>
      <c r="G254" s="7"/>
      <c r="H254" s="7">
        <v>5.1440000000000001</v>
      </c>
      <c r="I254" s="6">
        <f t="shared" si="53"/>
        <v>534.98</v>
      </c>
      <c r="J254" s="7">
        <f t="shared" si="54"/>
        <v>663.86</v>
      </c>
      <c r="K254" s="2"/>
    </row>
    <row r="255" spans="1:11" s="28" customFormat="1" x14ac:dyDescent="0.25">
      <c r="A255" s="26" t="s">
        <v>47</v>
      </c>
      <c r="B255" s="33" t="s">
        <v>103</v>
      </c>
      <c r="C255" s="6">
        <v>1</v>
      </c>
      <c r="D255" s="6">
        <f t="shared" si="52"/>
        <v>206</v>
      </c>
      <c r="E255" s="6">
        <v>152</v>
      </c>
      <c r="F255" s="6">
        <v>54</v>
      </c>
      <c r="G255" s="7"/>
      <c r="H255" s="7">
        <v>4.97</v>
      </c>
      <c r="I255" s="6">
        <f t="shared" si="53"/>
        <v>536.76</v>
      </c>
      <c r="J255" s="7">
        <f t="shared" si="54"/>
        <v>666.07</v>
      </c>
      <c r="K255" s="2"/>
    </row>
    <row r="256" spans="1:11" s="28" customFormat="1" x14ac:dyDescent="0.25">
      <c r="A256" s="26" t="s">
        <v>47</v>
      </c>
      <c r="B256" s="33" t="s">
        <v>79</v>
      </c>
      <c r="C256" s="6">
        <v>1</v>
      </c>
      <c r="D256" s="6">
        <f t="shared" si="52"/>
        <v>162</v>
      </c>
      <c r="E256" s="6">
        <v>152</v>
      </c>
      <c r="F256" s="6">
        <v>10</v>
      </c>
      <c r="G256" s="7"/>
      <c r="H256" s="7">
        <v>6.7169999999999996</v>
      </c>
      <c r="I256" s="6">
        <f t="shared" si="53"/>
        <v>134.34</v>
      </c>
      <c r="J256" s="7">
        <f t="shared" si="54"/>
        <v>166.7</v>
      </c>
      <c r="K256" s="2"/>
    </row>
    <row r="257" spans="1:11" s="28" customFormat="1" x14ac:dyDescent="0.25">
      <c r="A257" s="26" t="s">
        <v>47</v>
      </c>
      <c r="B257" s="33" t="s">
        <v>79</v>
      </c>
      <c r="C257" s="6">
        <v>1</v>
      </c>
      <c r="D257" s="6">
        <f t="shared" si="52"/>
        <v>171</v>
      </c>
      <c r="E257" s="6">
        <v>152</v>
      </c>
      <c r="F257" s="6">
        <v>19</v>
      </c>
      <c r="G257" s="7"/>
      <c r="H257" s="7">
        <v>6.7169999999999996</v>
      </c>
      <c r="I257" s="6">
        <f t="shared" si="53"/>
        <v>255.25</v>
      </c>
      <c r="J257" s="7">
        <f t="shared" si="54"/>
        <v>316.74</v>
      </c>
      <c r="K257" s="2"/>
    </row>
    <row r="258" spans="1:11" s="28" customFormat="1" x14ac:dyDescent="0.25">
      <c r="A258" s="26" t="s">
        <v>47</v>
      </c>
      <c r="B258" s="33" t="s">
        <v>79</v>
      </c>
      <c r="C258" s="6">
        <v>1</v>
      </c>
      <c r="D258" s="6">
        <f t="shared" si="52"/>
        <v>187</v>
      </c>
      <c r="E258" s="6">
        <v>152</v>
      </c>
      <c r="F258" s="6">
        <v>35</v>
      </c>
      <c r="G258" s="7"/>
      <c r="H258" s="7">
        <v>6.7169999999999996</v>
      </c>
      <c r="I258" s="6">
        <f t="shared" si="53"/>
        <v>470.19</v>
      </c>
      <c r="J258" s="7">
        <f t="shared" si="54"/>
        <v>583.46</v>
      </c>
      <c r="K258" s="2"/>
    </row>
    <row r="259" spans="1:11" s="28" customFormat="1" x14ac:dyDescent="0.25">
      <c r="A259" s="26" t="s">
        <v>47</v>
      </c>
      <c r="B259" s="33" t="s">
        <v>79</v>
      </c>
      <c r="C259" s="6">
        <v>1</v>
      </c>
      <c r="D259" s="6">
        <f t="shared" si="52"/>
        <v>173</v>
      </c>
      <c r="E259" s="6">
        <v>152</v>
      </c>
      <c r="F259" s="6">
        <v>21</v>
      </c>
      <c r="G259" s="7"/>
      <c r="H259" s="7">
        <v>6.7169999999999996</v>
      </c>
      <c r="I259" s="6">
        <f t="shared" si="53"/>
        <v>282.11</v>
      </c>
      <c r="J259" s="7">
        <f t="shared" si="54"/>
        <v>350.07</v>
      </c>
      <c r="K259" s="2"/>
    </row>
    <row r="260" spans="1:11" s="28" customFormat="1" x14ac:dyDescent="0.25">
      <c r="A260" s="26" t="s">
        <v>47</v>
      </c>
      <c r="B260" s="33" t="s">
        <v>79</v>
      </c>
      <c r="C260" s="6">
        <v>1</v>
      </c>
      <c r="D260" s="6">
        <f t="shared" si="52"/>
        <v>173</v>
      </c>
      <c r="E260" s="6">
        <v>152</v>
      </c>
      <c r="F260" s="6">
        <v>21</v>
      </c>
      <c r="G260" s="7"/>
      <c r="H260" s="7">
        <v>6.7169999999999996</v>
      </c>
      <c r="I260" s="6">
        <f t="shared" si="53"/>
        <v>282.11</v>
      </c>
      <c r="J260" s="7">
        <f t="shared" si="54"/>
        <v>350.07</v>
      </c>
      <c r="K260" s="2"/>
    </row>
    <row r="261" spans="1:11" s="28" customFormat="1" x14ac:dyDescent="0.25">
      <c r="A261" s="26" t="s">
        <v>47</v>
      </c>
      <c r="B261" s="33" t="s">
        <v>79</v>
      </c>
      <c r="C261" s="6">
        <v>1</v>
      </c>
      <c r="D261" s="6">
        <f t="shared" si="52"/>
        <v>223</v>
      </c>
      <c r="E261" s="6">
        <v>152</v>
      </c>
      <c r="F261" s="6">
        <v>71</v>
      </c>
      <c r="G261" s="7"/>
      <c r="H261" s="7">
        <v>6.7169999999999996</v>
      </c>
      <c r="I261" s="6">
        <f t="shared" si="53"/>
        <v>953.81</v>
      </c>
      <c r="J261" s="7">
        <f t="shared" si="54"/>
        <v>1183.58</v>
      </c>
      <c r="K261" s="2"/>
    </row>
    <row r="262" spans="1:11" s="28" customFormat="1" x14ac:dyDescent="0.25">
      <c r="A262" s="26" t="s">
        <v>47</v>
      </c>
      <c r="B262" s="33" t="s">
        <v>79</v>
      </c>
      <c r="C262" s="6">
        <v>1</v>
      </c>
      <c r="D262" s="6">
        <f t="shared" si="52"/>
        <v>172</v>
      </c>
      <c r="E262" s="6">
        <v>152</v>
      </c>
      <c r="F262" s="6">
        <v>20</v>
      </c>
      <c r="G262" s="7"/>
      <c r="H262" s="7">
        <v>6.7169999999999996</v>
      </c>
      <c r="I262" s="6">
        <f t="shared" si="53"/>
        <v>268.68</v>
      </c>
      <c r="J262" s="7">
        <f t="shared" si="54"/>
        <v>333.41</v>
      </c>
      <c r="K262" s="2"/>
    </row>
    <row r="263" spans="1:11" s="28" customFormat="1" x14ac:dyDescent="0.25">
      <c r="A263" s="26" t="s">
        <v>47</v>
      </c>
      <c r="B263" s="33" t="s">
        <v>79</v>
      </c>
      <c r="C263" s="6">
        <v>1</v>
      </c>
      <c r="D263" s="6">
        <f t="shared" si="52"/>
        <v>174</v>
      </c>
      <c r="E263" s="6">
        <v>152</v>
      </c>
      <c r="F263" s="6">
        <v>22</v>
      </c>
      <c r="G263" s="7"/>
      <c r="H263" s="7">
        <v>6.7169999999999996</v>
      </c>
      <c r="I263" s="6">
        <f t="shared" si="53"/>
        <v>295.55</v>
      </c>
      <c r="J263" s="7">
        <f t="shared" si="54"/>
        <v>366.75</v>
      </c>
      <c r="K263" s="2"/>
    </row>
    <row r="264" spans="1:11" s="28" customFormat="1" x14ac:dyDescent="0.25">
      <c r="A264" s="26" t="s">
        <v>47</v>
      </c>
      <c r="B264" s="33" t="s">
        <v>79</v>
      </c>
      <c r="C264" s="6">
        <v>1</v>
      </c>
      <c r="D264" s="6">
        <f t="shared" si="52"/>
        <v>176</v>
      </c>
      <c r="E264" s="6">
        <v>152</v>
      </c>
      <c r="F264" s="6">
        <v>24</v>
      </c>
      <c r="G264" s="7"/>
      <c r="H264" s="7">
        <v>6.7169999999999996</v>
      </c>
      <c r="I264" s="6">
        <f t="shared" si="53"/>
        <v>322.42</v>
      </c>
      <c r="J264" s="7">
        <f t="shared" si="54"/>
        <v>400.09</v>
      </c>
      <c r="K264" s="2"/>
    </row>
    <row r="265" spans="1:11" s="28" customFormat="1" x14ac:dyDescent="0.25">
      <c r="A265" s="26" t="s">
        <v>47</v>
      </c>
      <c r="B265" s="33" t="s">
        <v>79</v>
      </c>
      <c r="C265" s="6">
        <v>1</v>
      </c>
      <c r="D265" s="6">
        <f t="shared" si="52"/>
        <v>173</v>
      </c>
      <c r="E265" s="6">
        <v>152</v>
      </c>
      <c r="F265" s="6">
        <v>21</v>
      </c>
      <c r="G265" s="7"/>
      <c r="H265" s="7">
        <v>6.7169999999999996</v>
      </c>
      <c r="I265" s="6">
        <f t="shared" si="53"/>
        <v>282.11</v>
      </c>
      <c r="J265" s="7">
        <f t="shared" si="54"/>
        <v>350.07</v>
      </c>
      <c r="K265" s="2"/>
    </row>
    <row r="266" spans="1:11" s="28" customFormat="1" x14ac:dyDescent="0.25">
      <c r="A266" s="26" t="s">
        <v>47</v>
      </c>
      <c r="B266" s="33" t="s">
        <v>79</v>
      </c>
      <c r="C266" s="6">
        <v>1</v>
      </c>
      <c r="D266" s="6">
        <f t="shared" si="52"/>
        <v>168</v>
      </c>
      <c r="E266" s="6">
        <v>152</v>
      </c>
      <c r="F266" s="6">
        <v>16</v>
      </c>
      <c r="G266" s="7"/>
      <c r="H266" s="7">
        <v>6.7169999999999996</v>
      </c>
      <c r="I266" s="6">
        <f t="shared" si="53"/>
        <v>214.94</v>
      </c>
      <c r="J266" s="7">
        <f t="shared" si="54"/>
        <v>266.72000000000003</v>
      </c>
      <c r="K266" s="2"/>
    </row>
    <row r="267" spans="1:11" s="28" customFormat="1" x14ac:dyDescent="0.25">
      <c r="A267" s="26" t="s">
        <v>47</v>
      </c>
      <c r="B267" s="33" t="s">
        <v>79</v>
      </c>
      <c r="C267" s="6">
        <v>1</v>
      </c>
      <c r="D267" s="6">
        <f t="shared" si="52"/>
        <v>168</v>
      </c>
      <c r="E267" s="6">
        <v>152</v>
      </c>
      <c r="F267" s="6">
        <v>16</v>
      </c>
      <c r="G267" s="7"/>
      <c r="H267" s="7">
        <v>6.7169999999999996</v>
      </c>
      <c r="I267" s="6">
        <f t="shared" si="53"/>
        <v>214.94</v>
      </c>
      <c r="J267" s="7">
        <f t="shared" si="54"/>
        <v>266.72000000000003</v>
      </c>
      <c r="K267" s="2"/>
    </row>
    <row r="268" spans="1:11" s="28" customFormat="1" x14ac:dyDescent="0.25">
      <c r="A268" s="26" t="s">
        <v>47</v>
      </c>
      <c r="B268" s="33" t="s">
        <v>79</v>
      </c>
      <c r="C268" s="6">
        <v>1</v>
      </c>
      <c r="D268" s="6">
        <f t="shared" si="52"/>
        <v>176</v>
      </c>
      <c r="E268" s="6">
        <v>152</v>
      </c>
      <c r="F268" s="6">
        <v>24</v>
      </c>
      <c r="G268" s="7"/>
      <c r="H268" s="7">
        <v>6.6520000000000001</v>
      </c>
      <c r="I268" s="6">
        <f t="shared" si="53"/>
        <v>319.3</v>
      </c>
      <c r="J268" s="7">
        <f t="shared" si="54"/>
        <v>396.22</v>
      </c>
      <c r="K268" s="2"/>
    </row>
    <row r="269" spans="1:11" s="28" customFormat="1" x14ac:dyDescent="0.25">
      <c r="A269" s="26" t="s">
        <v>47</v>
      </c>
      <c r="B269" s="33" t="s">
        <v>79</v>
      </c>
      <c r="C269" s="6">
        <v>1</v>
      </c>
      <c r="D269" s="6">
        <f t="shared" si="52"/>
        <v>168</v>
      </c>
      <c r="E269" s="6">
        <v>152</v>
      </c>
      <c r="F269" s="6">
        <v>16</v>
      </c>
      <c r="G269" s="7"/>
      <c r="H269" s="7">
        <v>6.6520000000000001</v>
      </c>
      <c r="I269" s="6">
        <f t="shared" si="53"/>
        <v>212.86</v>
      </c>
      <c r="J269" s="7">
        <f t="shared" si="54"/>
        <v>264.14</v>
      </c>
      <c r="K269" s="2"/>
    </row>
    <row r="270" spans="1:11" s="28" customFormat="1" x14ac:dyDescent="0.25">
      <c r="A270" s="26" t="s">
        <v>47</v>
      </c>
      <c r="B270" s="33" t="s">
        <v>79</v>
      </c>
      <c r="C270" s="6">
        <v>1</v>
      </c>
      <c r="D270" s="6">
        <f t="shared" si="52"/>
        <v>168</v>
      </c>
      <c r="E270" s="6">
        <v>152</v>
      </c>
      <c r="F270" s="6">
        <v>16</v>
      </c>
      <c r="G270" s="7"/>
      <c r="H270" s="7">
        <v>6.6520000000000001</v>
      </c>
      <c r="I270" s="6">
        <f t="shared" si="53"/>
        <v>212.86</v>
      </c>
      <c r="J270" s="7">
        <f t="shared" si="54"/>
        <v>264.14</v>
      </c>
      <c r="K270" s="2"/>
    </row>
    <row r="271" spans="1:11" s="28" customFormat="1" x14ac:dyDescent="0.25">
      <c r="A271" s="26" t="s">
        <v>47</v>
      </c>
      <c r="B271" s="33" t="s">
        <v>79</v>
      </c>
      <c r="C271" s="6">
        <v>1</v>
      </c>
      <c r="D271" s="6">
        <f t="shared" si="52"/>
        <v>172</v>
      </c>
      <c r="E271" s="6">
        <v>152</v>
      </c>
      <c r="F271" s="6">
        <v>20</v>
      </c>
      <c r="G271" s="7"/>
      <c r="H271" s="7">
        <v>6.5869999999999997</v>
      </c>
      <c r="I271" s="6">
        <f t="shared" si="53"/>
        <v>263.48</v>
      </c>
      <c r="J271" s="7">
        <f t="shared" si="54"/>
        <v>326.95</v>
      </c>
      <c r="K271" s="2"/>
    </row>
    <row r="272" spans="1:11" s="28" customFormat="1" x14ac:dyDescent="0.25">
      <c r="A272" s="26" t="s">
        <v>47</v>
      </c>
      <c r="B272" s="33" t="s">
        <v>79</v>
      </c>
      <c r="C272" s="6">
        <v>1</v>
      </c>
      <c r="D272" s="6">
        <f t="shared" si="52"/>
        <v>168</v>
      </c>
      <c r="E272" s="6">
        <v>152</v>
      </c>
      <c r="F272" s="6">
        <v>16</v>
      </c>
      <c r="G272" s="7"/>
      <c r="H272" s="7">
        <v>6.5869999999999997</v>
      </c>
      <c r="I272" s="6">
        <f t="shared" si="53"/>
        <v>210.78</v>
      </c>
      <c r="J272" s="7">
        <f t="shared" si="54"/>
        <v>261.56</v>
      </c>
      <c r="K272" s="2"/>
    </row>
    <row r="273" spans="1:11" s="28" customFormat="1" x14ac:dyDescent="0.25">
      <c r="A273" s="26" t="s">
        <v>47</v>
      </c>
      <c r="B273" s="33" t="s">
        <v>79</v>
      </c>
      <c r="C273" s="6">
        <v>1</v>
      </c>
      <c r="D273" s="6">
        <f t="shared" si="52"/>
        <v>172</v>
      </c>
      <c r="E273" s="6">
        <v>152</v>
      </c>
      <c r="F273" s="6">
        <v>20</v>
      </c>
      <c r="G273" s="7"/>
      <c r="H273" s="7">
        <v>6.5869999999999997</v>
      </c>
      <c r="I273" s="6">
        <f t="shared" si="53"/>
        <v>263.48</v>
      </c>
      <c r="J273" s="7">
        <f t="shared" si="54"/>
        <v>326.95</v>
      </c>
      <c r="K273" s="2"/>
    </row>
    <row r="274" spans="1:11" s="28" customFormat="1" x14ac:dyDescent="0.25">
      <c r="A274" s="26" t="s">
        <v>47</v>
      </c>
      <c r="B274" s="33" t="s">
        <v>79</v>
      </c>
      <c r="C274" s="6">
        <v>1</v>
      </c>
      <c r="D274" s="6">
        <f t="shared" si="52"/>
        <v>248</v>
      </c>
      <c r="E274" s="6">
        <v>152</v>
      </c>
      <c r="F274" s="6">
        <v>96</v>
      </c>
      <c r="G274" s="7"/>
      <c r="H274" s="7">
        <v>6.7169999999999996</v>
      </c>
      <c r="I274" s="6">
        <f t="shared" si="53"/>
        <v>1289.6600000000001</v>
      </c>
      <c r="J274" s="7">
        <f t="shared" si="54"/>
        <v>1600.34</v>
      </c>
      <c r="K274" s="2"/>
    </row>
    <row r="275" spans="1:11" s="28" customFormat="1" x14ac:dyDescent="0.25">
      <c r="A275" s="26" t="s">
        <v>47</v>
      </c>
      <c r="B275" s="33" t="s">
        <v>79</v>
      </c>
      <c r="C275" s="6">
        <v>1</v>
      </c>
      <c r="D275" s="6">
        <f t="shared" si="52"/>
        <v>176</v>
      </c>
      <c r="E275" s="6">
        <v>152</v>
      </c>
      <c r="F275" s="6">
        <v>24</v>
      </c>
      <c r="G275" s="7"/>
      <c r="H275" s="7">
        <v>6.5869999999999997</v>
      </c>
      <c r="I275" s="6">
        <f t="shared" si="53"/>
        <v>316.18</v>
      </c>
      <c r="J275" s="7">
        <f t="shared" si="54"/>
        <v>392.35</v>
      </c>
      <c r="K275" s="2"/>
    </row>
    <row r="276" spans="1:11" s="28" customFormat="1" x14ac:dyDescent="0.25">
      <c r="A276" s="26" t="s">
        <v>47</v>
      </c>
      <c r="B276" s="33" t="s">
        <v>79</v>
      </c>
      <c r="C276" s="6">
        <v>1</v>
      </c>
      <c r="D276" s="6">
        <f t="shared" ref="D276:D335" si="55">E276+F276</f>
        <v>176</v>
      </c>
      <c r="E276" s="6">
        <v>152</v>
      </c>
      <c r="F276" s="6">
        <v>24</v>
      </c>
      <c r="G276" s="7"/>
      <c r="H276" s="7">
        <v>6.7169999999999996</v>
      </c>
      <c r="I276" s="6">
        <f t="shared" ref="I276:I335" si="56">ROUND(F276*H276*2,2)</f>
        <v>322.42</v>
      </c>
      <c r="J276" s="7">
        <f t="shared" ref="J276:J335" si="57">ROUND(I276*1.2409,2)</f>
        <v>400.09</v>
      </c>
      <c r="K276" s="2"/>
    </row>
    <row r="277" spans="1:11" s="28" customFormat="1" x14ac:dyDescent="0.25">
      <c r="A277" s="26" t="s">
        <v>47</v>
      </c>
      <c r="B277" s="33" t="s">
        <v>79</v>
      </c>
      <c r="C277" s="6">
        <v>1</v>
      </c>
      <c r="D277" s="6">
        <f t="shared" si="55"/>
        <v>208</v>
      </c>
      <c r="E277" s="6">
        <v>152</v>
      </c>
      <c r="F277" s="6">
        <v>56</v>
      </c>
      <c r="G277" s="7"/>
      <c r="H277" s="7">
        <v>6.49</v>
      </c>
      <c r="I277" s="6">
        <f t="shared" si="56"/>
        <v>726.88</v>
      </c>
      <c r="J277" s="7">
        <f t="shared" si="57"/>
        <v>901.99</v>
      </c>
      <c r="K277" s="2"/>
    </row>
    <row r="278" spans="1:11" s="28" customFormat="1" x14ac:dyDescent="0.25">
      <c r="A278" s="26" t="s">
        <v>47</v>
      </c>
      <c r="B278" s="33" t="s">
        <v>79</v>
      </c>
      <c r="C278" s="6">
        <v>1</v>
      </c>
      <c r="D278" s="6">
        <f t="shared" si="55"/>
        <v>200</v>
      </c>
      <c r="E278" s="6">
        <v>152</v>
      </c>
      <c r="F278" s="6">
        <v>48</v>
      </c>
      <c r="G278" s="7"/>
      <c r="H278" s="7">
        <v>6.49</v>
      </c>
      <c r="I278" s="6">
        <f t="shared" si="56"/>
        <v>623.04</v>
      </c>
      <c r="J278" s="7">
        <f t="shared" si="57"/>
        <v>773.13</v>
      </c>
      <c r="K278" s="2"/>
    </row>
    <row r="279" spans="1:11" s="28" customFormat="1" x14ac:dyDescent="0.25">
      <c r="A279" s="26" t="s">
        <v>47</v>
      </c>
      <c r="B279" s="33" t="s">
        <v>79</v>
      </c>
      <c r="C279" s="6">
        <v>1</v>
      </c>
      <c r="D279" s="6">
        <f t="shared" si="55"/>
        <v>168</v>
      </c>
      <c r="E279" s="6">
        <v>152</v>
      </c>
      <c r="F279" s="6">
        <v>16</v>
      </c>
      <c r="G279" s="7"/>
      <c r="H279" s="7">
        <v>6.49</v>
      </c>
      <c r="I279" s="6">
        <f t="shared" si="56"/>
        <v>207.68</v>
      </c>
      <c r="J279" s="7">
        <f t="shared" si="57"/>
        <v>257.70999999999998</v>
      </c>
      <c r="K279" s="2"/>
    </row>
    <row r="280" spans="1:11" s="28" customFormat="1" x14ac:dyDescent="0.25">
      <c r="A280" s="26" t="s">
        <v>47</v>
      </c>
      <c r="B280" s="33" t="s">
        <v>79</v>
      </c>
      <c r="C280" s="6">
        <v>1</v>
      </c>
      <c r="D280" s="6">
        <f t="shared" si="55"/>
        <v>200</v>
      </c>
      <c r="E280" s="6">
        <v>152</v>
      </c>
      <c r="F280" s="6">
        <v>48</v>
      </c>
      <c r="G280" s="7"/>
      <c r="H280" s="7">
        <v>6.49</v>
      </c>
      <c r="I280" s="6">
        <f t="shared" si="56"/>
        <v>623.04</v>
      </c>
      <c r="J280" s="7">
        <f t="shared" si="57"/>
        <v>773.13</v>
      </c>
      <c r="K280" s="2"/>
    </row>
    <row r="281" spans="1:11" s="28" customFormat="1" x14ac:dyDescent="0.25">
      <c r="A281" s="26" t="s">
        <v>47</v>
      </c>
      <c r="B281" s="33" t="s">
        <v>79</v>
      </c>
      <c r="C281" s="6">
        <v>1</v>
      </c>
      <c r="D281" s="6">
        <f t="shared" si="55"/>
        <v>160</v>
      </c>
      <c r="E281" s="6">
        <v>152</v>
      </c>
      <c r="F281" s="6">
        <v>8</v>
      </c>
      <c r="G281" s="7"/>
      <c r="H281" s="7">
        <v>6.49</v>
      </c>
      <c r="I281" s="6">
        <f t="shared" si="56"/>
        <v>103.84</v>
      </c>
      <c r="J281" s="7">
        <f t="shared" si="57"/>
        <v>128.86000000000001</v>
      </c>
      <c r="K281" s="2"/>
    </row>
    <row r="282" spans="1:11" s="28" customFormat="1" x14ac:dyDescent="0.25">
      <c r="A282" s="26" t="s">
        <v>47</v>
      </c>
      <c r="B282" s="33" t="s">
        <v>79</v>
      </c>
      <c r="C282" s="6">
        <v>1</v>
      </c>
      <c r="D282" s="6">
        <f t="shared" si="55"/>
        <v>173</v>
      </c>
      <c r="E282" s="6">
        <v>152</v>
      </c>
      <c r="F282" s="6">
        <v>21</v>
      </c>
      <c r="G282" s="7"/>
      <c r="H282" s="7">
        <v>6.49</v>
      </c>
      <c r="I282" s="6">
        <f t="shared" si="56"/>
        <v>272.58</v>
      </c>
      <c r="J282" s="7">
        <f t="shared" si="57"/>
        <v>338.24</v>
      </c>
      <c r="K282" s="2"/>
    </row>
    <row r="283" spans="1:11" s="28" customFormat="1" x14ac:dyDescent="0.25">
      <c r="A283" s="26" t="s">
        <v>47</v>
      </c>
      <c r="B283" s="33" t="s">
        <v>79</v>
      </c>
      <c r="C283" s="6">
        <v>1</v>
      </c>
      <c r="D283" s="6">
        <f t="shared" si="55"/>
        <v>172</v>
      </c>
      <c r="E283" s="6">
        <v>152</v>
      </c>
      <c r="F283" s="6">
        <v>20</v>
      </c>
      <c r="G283" s="7"/>
      <c r="H283" s="7">
        <v>6.7169999999999996</v>
      </c>
      <c r="I283" s="6">
        <f t="shared" si="56"/>
        <v>268.68</v>
      </c>
      <c r="J283" s="7">
        <f t="shared" si="57"/>
        <v>333.41</v>
      </c>
      <c r="K283" s="2"/>
    </row>
    <row r="284" spans="1:11" s="28" customFormat="1" x14ac:dyDescent="0.25">
      <c r="A284" s="26" t="s">
        <v>47</v>
      </c>
      <c r="B284" s="33" t="s">
        <v>79</v>
      </c>
      <c r="C284" s="6">
        <v>1</v>
      </c>
      <c r="D284" s="6">
        <f t="shared" si="55"/>
        <v>170</v>
      </c>
      <c r="E284" s="6">
        <v>152</v>
      </c>
      <c r="F284" s="6">
        <v>18</v>
      </c>
      <c r="G284" s="7"/>
      <c r="H284" s="7">
        <v>6.49</v>
      </c>
      <c r="I284" s="6">
        <f t="shared" si="56"/>
        <v>233.64</v>
      </c>
      <c r="J284" s="7">
        <f t="shared" si="57"/>
        <v>289.92</v>
      </c>
      <c r="K284" s="2"/>
    </row>
    <row r="285" spans="1:11" s="28" customFormat="1" x14ac:dyDescent="0.25">
      <c r="A285" s="26" t="s">
        <v>47</v>
      </c>
      <c r="B285" s="33" t="s">
        <v>79</v>
      </c>
      <c r="C285" s="6">
        <v>1</v>
      </c>
      <c r="D285" s="6">
        <f t="shared" si="55"/>
        <v>212</v>
      </c>
      <c r="E285" s="6">
        <v>152</v>
      </c>
      <c r="F285" s="6">
        <v>60</v>
      </c>
      <c r="G285" s="7"/>
      <c r="H285" s="7">
        <v>6.7169999999999996</v>
      </c>
      <c r="I285" s="6">
        <f t="shared" si="56"/>
        <v>806.04</v>
      </c>
      <c r="J285" s="7">
        <f t="shared" si="57"/>
        <v>1000.22</v>
      </c>
      <c r="K285" s="2"/>
    </row>
    <row r="286" spans="1:11" s="28" customFormat="1" x14ac:dyDescent="0.25">
      <c r="A286" s="26" t="s">
        <v>47</v>
      </c>
      <c r="B286" s="33" t="s">
        <v>79</v>
      </c>
      <c r="C286" s="6">
        <v>1</v>
      </c>
      <c r="D286" s="6">
        <f t="shared" si="55"/>
        <v>200</v>
      </c>
      <c r="E286" s="6">
        <v>152</v>
      </c>
      <c r="F286" s="6">
        <v>48</v>
      </c>
      <c r="G286" s="7"/>
      <c r="H286" s="7">
        <v>6.49</v>
      </c>
      <c r="I286" s="6">
        <f t="shared" si="56"/>
        <v>623.04</v>
      </c>
      <c r="J286" s="7">
        <f t="shared" si="57"/>
        <v>773.13</v>
      </c>
      <c r="K286" s="2"/>
    </row>
    <row r="287" spans="1:11" s="28" customFormat="1" x14ac:dyDescent="0.25">
      <c r="A287" s="26" t="s">
        <v>47</v>
      </c>
      <c r="B287" s="33" t="s">
        <v>79</v>
      </c>
      <c r="C287" s="6">
        <v>1</v>
      </c>
      <c r="D287" s="6">
        <f t="shared" si="55"/>
        <v>200</v>
      </c>
      <c r="E287" s="6">
        <v>152</v>
      </c>
      <c r="F287" s="6">
        <v>48</v>
      </c>
      <c r="G287" s="7"/>
      <c r="H287" s="7">
        <v>6.49</v>
      </c>
      <c r="I287" s="6">
        <f t="shared" si="56"/>
        <v>623.04</v>
      </c>
      <c r="J287" s="7">
        <f t="shared" si="57"/>
        <v>773.13</v>
      </c>
      <c r="K287" s="2"/>
    </row>
    <row r="288" spans="1:11" s="28" customFormat="1" x14ac:dyDescent="0.25">
      <c r="A288" s="26" t="s">
        <v>47</v>
      </c>
      <c r="B288" s="33" t="s">
        <v>99</v>
      </c>
      <c r="C288" s="6">
        <v>1</v>
      </c>
      <c r="D288" s="6">
        <f t="shared" si="55"/>
        <v>168</v>
      </c>
      <c r="E288" s="6">
        <v>152</v>
      </c>
      <c r="F288" s="6">
        <v>16</v>
      </c>
      <c r="G288" s="7"/>
      <c r="H288" s="7">
        <v>5.7750000000000004</v>
      </c>
      <c r="I288" s="6">
        <f t="shared" si="56"/>
        <v>184.8</v>
      </c>
      <c r="J288" s="7">
        <f t="shared" si="57"/>
        <v>229.32</v>
      </c>
      <c r="K288" s="2"/>
    </row>
    <row r="289" spans="1:11" s="28" customFormat="1" x14ac:dyDescent="0.25">
      <c r="A289" s="26" t="s">
        <v>47</v>
      </c>
      <c r="B289" s="33" t="s">
        <v>99</v>
      </c>
      <c r="C289" s="6">
        <v>1</v>
      </c>
      <c r="D289" s="6">
        <f t="shared" si="55"/>
        <v>184</v>
      </c>
      <c r="E289" s="6">
        <v>152</v>
      </c>
      <c r="F289" s="6">
        <v>32</v>
      </c>
      <c r="G289" s="7"/>
      <c r="H289" s="7">
        <v>5.7750000000000004</v>
      </c>
      <c r="I289" s="6">
        <f t="shared" si="56"/>
        <v>369.6</v>
      </c>
      <c r="J289" s="7">
        <f t="shared" si="57"/>
        <v>458.64</v>
      </c>
      <c r="K289" s="2"/>
    </row>
    <row r="290" spans="1:11" s="28" customFormat="1" x14ac:dyDescent="0.25">
      <c r="A290" s="26" t="s">
        <v>47</v>
      </c>
      <c r="B290" s="33" t="s">
        <v>99</v>
      </c>
      <c r="C290" s="6">
        <v>1</v>
      </c>
      <c r="D290" s="6">
        <f t="shared" si="55"/>
        <v>192</v>
      </c>
      <c r="E290" s="6">
        <v>152</v>
      </c>
      <c r="F290" s="6">
        <v>40</v>
      </c>
      <c r="G290" s="7"/>
      <c r="H290" s="7">
        <v>5.7750000000000004</v>
      </c>
      <c r="I290" s="6">
        <f t="shared" si="56"/>
        <v>462</v>
      </c>
      <c r="J290" s="7">
        <f t="shared" si="57"/>
        <v>573.29999999999995</v>
      </c>
      <c r="K290" s="2"/>
    </row>
    <row r="291" spans="1:11" s="28" customFormat="1" x14ac:dyDescent="0.25">
      <c r="A291" s="26" t="s">
        <v>47</v>
      </c>
      <c r="B291" s="33" t="s">
        <v>99</v>
      </c>
      <c r="C291" s="6">
        <v>1</v>
      </c>
      <c r="D291" s="6">
        <f t="shared" si="55"/>
        <v>192</v>
      </c>
      <c r="E291" s="6">
        <v>152</v>
      </c>
      <c r="F291" s="6">
        <v>40</v>
      </c>
      <c r="G291" s="7"/>
      <c r="H291" s="7">
        <v>5.7750000000000004</v>
      </c>
      <c r="I291" s="6">
        <f t="shared" si="56"/>
        <v>462</v>
      </c>
      <c r="J291" s="7">
        <f t="shared" si="57"/>
        <v>573.29999999999995</v>
      </c>
      <c r="K291" s="2"/>
    </row>
    <row r="292" spans="1:11" s="28" customFormat="1" x14ac:dyDescent="0.25">
      <c r="A292" s="26" t="s">
        <v>47</v>
      </c>
      <c r="B292" s="33" t="s">
        <v>99</v>
      </c>
      <c r="C292" s="6">
        <v>1</v>
      </c>
      <c r="D292" s="6">
        <f t="shared" si="55"/>
        <v>168</v>
      </c>
      <c r="E292" s="6">
        <v>152</v>
      </c>
      <c r="F292" s="6">
        <v>16</v>
      </c>
      <c r="G292" s="7"/>
      <c r="H292" s="7">
        <v>5.72</v>
      </c>
      <c r="I292" s="6">
        <f t="shared" si="56"/>
        <v>183.04</v>
      </c>
      <c r="J292" s="7">
        <f t="shared" si="57"/>
        <v>227.13</v>
      </c>
      <c r="K292" s="2"/>
    </row>
    <row r="293" spans="1:11" s="28" customFormat="1" x14ac:dyDescent="0.25">
      <c r="A293" s="26" t="s">
        <v>47</v>
      </c>
      <c r="B293" s="33" t="s">
        <v>99</v>
      </c>
      <c r="C293" s="6">
        <v>1</v>
      </c>
      <c r="D293" s="6">
        <f t="shared" si="55"/>
        <v>168</v>
      </c>
      <c r="E293" s="6">
        <v>152</v>
      </c>
      <c r="F293" s="6">
        <v>16</v>
      </c>
      <c r="G293" s="7"/>
      <c r="H293" s="7">
        <v>5.7750000000000004</v>
      </c>
      <c r="I293" s="6">
        <f t="shared" si="56"/>
        <v>184.8</v>
      </c>
      <c r="J293" s="7">
        <f t="shared" si="57"/>
        <v>229.32</v>
      </c>
      <c r="K293" s="2"/>
    </row>
    <row r="294" spans="1:11" s="28" customFormat="1" x14ac:dyDescent="0.25">
      <c r="A294" s="26" t="s">
        <v>47</v>
      </c>
      <c r="B294" s="33" t="s">
        <v>99</v>
      </c>
      <c r="C294" s="6">
        <v>1</v>
      </c>
      <c r="D294" s="6">
        <f t="shared" si="55"/>
        <v>176</v>
      </c>
      <c r="E294" s="6">
        <v>152</v>
      </c>
      <c r="F294" s="6">
        <v>24</v>
      </c>
      <c r="G294" s="7"/>
      <c r="H294" s="7">
        <v>5.6639999999999997</v>
      </c>
      <c r="I294" s="6">
        <f t="shared" si="56"/>
        <v>271.87</v>
      </c>
      <c r="J294" s="7">
        <f t="shared" si="57"/>
        <v>337.36</v>
      </c>
      <c r="K294" s="2"/>
    </row>
    <row r="295" spans="1:11" s="28" customFormat="1" x14ac:dyDescent="0.25">
      <c r="A295" s="26" t="s">
        <v>47</v>
      </c>
      <c r="B295" s="33" t="s">
        <v>99</v>
      </c>
      <c r="C295" s="6">
        <v>1</v>
      </c>
      <c r="D295" s="6">
        <f t="shared" si="55"/>
        <v>168</v>
      </c>
      <c r="E295" s="6">
        <v>152</v>
      </c>
      <c r="F295" s="6">
        <v>16</v>
      </c>
      <c r="G295" s="7"/>
      <c r="H295" s="7">
        <v>5.7750000000000004</v>
      </c>
      <c r="I295" s="6">
        <f t="shared" si="56"/>
        <v>184.8</v>
      </c>
      <c r="J295" s="7">
        <f t="shared" si="57"/>
        <v>229.32</v>
      </c>
      <c r="K295" s="2"/>
    </row>
    <row r="296" spans="1:11" s="28" customFormat="1" x14ac:dyDescent="0.25">
      <c r="A296" s="26" t="s">
        <v>47</v>
      </c>
      <c r="B296" s="33" t="s">
        <v>99</v>
      </c>
      <c r="C296" s="6">
        <v>1</v>
      </c>
      <c r="D296" s="6">
        <f t="shared" si="55"/>
        <v>168</v>
      </c>
      <c r="E296" s="6">
        <v>152</v>
      </c>
      <c r="F296" s="6">
        <v>16</v>
      </c>
      <c r="G296" s="7"/>
      <c r="H296" s="7">
        <v>5.7750000000000004</v>
      </c>
      <c r="I296" s="6">
        <f t="shared" si="56"/>
        <v>184.8</v>
      </c>
      <c r="J296" s="7">
        <f t="shared" si="57"/>
        <v>229.32</v>
      </c>
      <c r="K296" s="2"/>
    </row>
    <row r="297" spans="1:11" s="28" customFormat="1" x14ac:dyDescent="0.25">
      <c r="A297" s="26" t="s">
        <v>47</v>
      </c>
      <c r="B297" s="33" t="s">
        <v>99</v>
      </c>
      <c r="C297" s="6">
        <v>1</v>
      </c>
      <c r="D297" s="6">
        <f t="shared" si="55"/>
        <v>176</v>
      </c>
      <c r="E297" s="6">
        <v>152</v>
      </c>
      <c r="F297" s="6">
        <v>24</v>
      </c>
      <c r="G297" s="7"/>
      <c r="H297" s="7">
        <v>5.58</v>
      </c>
      <c r="I297" s="6">
        <f t="shared" si="56"/>
        <v>267.83999999999997</v>
      </c>
      <c r="J297" s="7">
        <f t="shared" si="57"/>
        <v>332.36</v>
      </c>
      <c r="K297" s="2"/>
    </row>
    <row r="298" spans="1:11" s="28" customFormat="1" x14ac:dyDescent="0.25">
      <c r="A298" s="26" t="s">
        <v>47</v>
      </c>
      <c r="B298" s="33" t="s">
        <v>99</v>
      </c>
      <c r="C298" s="6">
        <v>1</v>
      </c>
      <c r="D298" s="6">
        <f t="shared" si="55"/>
        <v>184</v>
      </c>
      <c r="E298" s="6">
        <v>152</v>
      </c>
      <c r="F298" s="6">
        <v>32</v>
      </c>
      <c r="G298" s="7"/>
      <c r="H298" s="7">
        <v>5.58</v>
      </c>
      <c r="I298" s="6">
        <f t="shared" si="56"/>
        <v>357.12</v>
      </c>
      <c r="J298" s="7">
        <f t="shared" si="57"/>
        <v>443.15</v>
      </c>
      <c r="K298" s="2"/>
    </row>
    <row r="299" spans="1:11" s="28" customFormat="1" x14ac:dyDescent="0.25">
      <c r="A299" s="26" t="s">
        <v>47</v>
      </c>
      <c r="B299" s="33" t="s">
        <v>100</v>
      </c>
      <c r="C299" s="6">
        <v>1</v>
      </c>
      <c r="D299" s="6">
        <f t="shared" si="55"/>
        <v>176</v>
      </c>
      <c r="E299" s="6">
        <v>152</v>
      </c>
      <c r="F299" s="6">
        <v>24</v>
      </c>
      <c r="G299" s="7"/>
      <c r="H299" s="7">
        <v>5.7750000000000004</v>
      </c>
      <c r="I299" s="6">
        <f t="shared" si="56"/>
        <v>277.2</v>
      </c>
      <c r="J299" s="7">
        <f t="shared" si="57"/>
        <v>343.98</v>
      </c>
      <c r="K299" s="2"/>
    </row>
    <row r="300" spans="1:11" s="28" customFormat="1" x14ac:dyDescent="0.25">
      <c r="A300" s="26" t="s">
        <v>47</v>
      </c>
      <c r="B300" s="33" t="s">
        <v>100</v>
      </c>
      <c r="C300" s="6">
        <v>1</v>
      </c>
      <c r="D300" s="6">
        <f t="shared" si="55"/>
        <v>180</v>
      </c>
      <c r="E300" s="6">
        <v>152</v>
      </c>
      <c r="F300" s="6">
        <v>28</v>
      </c>
      <c r="G300" s="7"/>
      <c r="H300" s="7">
        <v>5.7750000000000004</v>
      </c>
      <c r="I300" s="6">
        <f t="shared" si="56"/>
        <v>323.39999999999998</v>
      </c>
      <c r="J300" s="7">
        <f t="shared" si="57"/>
        <v>401.31</v>
      </c>
      <c r="K300" s="2"/>
    </row>
    <row r="301" spans="1:11" s="28" customFormat="1" x14ac:dyDescent="0.25">
      <c r="A301" s="26" t="s">
        <v>47</v>
      </c>
      <c r="B301" s="33" t="s">
        <v>100</v>
      </c>
      <c r="C301" s="6">
        <v>1</v>
      </c>
      <c r="D301" s="6">
        <f t="shared" si="55"/>
        <v>156</v>
      </c>
      <c r="E301" s="6">
        <v>152</v>
      </c>
      <c r="F301" s="6">
        <v>4</v>
      </c>
      <c r="G301" s="7"/>
      <c r="H301" s="7">
        <v>5.7750000000000004</v>
      </c>
      <c r="I301" s="6">
        <f t="shared" si="56"/>
        <v>46.2</v>
      </c>
      <c r="J301" s="7">
        <f t="shared" si="57"/>
        <v>57.33</v>
      </c>
      <c r="K301" s="2"/>
    </row>
    <row r="302" spans="1:11" s="28" customFormat="1" x14ac:dyDescent="0.25">
      <c r="A302" s="26" t="s">
        <v>47</v>
      </c>
      <c r="B302" s="33" t="s">
        <v>100</v>
      </c>
      <c r="C302" s="6">
        <v>1</v>
      </c>
      <c r="D302" s="6">
        <f t="shared" si="55"/>
        <v>164</v>
      </c>
      <c r="E302" s="6">
        <v>152</v>
      </c>
      <c r="F302" s="6">
        <v>12</v>
      </c>
      <c r="G302" s="7"/>
      <c r="H302" s="7">
        <v>5.7750000000000004</v>
      </c>
      <c r="I302" s="6">
        <f t="shared" si="56"/>
        <v>138.6</v>
      </c>
      <c r="J302" s="7">
        <f t="shared" si="57"/>
        <v>171.99</v>
      </c>
      <c r="K302" s="2"/>
    </row>
    <row r="303" spans="1:11" s="28" customFormat="1" x14ac:dyDescent="0.25">
      <c r="A303" s="26" t="s">
        <v>47</v>
      </c>
      <c r="B303" s="33" t="s">
        <v>100</v>
      </c>
      <c r="C303" s="6">
        <v>1</v>
      </c>
      <c r="D303" s="6">
        <f t="shared" si="55"/>
        <v>168</v>
      </c>
      <c r="E303" s="6">
        <v>152</v>
      </c>
      <c r="F303" s="6">
        <v>16</v>
      </c>
      <c r="G303" s="7"/>
      <c r="H303" s="7">
        <v>5.7750000000000004</v>
      </c>
      <c r="I303" s="6">
        <f t="shared" si="56"/>
        <v>184.8</v>
      </c>
      <c r="J303" s="7">
        <f t="shared" si="57"/>
        <v>229.32</v>
      </c>
      <c r="K303" s="2"/>
    </row>
    <row r="304" spans="1:11" s="28" customFormat="1" x14ac:dyDescent="0.25">
      <c r="A304" s="26" t="s">
        <v>47</v>
      </c>
      <c r="B304" s="33" t="s">
        <v>100</v>
      </c>
      <c r="C304" s="6">
        <v>1</v>
      </c>
      <c r="D304" s="6">
        <f t="shared" si="55"/>
        <v>160</v>
      </c>
      <c r="E304" s="6">
        <v>152</v>
      </c>
      <c r="F304" s="6">
        <v>8</v>
      </c>
      <c r="G304" s="7"/>
      <c r="H304" s="7">
        <v>5.7750000000000004</v>
      </c>
      <c r="I304" s="6">
        <f t="shared" si="56"/>
        <v>92.4</v>
      </c>
      <c r="J304" s="7">
        <f t="shared" si="57"/>
        <v>114.66</v>
      </c>
      <c r="K304" s="2"/>
    </row>
    <row r="305" spans="1:11" s="28" customFormat="1" x14ac:dyDescent="0.25">
      <c r="A305" s="26" t="s">
        <v>47</v>
      </c>
      <c r="B305" s="33" t="s">
        <v>100</v>
      </c>
      <c r="C305" s="6">
        <v>1</v>
      </c>
      <c r="D305" s="6">
        <f t="shared" si="55"/>
        <v>156</v>
      </c>
      <c r="E305" s="6">
        <v>152</v>
      </c>
      <c r="F305" s="6">
        <v>4</v>
      </c>
      <c r="G305" s="7"/>
      <c r="H305" s="7">
        <v>5.6639999999999997</v>
      </c>
      <c r="I305" s="6">
        <f t="shared" si="56"/>
        <v>45.31</v>
      </c>
      <c r="J305" s="7">
        <f t="shared" si="57"/>
        <v>56.23</v>
      </c>
      <c r="K305" s="2"/>
    </row>
    <row r="306" spans="1:11" s="28" customFormat="1" x14ac:dyDescent="0.25">
      <c r="A306" s="26" t="s">
        <v>47</v>
      </c>
      <c r="B306" s="33" t="s">
        <v>100</v>
      </c>
      <c r="C306" s="6">
        <v>1</v>
      </c>
      <c r="D306" s="6">
        <f t="shared" si="55"/>
        <v>156</v>
      </c>
      <c r="E306" s="6">
        <v>152</v>
      </c>
      <c r="F306" s="6">
        <v>4</v>
      </c>
      <c r="G306" s="7"/>
      <c r="H306" s="7">
        <v>5.6639999999999997</v>
      </c>
      <c r="I306" s="6">
        <f t="shared" si="56"/>
        <v>45.31</v>
      </c>
      <c r="J306" s="7">
        <f t="shared" si="57"/>
        <v>56.23</v>
      </c>
      <c r="K306" s="2"/>
    </row>
    <row r="307" spans="1:11" s="28" customFormat="1" x14ac:dyDescent="0.25">
      <c r="A307" s="26" t="s">
        <v>47</v>
      </c>
      <c r="B307" s="33" t="s">
        <v>100</v>
      </c>
      <c r="C307" s="6">
        <v>1</v>
      </c>
      <c r="D307" s="6">
        <f t="shared" si="55"/>
        <v>200</v>
      </c>
      <c r="E307" s="6">
        <v>152</v>
      </c>
      <c r="F307" s="6">
        <v>48</v>
      </c>
      <c r="G307" s="7"/>
      <c r="H307" s="7">
        <v>5.7750000000000004</v>
      </c>
      <c r="I307" s="6">
        <f t="shared" si="56"/>
        <v>554.4</v>
      </c>
      <c r="J307" s="7">
        <f t="shared" si="57"/>
        <v>687.95</v>
      </c>
      <c r="K307" s="2"/>
    </row>
    <row r="308" spans="1:11" s="28" customFormat="1" x14ac:dyDescent="0.25">
      <c r="A308" s="26" t="s">
        <v>47</v>
      </c>
      <c r="B308" s="33" t="s">
        <v>100</v>
      </c>
      <c r="C308" s="6">
        <v>1</v>
      </c>
      <c r="D308" s="6">
        <f t="shared" si="55"/>
        <v>172</v>
      </c>
      <c r="E308" s="6">
        <v>152</v>
      </c>
      <c r="F308" s="6">
        <v>20</v>
      </c>
      <c r="G308" s="7"/>
      <c r="H308" s="7">
        <v>5.58</v>
      </c>
      <c r="I308" s="6">
        <f t="shared" si="56"/>
        <v>223.2</v>
      </c>
      <c r="J308" s="7">
        <f t="shared" si="57"/>
        <v>276.97000000000003</v>
      </c>
      <c r="K308" s="2"/>
    </row>
    <row r="309" spans="1:11" s="28" customFormat="1" x14ac:dyDescent="0.25">
      <c r="A309" s="26" t="s">
        <v>47</v>
      </c>
      <c r="B309" s="33" t="s">
        <v>100</v>
      </c>
      <c r="C309" s="6">
        <v>1</v>
      </c>
      <c r="D309" s="6">
        <f t="shared" si="55"/>
        <v>232</v>
      </c>
      <c r="E309" s="6">
        <v>152</v>
      </c>
      <c r="F309" s="6">
        <v>80</v>
      </c>
      <c r="G309" s="7"/>
      <c r="H309" s="7">
        <v>5.74</v>
      </c>
      <c r="I309" s="6">
        <f t="shared" si="56"/>
        <v>918.4</v>
      </c>
      <c r="J309" s="7">
        <f t="shared" si="57"/>
        <v>1139.6400000000001</v>
      </c>
      <c r="K309" s="2"/>
    </row>
    <row r="310" spans="1:11" s="28" customFormat="1" x14ac:dyDescent="0.25">
      <c r="A310" s="26" t="s">
        <v>47</v>
      </c>
      <c r="B310" s="33" t="s">
        <v>100</v>
      </c>
      <c r="C310" s="6">
        <v>1</v>
      </c>
      <c r="D310" s="6">
        <f t="shared" si="55"/>
        <v>156</v>
      </c>
      <c r="E310" s="6">
        <v>152</v>
      </c>
      <c r="F310" s="6">
        <v>4</v>
      </c>
      <c r="G310" s="7"/>
      <c r="H310" s="7">
        <v>5.6639999999999997</v>
      </c>
      <c r="I310" s="6">
        <f t="shared" si="56"/>
        <v>45.31</v>
      </c>
      <c r="J310" s="7">
        <f t="shared" si="57"/>
        <v>56.23</v>
      </c>
      <c r="K310" s="2"/>
    </row>
    <row r="311" spans="1:11" s="28" customFormat="1" x14ac:dyDescent="0.25">
      <c r="A311" s="26" t="s">
        <v>47</v>
      </c>
      <c r="B311" s="33" t="s">
        <v>100</v>
      </c>
      <c r="C311" s="6">
        <v>1</v>
      </c>
      <c r="D311" s="6">
        <f t="shared" si="55"/>
        <v>200</v>
      </c>
      <c r="E311" s="6">
        <v>152</v>
      </c>
      <c r="F311" s="6">
        <v>48</v>
      </c>
      <c r="G311" s="7"/>
      <c r="H311" s="7">
        <v>5.74</v>
      </c>
      <c r="I311" s="6">
        <f t="shared" si="56"/>
        <v>551.04</v>
      </c>
      <c r="J311" s="7">
        <f t="shared" si="57"/>
        <v>683.79</v>
      </c>
      <c r="K311" s="2"/>
    </row>
    <row r="312" spans="1:11" s="28" customFormat="1" x14ac:dyDescent="0.25">
      <c r="A312" s="26" t="s">
        <v>47</v>
      </c>
      <c r="B312" s="33" t="s">
        <v>20</v>
      </c>
      <c r="C312" s="6">
        <v>1</v>
      </c>
      <c r="D312" s="6">
        <f t="shared" si="55"/>
        <v>212</v>
      </c>
      <c r="E312" s="6">
        <v>152</v>
      </c>
      <c r="F312" s="6">
        <v>60</v>
      </c>
      <c r="G312" s="7"/>
      <c r="H312" s="7">
        <v>5.0449999999999999</v>
      </c>
      <c r="I312" s="6">
        <f t="shared" si="56"/>
        <v>605.4</v>
      </c>
      <c r="J312" s="7">
        <f t="shared" si="57"/>
        <v>751.24</v>
      </c>
      <c r="K312" s="2"/>
    </row>
    <row r="313" spans="1:11" s="28" customFormat="1" x14ac:dyDescent="0.25">
      <c r="A313" s="26" t="s">
        <v>47</v>
      </c>
      <c r="B313" s="33" t="s">
        <v>20</v>
      </c>
      <c r="C313" s="6">
        <v>1</v>
      </c>
      <c r="D313" s="6">
        <f t="shared" si="55"/>
        <v>168</v>
      </c>
      <c r="E313" s="6">
        <v>152</v>
      </c>
      <c r="F313" s="6">
        <v>16</v>
      </c>
      <c r="G313" s="7"/>
      <c r="H313" s="7">
        <v>4.8689999999999998</v>
      </c>
      <c r="I313" s="6">
        <f t="shared" si="56"/>
        <v>155.81</v>
      </c>
      <c r="J313" s="7">
        <f t="shared" si="57"/>
        <v>193.34</v>
      </c>
      <c r="K313" s="2"/>
    </row>
    <row r="314" spans="1:11" s="28" customFormat="1" x14ac:dyDescent="0.25">
      <c r="A314" s="26" t="s">
        <v>47</v>
      </c>
      <c r="B314" s="33" t="s">
        <v>20</v>
      </c>
      <c r="C314" s="6">
        <v>1</v>
      </c>
      <c r="D314" s="6">
        <f t="shared" si="55"/>
        <v>180</v>
      </c>
      <c r="E314" s="6">
        <v>152</v>
      </c>
      <c r="F314" s="6">
        <v>28</v>
      </c>
      <c r="G314" s="7"/>
      <c r="H314" s="7">
        <v>4.8209999999999997</v>
      </c>
      <c r="I314" s="6">
        <f t="shared" si="56"/>
        <v>269.98</v>
      </c>
      <c r="J314" s="7">
        <f t="shared" si="57"/>
        <v>335.02</v>
      </c>
      <c r="K314" s="2"/>
    </row>
    <row r="315" spans="1:11" s="28" customFormat="1" x14ac:dyDescent="0.25">
      <c r="A315" s="26" t="s">
        <v>47</v>
      </c>
      <c r="B315" s="33" t="s">
        <v>20</v>
      </c>
      <c r="C315" s="6">
        <v>1</v>
      </c>
      <c r="D315" s="6">
        <f t="shared" si="55"/>
        <v>184</v>
      </c>
      <c r="E315" s="6">
        <v>152</v>
      </c>
      <c r="F315" s="6">
        <v>32</v>
      </c>
      <c r="G315" s="7"/>
      <c r="H315" s="7">
        <v>4.75</v>
      </c>
      <c r="I315" s="6">
        <f t="shared" si="56"/>
        <v>304</v>
      </c>
      <c r="J315" s="7">
        <f t="shared" si="57"/>
        <v>377.23</v>
      </c>
      <c r="K315" s="2"/>
    </row>
    <row r="316" spans="1:11" s="28" customFormat="1" x14ac:dyDescent="0.25">
      <c r="A316" s="26" t="s">
        <v>47</v>
      </c>
      <c r="B316" s="33" t="s">
        <v>20</v>
      </c>
      <c r="C316" s="6">
        <v>1</v>
      </c>
      <c r="D316" s="6">
        <f t="shared" si="55"/>
        <v>188</v>
      </c>
      <c r="E316" s="6">
        <v>152</v>
      </c>
      <c r="F316" s="6">
        <v>36</v>
      </c>
      <c r="G316" s="7"/>
      <c r="H316" s="7">
        <v>4.97</v>
      </c>
      <c r="I316" s="6">
        <f t="shared" si="56"/>
        <v>357.84</v>
      </c>
      <c r="J316" s="7">
        <f t="shared" si="57"/>
        <v>444.04</v>
      </c>
      <c r="K316" s="2"/>
    </row>
    <row r="317" spans="1:11" s="28" customFormat="1" x14ac:dyDescent="0.25">
      <c r="A317" s="26" t="s">
        <v>47</v>
      </c>
      <c r="B317" s="33" t="s">
        <v>20</v>
      </c>
      <c r="C317" s="6">
        <v>1</v>
      </c>
      <c r="D317" s="6">
        <f t="shared" si="55"/>
        <v>208</v>
      </c>
      <c r="E317" s="6">
        <v>152</v>
      </c>
      <c r="F317" s="6">
        <v>56</v>
      </c>
      <c r="G317" s="7"/>
      <c r="H317" s="7">
        <v>5.1440000000000001</v>
      </c>
      <c r="I317" s="6">
        <f t="shared" si="56"/>
        <v>576.13</v>
      </c>
      <c r="J317" s="7">
        <f t="shared" si="57"/>
        <v>714.92</v>
      </c>
      <c r="K317" s="2"/>
    </row>
    <row r="318" spans="1:11" s="28" customFormat="1" x14ac:dyDescent="0.25">
      <c r="A318" s="26" t="s">
        <v>47</v>
      </c>
      <c r="B318" s="33" t="s">
        <v>20</v>
      </c>
      <c r="C318" s="6">
        <v>1</v>
      </c>
      <c r="D318" s="6">
        <f t="shared" si="55"/>
        <v>192</v>
      </c>
      <c r="E318" s="6">
        <v>152</v>
      </c>
      <c r="F318" s="6">
        <v>40</v>
      </c>
      <c r="G318" s="7"/>
      <c r="H318" s="7">
        <v>4.97</v>
      </c>
      <c r="I318" s="6">
        <f t="shared" si="56"/>
        <v>397.6</v>
      </c>
      <c r="J318" s="7">
        <f t="shared" si="57"/>
        <v>493.38</v>
      </c>
      <c r="K318" s="2"/>
    </row>
    <row r="319" spans="1:11" s="28" customFormat="1" x14ac:dyDescent="0.25">
      <c r="A319" s="26" t="s">
        <v>47</v>
      </c>
      <c r="B319" s="33" t="s">
        <v>20</v>
      </c>
      <c r="C319" s="6">
        <v>1</v>
      </c>
      <c r="D319" s="6">
        <f t="shared" si="55"/>
        <v>168</v>
      </c>
      <c r="E319" s="6">
        <v>152</v>
      </c>
      <c r="F319" s="6">
        <v>16</v>
      </c>
      <c r="G319" s="7"/>
      <c r="H319" s="7">
        <v>4.8209999999999997</v>
      </c>
      <c r="I319" s="6">
        <f t="shared" si="56"/>
        <v>154.27000000000001</v>
      </c>
      <c r="J319" s="7">
        <f t="shared" si="57"/>
        <v>191.43</v>
      </c>
      <c r="K319" s="2"/>
    </row>
    <row r="320" spans="1:11" s="28" customFormat="1" x14ac:dyDescent="0.25">
      <c r="A320" s="26" t="s">
        <v>47</v>
      </c>
      <c r="B320" s="33" t="s">
        <v>20</v>
      </c>
      <c r="C320" s="6">
        <v>1</v>
      </c>
      <c r="D320" s="6">
        <f t="shared" si="55"/>
        <v>168</v>
      </c>
      <c r="E320" s="6">
        <v>152</v>
      </c>
      <c r="F320" s="6">
        <v>16</v>
      </c>
      <c r="G320" s="7"/>
      <c r="H320" s="7">
        <v>4.97</v>
      </c>
      <c r="I320" s="6">
        <f t="shared" si="56"/>
        <v>159.04</v>
      </c>
      <c r="J320" s="7">
        <f t="shared" si="57"/>
        <v>197.35</v>
      </c>
      <c r="K320" s="2"/>
    </row>
    <row r="321" spans="1:11" s="28" customFormat="1" x14ac:dyDescent="0.25">
      <c r="A321" s="26" t="s">
        <v>47</v>
      </c>
      <c r="B321" s="33" t="s">
        <v>20</v>
      </c>
      <c r="C321" s="6">
        <v>1</v>
      </c>
      <c r="D321" s="6">
        <f t="shared" si="55"/>
        <v>216</v>
      </c>
      <c r="E321" s="6">
        <v>152</v>
      </c>
      <c r="F321" s="6">
        <v>64</v>
      </c>
      <c r="G321" s="7"/>
      <c r="H321" s="7">
        <v>4.97</v>
      </c>
      <c r="I321" s="6">
        <f t="shared" si="56"/>
        <v>636.16</v>
      </c>
      <c r="J321" s="7">
        <f t="shared" si="57"/>
        <v>789.41</v>
      </c>
      <c r="K321" s="2"/>
    </row>
    <row r="322" spans="1:11" s="28" customFormat="1" x14ac:dyDescent="0.25">
      <c r="A322" s="26" t="s">
        <v>47</v>
      </c>
      <c r="B322" s="33" t="s">
        <v>20</v>
      </c>
      <c r="C322" s="6">
        <v>1</v>
      </c>
      <c r="D322" s="6">
        <f t="shared" si="55"/>
        <v>192</v>
      </c>
      <c r="E322" s="6">
        <v>152</v>
      </c>
      <c r="F322" s="6">
        <v>40</v>
      </c>
      <c r="G322" s="7"/>
      <c r="H322" s="7">
        <v>4.97</v>
      </c>
      <c r="I322" s="6">
        <f t="shared" si="56"/>
        <v>397.6</v>
      </c>
      <c r="J322" s="7">
        <f t="shared" si="57"/>
        <v>493.38</v>
      </c>
      <c r="K322" s="2"/>
    </row>
    <row r="323" spans="1:11" s="28" customFormat="1" x14ac:dyDescent="0.25">
      <c r="A323" s="26" t="s">
        <v>47</v>
      </c>
      <c r="B323" s="33" t="s">
        <v>20</v>
      </c>
      <c r="C323" s="6">
        <v>1</v>
      </c>
      <c r="D323" s="6">
        <f t="shared" si="55"/>
        <v>176</v>
      </c>
      <c r="E323" s="6">
        <v>152</v>
      </c>
      <c r="F323" s="6">
        <v>24</v>
      </c>
      <c r="G323" s="7"/>
      <c r="H323" s="7">
        <v>4.97</v>
      </c>
      <c r="I323" s="6">
        <f t="shared" si="56"/>
        <v>238.56</v>
      </c>
      <c r="J323" s="7">
        <f t="shared" si="57"/>
        <v>296.02999999999997</v>
      </c>
      <c r="K323" s="2"/>
    </row>
    <row r="324" spans="1:11" s="28" customFormat="1" x14ac:dyDescent="0.25">
      <c r="A324" s="26" t="s">
        <v>47</v>
      </c>
      <c r="B324" s="33" t="s">
        <v>20</v>
      </c>
      <c r="C324" s="6">
        <v>1</v>
      </c>
      <c r="D324" s="6">
        <f t="shared" si="55"/>
        <v>176</v>
      </c>
      <c r="E324" s="6">
        <v>152</v>
      </c>
      <c r="F324" s="6">
        <v>24</v>
      </c>
      <c r="G324" s="7"/>
      <c r="H324" s="7">
        <v>4.75</v>
      </c>
      <c r="I324" s="6">
        <f t="shared" si="56"/>
        <v>228</v>
      </c>
      <c r="J324" s="7">
        <f t="shared" si="57"/>
        <v>282.93</v>
      </c>
      <c r="K324" s="2"/>
    </row>
    <row r="325" spans="1:11" s="28" customFormat="1" x14ac:dyDescent="0.25">
      <c r="A325" s="26" t="s">
        <v>47</v>
      </c>
      <c r="B325" s="33" t="s">
        <v>20</v>
      </c>
      <c r="C325" s="6">
        <v>1</v>
      </c>
      <c r="D325" s="6">
        <f t="shared" si="55"/>
        <v>192</v>
      </c>
      <c r="E325" s="6">
        <v>152</v>
      </c>
      <c r="F325" s="6">
        <v>40</v>
      </c>
      <c r="G325" s="7"/>
      <c r="H325" s="7">
        <v>4.97</v>
      </c>
      <c r="I325" s="6">
        <f t="shared" si="56"/>
        <v>397.6</v>
      </c>
      <c r="J325" s="7">
        <f t="shared" si="57"/>
        <v>493.38</v>
      </c>
      <c r="K325" s="2"/>
    </row>
    <row r="326" spans="1:11" s="28" customFormat="1" x14ac:dyDescent="0.25">
      <c r="A326" s="26" t="s">
        <v>47</v>
      </c>
      <c r="B326" s="33" t="s">
        <v>104</v>
      </c>
      <c r="C326" s="6">
        <v>1</v>
      </c>
      <c r="D326" s="6">
        <f t="shared" si="55"/>
        <v>192</v>
      </c>
      <c r="E326" s="6">
        <v>152</v>
      </c>
      <c r="F326" s="6">
        <v>40</v>
      </c>
      <c r="G326" s="7"/>
      <c r="H326" s="7">
        <v>5.74</v>
      </c>
      <c r="I326" s="6">
        <f t="shared" si="56"/>
        <v>459.2</v>
      </c>
      <c r="J326" s="7">
        <f t="shared" si="57"/>
        <v>569.82000000000005</v>
      </c>
      <c r="K326" s="2"/>
    </row>
    <row r="327" spans="1:11" s="28" customFormat="1" x14ac:dyDescent="0.25">
      <c r="A327" s="26" t="s">
        <v>47</v>
      </c>
      <c r="B327" s="33" t="s">
        <v>104</v>
      </c>
      <c r="C327" s="6">
        <v>1</v>
      </c>
      <c r="D327" s="6">
        <f t="shared" si="55"/>
        <v>180</v>
      </c>
      <c r="E327" s="6">
        <v>152</v>
      </c>
      <c r="F327" s="6">
        <v>28</v>
      </c>
      <c r="G327" s="7"/>
      <c r="H327" s="7">
        <v>5.74</v>
      </c>
      <c r="I327" s="6">
        <f t="shared" si="56"/>
        <v>321.44</v>
      </c>
      <c r="J327" s="7">
        <f t="shared" si="57"/>
        <v>398.87</v>
      </c>
      <c r="K327" s="2"/>
    </row>
    <row r="328" spans="1:11" s="28" customFormat="1" x14ac:dyDescent="0.25">
      <c r="A328" s="26" t="s">
        <v>47</v>
      </c>
      <c r="B328" s="33" t="s">
        <v>104</v>
      </c>
      <c r="C328" s="6">
        <v>1</v>
      </c>
      <c r="D328" s="6">
        <f t="shared" si="55"/>
        <v>220</v>
      </c>
      <c r="E328" s="6">
        <v>152</v>
      </c>
      <c r="F328" s="6">
        <v>68</v>
      </c>
      <c r="G328" s="7"/>
      <c r="H328" s="7">
        <v>5.9409999999999998</v>
      </c>
      <c r="I328" s="6">
        <f t="shared" si="56"/>
        <v>807.98</v>
      </c>
      <c r="J328" s="7">
        <f t="shared" si="57"/>
        <v>1002.62</v>
      </c>
      <c r="K328" s="2"/>
    </row>
    <row r="329" spans="1:11" s="28" customFormat="1" x14ac:dyDescent="0.25">
      <c r="A329" s="26" t="s">
        <v>47</v>
      </c>
      <c r="B329" s="33" t="s">
        <v>104</v>
      </c>
      <c r="C329" s="6">
        <v>1</v>
      </c>
      <c r="D329" s="6">
        <f t="shared" si="55"/>
        <v>172</v>
      </c>
      <c r="E329" s="6">
        <v>152</v>
      </c>
      <c r="F329" s="6">
        <v>20</v>
      </c>
      <c r="G329" s="7"/>
      <c r="H329" s="7">
        <v>5.74</v>
      </c>
      <c r="I329" s="6">
        <f t="shared" si="56"/>
        <v>229.6</v>
      </c>
      <c r="J329" s="7">
        <f t="shared" si="57"/>
        <v>284.91000000000003</v>
      </c>
      <c r="K329" s="2"/>
    </row>
    <row r="330" spans="1:11" s="28" customFormat="1" x14ac:dyDescent="0.25">
      <c r="A330" s="26" t="s">
        <v>47</v>
      </c>
      <c r="B330" s="33" t="s">
        <v>104</v>
      </c>
      <c r="C330" s="6">
        <v>1</v>
      </c>
      <c r="D330" s="6">
        <f t="shared" si="55"/>
        <v>192</v>
      </c>
      <c r="E330" s="6">
        <v>152</v>
      </c>
      <c r="F330" s="6">
        <v>40</v>
      </c>
      <c r="G330" s="7"/>
      <c r="H330" s="7">
        <v>5.9409999999999998</v>
      </c>
      <c r="I330" s="6">
        <f t="shared" si="56"/>
        <v>475.28</v>
      </c>
      <c r="J330" s="7">
        <f t="shared" si="57"/>
        <v>589.77</v>
      </c>
      <c r="K330" s="2"/>
    </row>
    <row r="331" spans="1:11" s="28" customFormat="1" x14ac:dyDescent="0.25">
      <c r="A331" s="26" t="s">
        <v>47</v>
      </c>
      <c r="B331" s="33" t="s">
        <v>104</v>
      </c>
      <c r="C331" s="6">
        <v>1</v>
      </c>
      <c r="D331" s="6">
        <f t="shared" si="55"/>
        <v>196</v>
      </c>
      <c r="E331" s="6">
        <v>152</v>
      </c>
      <c r="F331" s="6">
        <v>44</v>
      </c>
      <c r="G331" s="7"/>
      <c r="H331" s="7">
        <v>5.74</v>
      </c>
      <c r="I331" s="6">
        <f t="shared" si="56"/>
        <v>505.12</v>
      </c>
      <c r="J331" s="7">
        <f t="shared" si="57"/>
        <v>626.79999999999995</v>
      </c>
      <c r="K331" s="2"/>
    </row>
    <row r="332" spans="1:11" s="28" customFormat="1" x14ac:dyDescent="0.25">
      <c r="A332" s="26" t="s">
        <v>47</v>
      </c>
      <c r="B332" s="33" t="s">
        <v>104</v>
      </c>
      <c r="C332" s="6">
        <v>1</v>
      </c>
      <c r="D332" s="6">
        <f t="shared" si="55"/>
        <v>180</v>
      </c>
      <c r="E332" s="6">
        <v>152</v>
      </c>
      <c r="F332" s="6">
        <v>28</v>
      </c>
      <c r="G332" s="7"/>
      <c r="H332" s="7">
        <v>5.74</v>
      </c>
      <c r="I332" s="6">
        <f t="shared" si="56"/>
        <v>321.44</v>
      </c>
      <c r="J332" s="7">
        <f t="shared" si="57"/>
        <v>398.87</v>
      </c>
      <c r="K332" s="2"/>
    </row>
    <row r="333" spans="1:11" s="28" customFormat="1" x14ac:dyDescent="0.25">
      <c r="A333" s="26" t="s">
        <v>47</v>
      </c>
      <c r="B333" s="33" t="s">
        <v>104</v>
      </c>
      <c r="C333" s="6">
        <v>1</v>
      </c>
      <c r="D333" s="6">
        <f t="shared" si="55"/>
        <v>164</v>
      </c>
      <c r="E333" s="6">
        <v>152</v>
      </c>
      <c r="F333" s="6">
        <v>12</v>
      </c>
      <c r="G333" s="7"/>
      <c r="H333" s="7">
        <v>5.74</v>
      </c>
      <c r="I333" s="6">
        <f t="shared" si="56"/>
        <v>137.76</v>
      </c>
      <c r="J333" s="7">
        <f t="shared" si="57"/>
        <v>170.95</v>
      </c>
      <c r="K333" s="2"/>
    </row>
    <row r="334" spans="1:11" s="28" customFormat="1" x14ac:dyDescent="0.25">
      <c r="A334" s="26" t="s">
        <v>47</v>
      </c>
      <c r="B334" s="33" t="s">
        <v>104</v>
      </c>
      <c r="C334" s="6">
        <v>1</v>
      </c>
      <c r="D334" s="6">
        <f t="shared" si="55"/>
        <v>208</v>
      </c>
      <c r="E334" s="6">
        <v>152</v>
      </c>
      <c r="F334" s="6">
        <v>56</v>
      </c>
      <c r="G334" s="7"/>
      <c r="H334" s="7">
        <v>5.9409999999999998</v>
      </c>
      <c r="I334" s="6">
        <f t="shared" si="56"/>
        <v>665.39</v>
      </c>
      <c r="J334" s="7">
        <f t="shared" si="57"/>
        <v>825.68</v>
      </c>
      <c r="K334" s="2"/>
    </row>
    <row r="335" spans="1:11" s="28" customFormat="1" x14ac:dyDescent="0.25">
      <c r="A335" s="26" t="s">
        <v>47</v>
      </c>
      <c r="B335" s="33" t="s">
        <v>104</v>
      </c>
      <c r="C335" s="6">
        <v>1</v>
      </c>
      <c r="D335" s="6">
        <f t="shared" si="55"/>
        <v>192</v>
      </c>
      <c r="E335" s="6">
        <v>152</v>
      </c>
      <c r="F335" s="6">
        <v>40</v>
      </c>
      <c r="G335" s="7"/>
      <c r="H335" s="7">
        <v>5.74</v>
      </c>
      <c r="I335" s="6">
        <f t="shared" si="56"/>
        <v>459.2</v>
      </c>
      <c r="J335" s="7">
        <f t="shared" si="57"/>
        <v>569.82000000000005</v>
      </c>
      <c r="K335" s="2"/>
    </row>
    <row r="336" spans="1:11" s="28" customFormat="1" ht="49.5" x14ac:dyDescent="0.25">
      <c r="A336" s="27" t="s">
        <v>47</v>
      </c>
      <c r="B336" s="16" t="s">
        <v>13</v>
      </c>
      <c r="C336" s="17">
        <f>SUM(C337:C367)</f>
        <v>31</v>
      </c>
      <c r="D336" s="17">
        <f>SUM(D337:D367)</f>
        <v>5708</v>
      </c>
      <c r="E336" s="17">
        <f>SUM(E337:E367)</f>
        <v>4712</v>
      </c>
      <c r="F336" s="17">
        <f>SUM(F337:F367)</f>
        <v>996</v>
      </c>
      <c r="G336" s="17"/>
      <c r="H336" s="17"/>
      <c r="I336" s="18">
        <f>SUM(I337:I367)</f>
        <v>7487.52</v>
      </c>
      <c r="J336" s="18">
        <f>SUM(J337:J367)</f>
        <v>9291.2800000000007</v>
      </c>
      <c r="K336" s="2"/>
    </row>
    <row r="337" spans="1:10" x14ac:dyDescent="0.25">
      <c r="A337" s="26" t="s">
        <v>47</v>
      </c>
      <c r="B337" s="33" t="s">
        <v>59</v>
      </c>
      <c r="C337" s="6">
        <v>1</v>
      </c>
      <c r="D337" s="6">
        <f t="shared" ref="D337:D367" si="58">E337+F337</f>
        <v>180</v>
      </c>
      <c r="E337" s="6">
        <v>152</v>
      </c>
      <c r="F337" s="6">
        <v>28</v>
      </c>
      <c r="G337" s="7"/>
      <c r="H337" s="7">
        <v>3.75</v>
      </c>
      <c r="I337" s="6">
        <f t="shared" ref="I337:I367" si="59">ROUND(F337*H337*2,2)</f>
        <v>210</v>
      </c>
      <c r="J337" s="7">
        <f t="shared" ref="J337:J367" si="60">ROUND(I337*1.2409,2)</f>
        <v>260.58999999999997</v>
      </c>
    </row>
    <row r="338" spans="1:10" x14ac:dyDescent="0.25">
      <c r="A338" s="26" t="s">
        <v>47</v>
      </c>
      <c r="B338" s="33" t="s">
        <v>59</v>
      </c>
      <c r="C338" s="6">
        <v>1</v>
      </c>
      <c r="D338" s="6">
        <f t="shared" si="58"/>
        <v>168</v>
      </c>
      <c r="E338" s="6">
        <v>152</v>
      </c>
      <c r="F338" s="6">
        <v>16</v>
      </c>
      <c r="G338" s="7"/>
      <c r="H338" s="7">
        <v>3.806</v>
      </c>
      <c r="I338" s="6">
        <f t="shared" si="59"/>
        <v>121.79</v>
      </c>
      <c r="J338" s="7">
        <f t="shared" si="60"/>
        <v>151.13</v>
      </c>
    </row>
    <row r="339" spans="1:10" x14ac:dyDescent="0.25">
      <c r="A339" s="26" t="s">
        <v>47</v>
      </c>
      <c r="B339" s="33" t="s">
        <v>59</v>
      </c>
      <c r="C339" s="6">
        <v>1</v>
      </c>
      <c r="D339" s="6">
        <f t="shared" si="58"/>
        <v>192</v>
      </c>
      <c r="E339" s="6">
        <v>152</v>
      </c>
      <c r="F339" s="6">
        <v>40</v>
      </c>
      <c r="G339" s="7"/>
      <c r="H339" s="7">
        <v>3.75</v>
      </c>
      <c r="I339" s="6">
        <f t="shared" si="59"/>
        <v>300</v>
      </c>
      <c r="J339" s="7">
        <f t="shared" si="60"/>
        <v>372.27</v>
      </c>
    </row>
    <row r="340" spans="1:10" x14ac:dyDescent="0.25">
      <c r="A340" s="26" t="s">
        <v>47</v>
      </c>
      <c r="B340" s="33" t="s">
        <v>59</v>
      </c>
      <c r="C340" s="6">
        <v>1</v>
      </c>
      <c r="D340" s="6">
        <f t="shared" si="58"/>
        <v>200</v>
      </c>
      <c r="E340" s="6">
        <v>152</v>
      </c>
      <c r="F340" s="6">
        <v>48</v>
      </c>
      <c r="G340" s="7"/>
      <c r="H340" s="7">
        <v>3.75</v>
      </c>
      <c r="I340" s="6">
        <f t="shared" si="59"/>
        <v>360</v>
      </c>
      <c r="J340" s="7">
        <f t="shared" si="60"/>
        <v>446.72</v>
      </c>
    </row>
    <row r="341" spans="1:10" x14ac:dyDescent="0.25">
      <c r="A341" s="26" t="s">
        <v>47</v>
      </c>
      <c r="B341" s="33" t="s">
        <v>59</v>
      </c>
      <c r="C341" s="6">
        <v>1</v>
      </c>
      <c r="D341" s="6">
        <f t="shared" si="58"/>
        <v>176</v>
      </c>
      <c r="E341" s="6">
        <v>152</v>
      </c>
      <c r="F341" s="6">
        <v>24</v>
      </c>
      <c r="G341" s="7"/>
      <c r="H341" s="7">
        <v>3.806</v>
      </c>
      <c r="I341" s="6">
        <f t="shared" si="59"/>
        <v>182.69</v>
      </c>
      <c r="J341" s="7">
        <f t="shared" si="60"/>
        <v>226.7</v>
      </c>
    </row>
    <row r="342" spans="1:10" x14ac:dyDescent="0.25">
      <c r="A342" s="26" t="s">
        <v>47</v>
      </c>
      <c r="B342" s="33" t="s">
        <v>59</v>
      </c>
      <c r="C342" s="6">
        <v>1</v>
      </c>
      <c r="D342" s="6">
        <f t="shared" si="58"/>
        <v>192</v>
      </c>
      <c r="E342" s="6">
        <v>152</v>
      </c>
      <c r="F342" s="6">
        <v>40</v>
      </c>
      <c r="G342" s="7"/>
      <c r="H342" s="7">
        <v>3.806</v>
      </c>
      <c r="I342" s="6">
        <f t="shared" si="59"/>
        <v>304.48</v>
      </c>
      <c r="J342" s="7">
        <f t="shared" si="60"/>
        <v>377.83</v>
      </c>
    </row>
    <row r="343" spans="1:10" x14ac:dyDescent="0.25">
      <c r="A343" s="26" t="s">
        <v>47</v>
      </c>
      <c r="B343" s="33" t="s">
        <v>59</v>
      </c>
      <c r="C343" s="6">
        <v>1</v>
      </c>
      <c r="D343" s="6">
        <f t="shared" si="58"/>
        <v>160</v>
      </c>
      <c r="E343" s="6">
        <v>152</v>
      </c>
      <c r="F343" s="6">
        <v>8</v>
      </c>
      <c r="G343" s="7"/>
      <c r="H343" s="7">
        <v>3.75</v>
      </c>
      <c r="I343" s="6">
        <f t="shared" si="59"/>
        <v>60</v>
      </c>
      <c r="J343" s="7">
        <f t="shared" si="60"/>
        <v>74.45</v>
      </c>
    </row>
    <row r="344" spans="1:10" x14ac:dyDescent="0.25">
      <c r="A344" s="26" t="s">
        <v>47</v>
      </c>
      <c r="B344" s="33" t="s">
        <v>59</v>
      </c>
      <c r="C344" s="6">
        <v>1</v>
      </c>
      <c r="D344" s="6">
        <f t="shared" si="58"/>
        <v>216</v>
      </c>
      <c r="E344" s="6">
        <v>152</v>
      </c>
      <c r="F344" s="6">
        <v>64</v>
      </c>
      <c r="G344" s="7"/>
      <c r="H344" s="7">
        <v>3.75</v>
      </c>
      <c r="I344" s="6">
        <f t="shared" si="59"/>
        <v>480</v>
      </c>
      <c r="J344" s="7">
        <f t="shared" si="60"/>
        <v>595.63</v>
      </c>
    </row>
    <row r="345" spans="1:10" x14ac:dyDescent="0.25">
      <c r="A345" s="26" t="s">
        <v>47</v>
      </c>
      <c r="B345" s="33" t="s">
        <v>59</v>
      </c>
      <c r="C345" s="6">
        <v>1</v>
      </c>
      <c r="D345" s="6">
        <f t="shared" si="58"/>
        <v>208</v>
      </c>
      <c r="E345" s="6">
        <v>152</v>
      </c>
      <c r="F345" s="6">
        <v>56</v>
      </c>
      <c r="G345" s="7"/>
      <c r="H345" s="7">
        <v>3.75</v>
      </c>
      <c r="I345" s="6">
        <f t="shared" si="59"/>
        <v>420</v>
      </c>
      <c r="J345" s="7">
        <f t="shared" si="60"/>
        <v>521.17999999999995</v>
      </c>
    </row>
    <row r="346" spans="1:10" x14ac:dyDescent="0.25">
      <c r="A346" s="26" t="s">
        <v>47</v>
      </c>
      <c r="B346" s="33" t="s">
        <v>59</v>
      </c>
      <c r="C346" s="6">
        <v>1</v>
      </c>
      <c r="D346" s="6">
        <f t="shared" si="58"/>
        <v>168</v>
      </c>
      <c r="E346" s="6">
        <v>152</v>
      </c>
      <c r="F346" s="6">
        <v>16</v>
      </c>
      <c r="G346" s="7"/>
      <c r="H346" s="7">
        <v>3.806</v>
      </c>
      <c r="I346" s="6">
        <f t="shared" si="59"/>
        <v>121.79</v>
      </c>
      <c r="J346" s="7">
        <f t="shared" si="60"/>
        <v>151.13</v>
      </c>
    </row>
    <row r="347" spans="1:10" x14ac:dyDescent="0.25">
      <c r="A347" s="26" t="s">
        <v>47</v>
      </c>
      <c r="B347" s="33" t="s">
        <v>59</v>
      </c>
      <c r="C347" s="6">
        <v>1</v>
      </c>
      <c r="D347" s="6">
        <f t="shared" si="58"/>
        <v>184</v>
      </c>
      <c r="E347" s="6">
        <v>152</v>
      </c>
      <c r="F347" s="6">
        <v>32</v>
      </c>
      <c r="G347" s="7"/>
      <c r="H347" s="7">
        <v>3.75</v>
      </c>
      <c r="I347" s="6">
        <f t="shared" si="59"/>
        <v>240</v>
      </c>
      <c r="J347" s="7">
        <f t="shared" si="60"/>
        <v>297.82</v>
      </c>
    </row>
    <row r="348" spans="1:10" x14ac:dyDescent="0.25">
      <c r="A348" s="26" t="s">
        <v>47</v>
      </c>
      <c r="B348" s="33" t="s">
        <v>59</v>
      </c>
      <c r="C348" s="6">
        <v>1</v>
      </c>
      <c r="D348" s="6">
        <f t="shared" si="58"/>
        <v>216</v>
      </c>
      <c r="E348" s="6">
        <v>152</v>
      </c>
      <c r="F348" s="6">
        <v>64</v>
      </c>
      <c r="G348" s="7"/>
      <c r="H348" s="7">
        <v>3.75</v>
      </c>
      <c r="I348" s="6">
        <f t="shared" si="59"/>
        <v>480</v>
      </c>
      <c r="J348" s="7">
        <f t="shared" si="60"/>
        <v>595.63</v>
      </c>
    </row>
    <row r="349" spans="1:10" x14ac:dyDescent="0.25">
      <c r="A349" s="26" t="s">
        <v>47</v>
      </c>
      <c r="B349" s="33" t="s">
        <v>59</v>
      </c>
      <c r="C349" s="6">
        <v>1</v>
      </c>
      <c r="D349" s="6">
        <f t="shared" si="58"/>
        <v>188</v>
      </c>
      <c r="E349" s="6">
        <v>152</v>
      </c>
      <c r="F349" s="6">
        <v>36</v>
      </c>
      <c r="G349" s="7"/>
      <c r="H349" s="7">
        <v>3.8439999999999999</v>
      </c>
      <c r="I349" s="6">
        <f t="shared" si="59"/>
        <v>276.77</v>
      </c>
      <c r="J349" s="7">
        <f t="shared" si="60"/>
        <v>343.44</v>
      </c>
    </row>
    <row r="350" spans="1:10" x14ac:dyDescent="0.25">
      <c r="A350" s="26" t="s">
        <v>47</v>
      </c>
      <c r="B350" s="33" t="s">
        <v>59</v>
      </c>
      <c r="C350" s="6">
        <v>1</v>
      </c>
      <c r="D350" s="6">
        <f t="shared" si="58"/>
        <v>180</v>
      </c>
      <c r="E350" s="6">
        <v>152</v>
      </c>
      <c r="F350" s="6">
        <v>28</v>
      </c>
      <c r="G350" s="7"/>
      <c r="H350" s="7">
        <v>3.75</v>
      </c>
      <c r="I350" s="6">
        <f t="shared" si="59"/>
        <v>210</v>
      </c>
      <c r="J350" s="7">
        <f t="shared" si="60"/>
        <v>260.58999999999997</v>
      </c>
    </row>
    <row r="351" spans="1:10" x14ac:dyDescent="0.25">
      <c r="A351" s="26" t="s">
        <v>47</v>
      </c>
      <c r="B351" s="33" t="s">
        <v>59</v>
      </c>
      <c r="C351" s="6">
        <v>1</v>
      </c>
      <c r="D351" s="6">
        <f t="shared" si="58"/>
        <v>180</v>
      </c>
      <c r="E351" s="6">
        <v>152</v>
      </c>
      <c r="F351" s="6">
        <v>28</v>
      </c>
      <c r="G351" s="7"/>
      <c r="H351" s="7">
        <v>3.75</v>
      </c>
      <c r="I351" s="6">
        <f t="shared" si="59"/>
        <v>210</v>
      </c>
      <c r="J351" s="7">
        <f t="shared" si="60"/>
        <v>260.58999999999997</v>
      </c>
    </row>
    <row r="352" spans="1:10" x14ac:dyDescent="0.25">
      <c r="A352" s="26" t="s">
        <v>47</v>
      </c>
      <c r="B352" s="33" t="s">
        <v>59</v>
      </c>
      <c r="C352" s="6">
        <v>1</v>
      </c>
      <c r="D352" s="6">
        <f t="shared" si="58"/>
        <v>216</v>
      </c>
      <c r="E352" s="6">
        <v>152</v>
      </c>
      <c r="F352" s="6">
        <v>64</v>
      </c>
      <c r="G352" s="7"/>
      <c r="H352" s="7">
        <v>3.75</v>
      </c>
      <c r="I352" s="6">
        <f t="shared" si="59"/>
        <v>480</v>
      </c>
      <c r="J352" s="7">
        <f t="shared" si="60"/>
        <v>595.63</v>
      </c>
    </row>
    <row r="353" spans="1:10" x14ac:dyDescent="0.25">
      <c r="A353" s="26" t="s">
        <v>47</v>
      </c>
      <c r="B353" s="33" t="s">
        <v>59</v>
      </c>
      <c r="C353" s="6">
        <v>1</v>
      </c>
      <c r="D353" s="6">
        <f t="shared" si="58"/>
        <v>168</v>
      </c>
      <c r="E353" s="6">
        <v>152</v>
      </c>
      <c r="F353" s="6">
        <v>16</v>
      </c>
      <c r="G353" s="7"/>
      <c r="H353" s="7">
        <v>3.75</v>
      </c>
      <c r="I353" s="6">
        <f t="shared" si="59"/>
        <v>120</v>
      </c>
      <c r="J353" s="7">
        <f t="shared" si="60"/>
        <v>148.91</v>
      </c>
    </row>
    <row r="354" spans="1:10" x14ac:dyDescent="0.25">
      <c r="A354" s="26" t="s">
        <v>47</v>
      </c>
      <c r="B354" s="33" t="s">
        <v>59</v>
      </c>
      <c r="C354" s="6">
        <v>1</v>
      </c>
      <c r="D354" s="6">
        <f t="shared" si="58"/>
        <v>180</v>
      </c>
      <c r="E354" s="6">
        <v>152</v>
      </c>
      <c r="F354" s="6">
        <v>28</v>
      </c>
      <c r="G354" s="7"/>
      <c r="H354" s="7">
        <v>3.75</v>
      </c>
      <c r="I354" s="6">
        <f t="shared" si="59"/>
        <v>210</v>
      </c>
      <c r="J354" s="7">
        <f t="shared" si="60"/>
        <v>260.58999999999997</v>
      </c>
    </row>
    <row r="355" spans="1:10" x14ac:dyDescent="0.25">
      <c r="A355" s="26" t="s">
        <v>47</v>
      </c>
      <c r="B355" s="33" t="s">
        <v>59</v>
      </c>
      <c r="C355" s="6">
        <v>1</v>
      </c>
      <c r="D355" s="6">
        <f t="shared" si="58"/>
        <v>168</v>
      </c>
      <c r="E355" s="6">
        <v>152</v>
      </c>
      <c r="F355" s="6">
        <v>16</v>
      </c>
      <c r="G355" s="7"/>
      <c r="H355" s="7">
        <v>3.75</v>
      </c>
      <c r="I355" s="6">
        <f t="shared" si="59"/>
        <v>120</v>
      </c>
      <c r="J355" s="7">
        <f t="shared" si="60"/>
        <v>148.91</v>
      </c>
    </row>
    <row r="356" spans="1:10" x14ac:dyDescent="0.25">
      <c r="A356" s="26" t="s">
        <v>47</v>
      </c>
      <c r="B356" s="33" t="s">
        <v>59</v>
      </c>
      <c r="C356" s="6">
        <v>1</v>
      </c>
      <c r="D356" s="6">
        <f t="shared" si="58"/>
        <v>184</v>
      </c>
      <c r="E356" s="6">
        <v>152</v>
      </c>
      <c r="F356" s="6">
        <v>32</v>
      </c>
      <c r="G356" s="7"/>
      <c r="H356" s="7">
        <v>3.75</v>
      </c>
      <c r="I356" s="6">
        <f t="shared" si="59"/>
        <v>240</v>
      </c>
      <c r="J356" s="7">
        <f t="shared" si="60"/>
        <v>297.82</v>
      </c>
    </row>
    <row r="357" spans="1:10" x14ac:dyDescent="0.25">
      <c r="A357" s="26" t="s">
        <v>47</v>
      </c>
      <c r="B357" s="33" t="s">
        <v>59</v>
      </c>
      <c r="C357" s="6">
        <v>1</v>
      </c>
      <c r="D357" s="6">
        <f t="shared" si="58"/>
        <v>192</v>
      </c>
      <c r="E357" s="6">
        <v>152</v>
      </c>
      <c r="F357" s="6">
        <v>40</v>
      </c>
      <c r="G357" s="7"/>
      <c r="H357" s="7">
        <v>3.75</v>
      </c>
      <c r="I357" s="6">
        <f t="shared" si="59"/>
        <v>300</v>
      </c>
      <c r="J357" s="7">
        <f t="shared" si="60"/>
        <v>372.27</v>
      </c>
    </row>
    <row r="358" spans="1:10" x14ac:dyDescent="0.25">
      <c r="A358" s="26" t="s">
        <v>47</v>
      </c>
      <c r="B358" s="33" t="s">
        <v>59</v>
      </c>
      <c r="C358" s="6">
        <v>1</v>
      </c>
      <c r="D358" s="6">
        <f t="shared" si="58"/>
        <v>168</v>
      </c>
      <c r="E358" s="6">
        <v>152</v>
      </c>
      <c r="F358" s="6">
        <v>16</v>
      </c>
      <c r="G358" s="7"/>
      <c r="H358" s="7">
        <v>3.75</v>
      </c>
      <c r="I358" s="6">
        <f t="shared" si="59"/>
        <v>120</v>
      </c>
      <c r="J358" s="7">
        <f t="shared" si="60"/>
        <v>148.91</v>
      </c>
    </row>
    <row r="359" spans="1:10" x14ac:dyDescent="0.25">
      <c r="A359" s="26" t="s">
        <v>47</v>
      </c>
      <c r="B359" s="33" t="s">
        <v>59</v>
      </c>
      <c r="C359" s="6">
        <v>1</v>
      </c>
      <c r="D359" s="6">
        <f t="shared" si="58"/>
        <v>180</v>
      </c>
      <c r="E359" s="6">
        <v>152</v>
      </c>
      <c r="F359" s="6">
        <v>28</v>
      </c>
      <c r="G359" s="7"/>
      <c r="H359" s="7">
        <v>3.75</v>
      </c>
      <c r="I359" s="6">
        <f t="shared" si="59"/>
        <v>210</v>
      </c>
      <c r="J359" s="7">
        <f t="shared" si="60"/>
        <v>260.58999999999997</v>
      </c>
    </row>
    <row r="360" spans="1:10" x14ac:dyDescent="0.25">
      <c r="A360" s="26" t="s">
        <v>47</v>
      </c>
      <c r="B360" s="33" t="s">
        <v>59</v>
      </c>
      <c r="C360" s="6">
        <v>1</v>
      </c>
      <c r="D360" s="6">
        <f t="shared" si="58"/>
        <v>168</v>
      </c>
      <c r="E360" s="6">
        <v>152</v>
      </c>
      <c r="F360" s="6">
        <v>16</v>
      </c>
      <c r="G360" s="7"/>
      <c r="H360" s="7">
        <v>3.75</v>
      </c>
      <c r="I360" s="6">
        <f t="shared" si="59"/>
        <v>120</v>
      </c>
      <c r="J360" s="7">
        <f t="shared" si="60"/>
        <v>148.91</v>
      </c>
    </row>
    <row r="361" spans="1:10" x14ac:dyDescent="0.25">
      <c r="A361" s="26" t="s">
        <v>47</v>
      </c>
      <c r="B361" s="33" t="s">
        <v>59</v>
      </c>
      <c r="C361" s="6">
        <v>1</v>
      </c>
      <c r="D361" s="6">
        <f t="shared" si="58"/>
        <v>168</v>
      </c>
      <c r="E361" s="6">
        <v>152</v>
      </c>
      <c r="F361" s="6">
        <v>16</v>
      </c>
      <c r="G361" s="7"/>
      <c r="H361" s="7">
        <v>3.75</v>
      </c>
      <c r="I361" s="6">
        <f t="shared" si="59"/>
        <v>120</v>
      </c>
      <c r="J361" s="7">
        <f t="shared" si="60"/>
        <v>148.91</v>
      </c>
    </row>
    <row r="362" spans="1:10" x14ac:dyDescent="0.25">
      <c r="A362" s="26" t="s">
        <v>47</v>
      </c>
      <c r="B362" s="33" t="s">
        <v>59</v>
      </c>
      <c r="C362" s="6">
        <v>1</v>
      </c>
      <c r="D362" s="6">
        <f t="shared" si="58"/>
        <v>192</v>
      </c>
      <c r="E362" s="6">
        <v>152</v>
      </c>
      <c r="F362" s="6">
        <v>40</v>
      </c>
      <c r="G362" s="7"/>
      <c r="H362" s="7">
        <v>3.75</v>
      </c>
      <c r="I362" s="6">
        <f t="shared" si="59"/>
        <v>300</v>
      </c>
      <c r="J362" s="7">
        <f t="shared" si="60"/>
        <v>372.27</v>
      </c>
    </row>
    <row r="363" spans="1:10" x14ac:dyDescent="0.25">
      <c r="A363" s="26" t="s">
        <v>47</v>
      </c>
      <c r="B363" s="33" t="s">
        <v>59</v>
      </c>
      <c r="C363" s="6">
        <v>1</v>
      </c>
      <c r="D363" s="6">
        <f t="shared" si="58"/>
        <v>168</v>
      </c>
      <c r="E363" s="6">
        <v>152</v>
      </c>
      <c r="F363" s="6">
        <v>16</v>
      </c>
      <c r="G363" s="7"/>
      <c r="H363" s="7">
        <v>3.75</v>
      </c>
      <c r="I363" s="6">
        <f t="shared" si="59"/>
        <v>120</v>
      </c>
      <c r="J363" s="7">
        <f t="shared" si="60"/>
        <v>148.91</v>
      </c>
    </row>
    <row r="364" spans="1:10" x14ac:dyDescent="0.25">
      <c r="A364" s="26" t="s">
        <v>47</v>
      </c>
      <c r="B364" s="33" t="s">
        <v>59</v>
      </c>
      <c r="C364" s="6">
        <v>1</v>
      </c>
      <c r="D364" s="6">
        <f t="shared" si="58"/>
        <v>180</v>
      </c>
      <c r="E364" s="6">
        <v>152</v>
      </c>
      <c r="F364" s="6">
        <v>28</v>
      </c>
      <c r="G364" s="7"/>
      <c r="H364" s="7">
        <v>3.75</v>
      </c>
      <c r="I364" s="6">
        <f t="shared" si="59"/>
        <v>210</v>
      </c>
      <c r="J364" s="7">
        <f t="shared" si="60"/>
        <v>260.58999999999997</v>
      </c>
    </row>
    <row r="365" spans="1:10" x14ac:dyDescent="0.25">
      <c r="A365" s="26" t="s">
        <v>47</v>
      </c>
      <c r="B365" s="33" t="s">
        <v>59</v>
      </c>
      <c r="C365" s="6">
        <v>1</v>
      </c>
      <c r="D365" s="6">
        <f t="shared" si="58"/>
        <v>184</v>
      </c>
      <c r="E365" s="6">
        <v>152</v>
      </c>
      <c r="F365" s="6">
        <v>32</v>
      </c>
      <c r="G365" s="7"/>
      <c r="H365" s="7">
        <v>3.75</v>
      </c>
      <c r="I365" s="6">
        <f t="shared" si="59"/>
        <v>240</v>
      </c>
      <c r="J365" s="7">
        <f t="shared" si="60"/>
        <v>297.82</v>
      </c>
    </row>
    <row r="366" spans="1:10" x14ac:dyDescent="0.25">
      <c r="A366" s="26" t="s">
        <v>47</v>
      </c>
      <c r="B366" s="33" t="s">
        <v>59</v>
      </c>
      <c r="C366" s="6">
        <v>1</v>
      </c>
      <c r="D366" s="6">
        <f t="shared" si="58"/>
        <v>192</v>
      </c>
      <c r="E366" s="6">
        <v>152</v>
      </c>
      <c r="F366" s="6">
        <v>40</v>
      </c>
      <c r="G366" s="7"/>
      <c r="H366" s="7">
        <v>3.75</v>
      </c>
      <c r="I366" s="6">
        <f t="shared" si="59"/>
        <v>300</v>
      </c>
      <c r="J366" s="7">
        <f t="shared" si="60"/>
        <v>372.27</v>
      </c>
    </row>
    <row r="367" spans="1:10" x14ac:dyDescent="0.25">
      <c r="A367" s="26" t="s">
        <v>47</v>
      </c>
      <c r="B367" s="33" t="s">
        <v>59</v>
      </c>
      <c r="C367" s="6">
        <v>1</v>
      </c>
      <c r="D367" s="6">
        <f t="shared" si="58"/>
        <v>192</v>
      </c>
      <c r="E367" s="6">
        <v>152</v>
      </c>
      <c r="F367" s="6">
        <v>40</v>
      </c>
      <c r="G367" s="7"/>
      <c r="H367" s="7">
        <v>3.75</v>
      </c>
      <c r="I367" s="6">
        <f t="shared" si="59"/>
        <v>300</v>
      </c>
      <c r="J367" s="7">
        <f t="shared" si="60"/>
        <v>372.27</v>
      </c>
    </row>
    <row r="368" spans="1:10" ht="33" x14ac:dyDescent="0.25">
      <c r="A368" s="27" t="s">
        <v>47</v>
      </c>
      <c r="B368" s="16" t="s">
        <v>14</v>
      </c>
      <c r="C368" s="17">
        <f>SUM(C369:C478)</f>
        <v>110</v>
      </c>
      <c r="D368" s="17">
        <f>SUM(D369:D478)</f>
        <v>19000</v>
      </c>
      <c r="E368" s="17">
        <f>SUM(E369:E478)</f>
        <v>16720</v>
      </c>
      <c r="F368" s="17">
        <f>SUM(F369:F478)</f>
        <v>2280</v>
      </c>
      <c r="G368" s="17"/>
      <c r="H368" s="17"/>
      <c r="I368" s="18">
        <f>SUM(I369:I478)</f>
        <v>19254.770000000011</v>
      </c>
      <c r="J368" s="18">
        <f>SUM(J369:J478)</f>
        <v>23893.170000000006</v>
      </c>
    </row>
    <row r="369" spans="1:10" x14ac:dyDescent="0.25">
      <c r="A369" s="26" t="s">
        <v>47</v>
      </c>
      <c r="B369" s="26" t="s">
        <v>166</v>
      </c>
      <c r="C369" s="6">
        <v>1</v>
      </c>
      <c r="D369" s="6">
        <f t="shared" ref="D369:D371" si="61">E369+F369</f>
        <v>176</v>
      </c>
      <c r="E369" s="6">
        <v>152</v>
      </c>
      <c r="F369" s="6">
        <v>24</v>
      </c>
      <c r="G369" s="7">
        <v>1300</v>
      </c>
      <c r="H369" s="7">
        <f t="shared" ref="H369:H371" si="62">G369/E369</f>
        <v>8.5526315789473681</v>
      </c>
      <c r="I369" s="23">
        <f t="shared" ref="I369:I371" si="63">ROUND(F369*H369*2,2)</f>
        <v>410.53</v>
      </c>
      <c r="J369" s="8">
        <f t="shared" ref="J369:J371" si="64">ROUND(I369*1.2409,2)</f>
        <v>509.43</v>
      </c>
    </row>
    <row r="370" spans="1:10" x14ac:dyDescent="0.25">
      <c r="A370" s="26" t="s">
        <v>47</v>
      </c>
      <c r="B370" s="26" t="s">
        <v>167</v>
      </c>
      <c r="C370" s="6">
        <v>1</v>
      </c>
      <c r="D370" s="6">
        <f t="shared" si="61"/>
        <v>164</v>
      </c>
      <c r="E370" s="6">
        <v>152</v>
      </c>
      <c r="F370" s="6">
        <v>12</v>
      </c>
      <c r="G370" s="7">
        <v>1500</v>
      </c>
      <c r="H370" s="7">
        <f t="shared" si="62"/>
        <v>9.8684210526315788</v>
      </c>
      <c r="I370" s="23">
        <f t="shared" si="63"/>
        <v>236.84</v>
      </c>
      <c r="J370" s="8">
        <f t="shared" si="64"/>
        <v>293.89</v>
      </c>
    </row>
    <row r="371" spans="1:10" x14ac:dyDescent="0.25">
      <c r="A371" s="26" t="s">
        <v>47</v>
      </c>
      <c r="B371" s="26" t="s">
        <v>192</v>
      </c>
      <c r="C371" s="6">
        <v>1</v>
      </c>
      <c r="D371" s="6">
        <f t="shared" si="61"/>
        <v>156</v>
      </c>
      <c r="E371" s="6">
        <v>152</v>
      </c>
      <c r="F371" s="6">
        <v>4</v>
      </c>
      <c r="G371" s="7">
        <v>1400</v>
      </c>
      <c r="H371" s="7">
        <f t="shared" si="62"/>
        <v>9.2105263157894743</v>
      </c>
      <c r="I371" s="23">
        <f t="shared" si="63"/>
        <v>73.680000000000007</v>
      </c>
      <c r="J371" s="8">
        <f t="shared" si="64"/>
        <v>91.43</v>
      </c>
    </row>
    <row r="372" spans="1:10" x14ac:dyDescent="0.25">
      <c r="A372" s="26" t="s">
        <v>47</v>
      </c>
      <c r="B372" s="26" t="s">
        <v>169</v>
      </c>
      <c r="C372" s="6">
        <v>1</v>
      </c>
      <c r="D372" s="6">
        <f>E372+F372</f>
        <v>156</v>
      </c>
      <c r="E372" s="6">
        <v>152</v>
      </c>
      <c r="F372" s="6">
        <v>4</v>
      </c>
      <c r="G372" s="7">
        <v>1300</v>
      </c>
      <c r="H372" s="7">
        <f>G372/E372</f>
        <v>8.5526315789473681</v>
      </c>
      <c r="I372" s="23">
        <f>ROUND(F372*H372*2,2)</f>
        <v>68.42</v>
      </c>
      <c r="J372" s="8">
        <f>ROUND(I372*1.2409,2)</f>
        <v>84.9</v>
      </c>
    </row>
    <row r="373" spans="1:10" x14ac:dyDescent="0.25">
      <c r="A373" s="26" t="s">
        <v>47</v>
      </c>
      <c r="B373" s="33" t="s">
        <v>117</v>
      </c>
      <c r="C373" s="6">
        <v>1</v>
      </c>
      <c r="D373" s="6">
        <f t="shared" ref="D373:D436" si="65">E373+F373</f>
        <v>188</v>
      </c>
      <c r="E373" s="6">
        <v>152</v>
      </c>
      <c r="F373" s="6">
        <v>36</v>
      </c>
      <c r="G373" s="7"/>
      <c r="H373" s="7">
        <v>3.36</v>
      </c>
      <c r="I373" s="6">
        <f t="shared" ref="I373:I436" si="66">ROUND(F373*H373*2,2)</f>
        <v>241.92</v>
      </c>
      <c r="J373" s="7">
        <f t="shared" ref="J373:J436" si="67">ROUND(I373*1.2409,2)</f>
        <v>300.2</v>
      </c>
    </row>
    <row r="374" spans="1:10" x14ac:dyDescent="0.25">
      <c r="A374" s="26" t="s">
        <v>47</v>
      </c>
      <c r="B374" s="33" t="s">
        <v>107</v>
      </c>
      <c r="C374" s="6">
        <v>1</v>
      </c>
      <c r="D374" s="6">
        <f t="shared" si="65"/>
        <v>168</v>
      </c>
      <c r="E374" s="6">
        <v>152</v>
      </c>
      <c r="F374" s="6">
        <v>16</v>
      </c>
      <c r="G374" s="7"/>
      <c r="H374" s="7">
        <v>4.2699999999999996</v>
      </c>
      <c r="I374" s="6">
        <f t="shared" si="66"/>
        <v>136.63999999999999</v>
      </c>
      <c r="J374" s="7">
        <f t="shared" si="67"/>
        <v>169.56</v>
      </c>
    </row>
    <row r="375" spans="1:10" x14ac:dyDescent="0.25">
      <c r="A375" s="26" t="s">
        <v>47</v>
      </c>
      <c r="B375" s="33" t="s">
        <v>107</v>
      </c>
      <c r="C375" s="6">
        <v>1</v>
      </c>
      <c r="D375" s="6">
        <f t="shared" si="65"/>
        <v>184</v>
      </c>
      <c r="E375" s="6">
        <v>152</v>
      </c>
      <c r="F375" s="6">
        <v>32</v>
      </c>
      <c r="G375" s="7"/>
      <c r="H375" s="7">
        <v>4.2699999999999996</v>
      </c>
      <c r="I375" s="6">
        <f t="shared" si="66"/>
        <v>273.27999999999997</v>
      </c>
      <c r="J375" s="7">
        <f t="shared" si="67"/>
        <v>339.11</v>
      </c>
    </row>
    <row r="376" spans="1:10" x14ac:dyDescent="0.25">
      <c r="A376" s="26" t="s">
        <v>47</v>
      </c>
      <c r="B376" s="33" t="s">
        <v>107</v>
      </c>
      <c r="C376" s="6">
        <v>1</v>
      </c>
      <c r="D376" s="6">
        <f t="shared" si="65"/>
        <v>168</v>
      </c>
      <c r="E376" s="6">
        <v>152</v>
      </c>
      <c r="F376" s="6">
        <v>16</v>
      </c>
      <c r="G376" s="7"/>
      <c r="H376" s="7">
        <v>4.2699999999999996</v>
      </c>
      <c r="I376" s="6">
        <f t="shared" si="66"/>
        <v>136.63999999999999</v>
      </c>
      <c r="J376" s="7">
        <f t="shared" si="67"/>
        <v>169.56</v>
      </c>
    </row>
    <row r="377" spans="1:10" x14ac:dyDescent="0.25">
      <c r="A377" s="26" t="s">
        <v>47</v>
      </c>
      <c r="B377" s="33" t="s">
        <v>199</v>
      </c>
      <c r="C377" s="6">
        <v>1</v>
      </c>
      <c r="D377" s="6">
        <f t="shared" si="65"/>
        <v>168</v>
      </c>
      <c r="E377" s="6">
        <v>152</v>
      </c>
      <c r="F377" s="6">
        <v>16</v>
      </c>
      <c r="G377" s="7"/>
      <c r="H377" s="7">
        <v>5.33</v>
      </c>
      <c r="I377" s="6">
        <f t="shared" si="66"/>
        <v>170.56</v>
      </c>
      <c r="J377" s="7">
        <f t="shared" si="67"/>
        <v>211.65</v>
      </c>
    </row>
    <row r="378" spans="1:10" x14ac:dyDescent="0.25">
      <c r="A378" s="26" t="s">
        <v>47</v>
      </c>
      <c r="B378" s="33" t="s">
        <v>108</v>
      </c>
      <c r="C378" s="6">
        <v>1</v>
      </c>
      <c r="D378" s="6">
        <f t="shared" si="65"/>
        <v>168</v>
      </c>
      <c r="E378" s="6">
        <v>152</v>
      </c>
      <c r="F378" s="6">
        <v>16</v>
      </c>
      <c r="G378" s="7"/>
      <c r="H378" s="7">
        <v>4.0999999999999996</v>
      </c>
      <c r="I378" s="6">
        <f t="shared" si="66"/>
        <v>131.19999999999999</v>
      </c>
      <c r="J378" s="7">
        <f t="shared" si="67"/>
        <v>162.81</v>
      </c>
    </row>
    <row r="379" spans="1:10" x14ac:dyDescent="0.25">
      <c r="A379" s="26" t="s">
        <v>47</v>
      </c>
      <c r="B379" s="33" t="s">
        <v>108</v>
      </c>
      <c r="C379" s="6">
        <v>1</v>
      </c>
      <c r="D379" s="6">
        <f t="shared" si="65"/>
        <v>176</v>
      </c>
      <c r="E379" s="6">
        <v>152</v>
      </c>
      <c r="F379" s="6">
        <v>24</v>
      </c>
      <c r="G379" s="7"/>
      <c r="H379" s="7">
        <v>4.0999999999999996</v>
      </c>
      <c r="I379" s="6">
        <f t="shared" si="66"/>
        <v>196.8</v>
      </c>
      <c r="J379" s="7">
        <f t="shared" si="67"/>
        <v>244.21</v>
      </c>
    </row>
    <row r="380" spans="1:10" x14ac:dyDescent="0.25">
      <c r="A380" s="26" t="s">
        <v>47</v>
      </c>
      <c r="B380" s="33" t="s">
        <v>108</v>
      </c>
      <c r="C380" s="6">
        <v>1</v>
      </c>
      <c r="D380" s="6">
        <f t="shared" si="65"/>
        <v>168</v>
      </c>
      <c r="E380" s="6">
        <v>152</v>
      </c>
      <c r="F380" s="6">
        <v>16</v>
      </c>
      <c r="G380" s="7"/>
      <c r="H380" s="7">
        <v>4.0999999999999996</v>
      </c>
      <c r="I380" s="6">
        <f t="shared" si="66"/>
        <v>131.19999999999999</v>
      </c>
      <c r="J380" s="7">
        <f t="shared" si="67"/>
        <v>162.81</v>
      </c>
    </row>
    <row r="381" spans="1:10" x14ac:dyDescent="0.25">
      <c r="A381" s="26" t="s">
        <v>47</v>
      </c>
      <c r="B381" s="33" t="s">
        <v>109</v>
      </c>
      <c r="C381" s="6">
        <v>1</v>
      </c>
      <c r="D381" s="6">
        <f t="shared" si="65"/>
        <v>200</v>
      </c>
      <c r="E381" s="6">
        <v>152</v>
      </c>
      <c r="F381" s="6">
        <v>48</v>
      </c>
      <c r="G381" s="7"/>
      <c r="H381" s="7">
        <v>5.33</v>
      </c>
      <c r="I381" s="6">
        <f t="shared" si="66"/>
        <v>511.68</v>
      </c>
      <c r="J381" s="7">
        <f t="shared" si="67"/>
        <v>634.94000000000005</v>
      </c>
    </row>
    <row r="382" spans="1:10" x14ac:dyDescent="0.25">
      <c r="A382" s="26" t="s">
        <v>47</v>
      </c>
      <c r="B382" s="33" t="s">
        <v>109</v>
      </c>
      <c r="C382" s="6">
        <v>1</v>
      </c>
      <c r="D382" s="6">
        <f t="shared" si="65"/>
        <v>200</v>
      </c>
      <c r="E382" s="6">
        <v>152</v>
      </c>
      <c r="F382" s="6">
        <v>48</v>
      </c>
      <c r="G382" s="7"/>
      <c r="H382" s="7">
        <v>5.33</v>
      </c>
      <c r="I382" s="6">
        <f t="shared" si="66"/>
        <v>511.68</v>
      </c>
      <c r="J382" s="7">
        <f t="shared" si="67"/>
        <v>634.94000000000005</v>
      </c>
    </row>
    <row r="383" spans="1:10" x14ac:dyDescent="0.25">
      <c r="A383" s="26" t="s">
        <v>47</v>
      </c>
      <c r="B383" s="33" t="s">
        <v>109</v>
      </c>
      <c r="C383" s="6">
        <v>1</v>
      </c>
      <c r="D383" s="6">
        <f t="shared" si="65"/>
        <v>176</v>
      </c>
      <c r="E383" s="6">
        <v>152</v>
      </c>
      <c r="F383" s="6">
        <v>24</v>
      </c>
      <c r="G383" s="7"/>
      <c r="H383" s="7">
        <v>5.33</v>
      </c>
      <c r="I383" s="6">
        <f t="shared" si="66"/>
        <v>255.84</v>
      </c>
      <c r="J383" s="7">
        <f t="shared" si="67"/>
        <v>317.47000000000003</v>
      </c>
    </row>
    <row r="384" spans="1:10" x14ac:dyDescent="0.25">
      <c r="A384" s="26" t="s">
        <v>47</v>
      </c>
      <c r="B384" s="33" t="s">
        <v>109</v>
      </c>
      <c r="C384" s="6">
        <v>1</v>
      </c>
      <c r="D384" s="6">
        <f t="shared" si="65"/>
        <v>176</v>
      </c>
      <c r="E384" s="6">
        <v>152</v>
      </c>
      <c r="F384" s="6">
        <v>24</v>
      </c>
      <c r="G384" s="7"/>
      <c r="H384" s="7">
        <v>5.33</v>
      </c>
      <c r="I384" s="6">
        <f t="shared" si="66"/>
        <v>255.84</v>
      </c>
      <c r="J384" s="7">
        <f t="shared" si="67"/>
        <v>317.47000000000003</v>
      </c>
    </row>
    <row r="385" spans="1:10" x14ac:dyDescent="0.25">
      <c r="A385" s="26" t="s">
        <v>47</v>
      </c>
      <c r="B385" s="33" t="s">
        <v>109</v>
      </c>
      <c r="C385" s="6">
        <v>1</v>
      </c>
      <c r="D385" s="6">
        <f t="shared" si="65"/>
        <v>176</v>
      </c>
      <c r="E385" s="6">
        <v>152</v>
      </c>
      <c r="F385" s="6">
        <v>24</v>
      </c>
      <c r="G385" s="7"/>
      <c r="H385" s="7">
        <v>5.33</v>
      </c>
      <c r="I385" s="6">
        <f t="shared" si="66"/>
        <v>255.84</v>
      </c>
      <c r="J385" s="7">
        <f t="shared" si="67"/>
        <v>317.47000000000003</v>
      </c>
    </row>
    <row r="386" spans="1:10" x14ac:dyDescent="0.25">
      <c r="A386" s="26" t="s">
        <v>47</v>
      </c>
      <c r="B386" s="33" t="s">
        <v>109</v>
      </c>
      <c r="C386" s="6">
        <v>1</v>
      </c>
      <c r="D386" s="6">
        <f t="shared" si="65"/>
        <v>168</v>
      </c>
      <c r="E386" s="6">
        <v>152</v>
      </c>
      <c r="F386" s="6">
        <v>16</v>
      </c>
      <c r="G386" s="7"/>
      <c r="H386" s="7">
        <v>5.33</v>
      </c>
      <c r="I386" s="6">
        <f t="shared" si="66"/>
        <v>170.56</v>
      </c>
      <c r="J386" s="7">
        <f t="shared" si="67"/>
        <v>211.65</v>
      </c>
    </row>
    <row r="387" spans="1:10" x14ac:dyDescent="0.25">
      <c r="A387" s="26" t="s">
        <v>47</v>
      </c>
      <c r="B387" s="33" t="s">
        <v>200</v>
      </c>
      <c r="C387" s="6">
        <v>1</v>
      </c>
      <c r="D387" s="6">
        <f t="shared" si="65"/>
        <v>164</v>
      </c>
      <c r="E387" s="6">
        <v>152</v>
      </c>
      <c r="F387" s="6">
        <v>12</v>
      </c>
      <c r="G387" s="7"/>
      <c r="H387" s="7">
        <v>4.5</v>
      </c>
      <c r="I387" s="6">
        <f t="shared" si="66"/>
        <v>108</v>
      </c>
      <c r="J387" s="7">
        <f t="shared" si="67"/>
        <v>134.02000000000001</v>
      </c>
    </row>
    <row r="388" spans="1:10" x14ac:dyDescent="0.25">
      <c r="A388" s="26" t="s">
        <v>47</v>
      </c>
      <c r="B388" s="33" t="s">
        <v>111</v>
      </c>
      <c r="C388" s="6">
        <v>1</v>
      </c>
      <c r="D388" s="6">
        <f t="shared" si="65"/>
        <v>192</v>
      </c>
      <c r="E388" s="6">
        <v>152</v>
      </c>
      <c r="F388" s="6">
        <v>40</v>
      </c>
      <c r="G388" s="7"/>
      <c r="H388" s="7">
        <v>4.4000000000000004</v>
      </c>
      <c r="I388" s="6">
        <f t="shared" si="66"/>
        <v>352</v>
      </c>
      <c r="J388" s="7">
        <f t="shared" si="67"/>
        <v>436.8</v>
      </c>
    </row>
    <row r="389" spans="1:10" x14ac:dyDescent="0.25">
      <c r="A389" s="26" t="s">
        <v>47</v>
      </c>
      <c r="B389" s="33" t="s">
        <v>111</v>
      </c>
      <c r="C389" s="6">
        <v>1</v>
      </c>
      <c r="D389" s="6">
        <f t="shared" si="65"/>
        <v>184</v>
      </c>
      <c r="E389" s="6">
        <v>152</v>
      </c>
      <c r="F389" s="6">
        <v>32</v>
      </c>
      <c r="G389" s="7"/>
      <c r="H389" s="7">
        <v>4.4000000000000004</v>
      </c>
      <c r="I389" s="6">
        <f t="shared" si="66"/>
        <v>281.60000000000002</v>
      </c>
      <c r="J389" s="7">
        <f t="shared" si="67"/>
        <v>349.44</v>
      </c>
    </row>
    <row r="390" spans="1:10" x14ac:dyDescent="0.25">
      <c r="A390" s="26" t="s">
        <v>47</v>
      </c>
      <c r="B390" s="33" t="s">
        <v>111</v>
      </c>
      <c r="C390" s="6">
        <v>1</v>
      </c>
      <c r="D390" s="6">
        <f t="shared" si="65"/>
        <v>176</v>
      </c>
      <c r="E390" s="6">
        <v>152</v>
      </c>
      <c r="F390" s="6">
        <v>24</v>
      </c>
      <c r="G390" s="7"/>
      <c r="H390" s="7">
        <v>4.4000000000000004</v>
      </c>
      <c r="I390" s="6">
        <f t="shared" si="66"/>
        <v>211.2</v>
      </c>
      <c r="J390" s="7">
        <f t="shared" si="67"/>
        <v>262.08</v>
      </c>
    </row>
    <row r="391" spans="1:10" x14ac:dyDescent="0.25">
      <c r="A391" s="26" t="s">
        <v>47</v>
      </c>
      <c r="B391" s="33" t="s">
        <v>111</v>
      </c>
      <c r="C391" s="6">
        <v>1</v>
      </c>
      <c r="D391" s="6">
        <f t="shared" si="65"/>
        <v>176</v>
      </c>
      <c r="E391" s="6">
        <v>152</v>
      </c>
      <c r="F391" s="6">
        <v>24</v>
      </c>
      <c r="G391" s="7"/>
      <c r="H391" s="7">
        <v>4.4000000000000004</v>
      </c>
      <c r="I391" s="6">
        <f t="shared" si="66"/>
        <v>211.2</v>
      </c>
      <c r="J391" s="7">
        <f t="shared" si="67"/>
        <v>262.08</v>
      </c>
    </row>
    <row r="392" spans="1:10" x14ac:dyDescent="0.25">
      <c r="A392" s="26" t="s">
        <v>47</v>
      </c>
      <c r="B392" s="33" t="s">
        <v>112</v>
      </c>
      <c r="C392" s="6">
        <v>1</v>
      </c>
      <c r="D392" s="6">
        <f t="shared" si="65"/>
        <v>184</v>
      </c>
      <c r="E392" s="6">
        <v>152</v>
      </c>
      <c r="F392" s="6">
        <v>32</v>
      </c>
      <c r="G392" s="7"/>
      <c r="H392" s="7">
        <v>4</v>
      </c>
      <c r="I392" s="6">
        <f t="shared" si="66"/>
        <v>256</v>
      </c>
      <c r="J392" s="7">
        <f t="shared" si="67"/>
        <v>317.67</v>
      </c>
    </row>
    <row r="393" spans="1:10" x14ac:dyDescent="0.25">
      <c r="A393" s="26" t="s">
        <v>47</v>
      </c>
      <c r="B393" s="33" t="s">
        <v>112</v>
      </c>
      <c r="C393" s="6">
        <v>1</v>
      </c>
      <c r="D393" s="6">
        <f t="shared" si="65"/>
        <v>184</v>
      </c>
      <c r="E393" s="6">
        <v>152</v>
      </c>
      <c r="F393" s="6">
        <v>32</v>
      </c>
      <c r="G393" s="7"/>
      <c r="H393" s="7">
        <v>4</v>
      </c>
      <c r="I393" s="6">
        <f t="shared" si="66"/>
        <v>256</v>
      </c>
      <c r="J393" s="7">
        <f t="shared" si="67"/>
        <v>317.67</v>
      </c>
    </row>
    <row r="394" spans="1:10" x14ac:dyDescent="0.25">
      <c r="A394" s="26" t="s">
        <v>47</v>
      </c>
      <c r="B394" s="33" t="s">
        <v>112</v>
      </c>
      <c r="C394" s="6">
        <v>1</v>
      </c>
      <c r="D394" s="6">
        <f t="shared" si="65"/>
        <v>172</v>
      </c>
      <c r="E394" s="6">
        <v>152</v>
      </c>
      <c r="F394" s="6">
        <v>20</v>
      </c>
      <c r="G394" s="7"/>
      <c r="H394" s="7">
        <v>4</v>
      </c>
      <c r="I394" s="6">
        <f t="shared" si="66"/>
        <v>160</v>
      </c>
      <c r="J394" s="7">
        <f t="shared" si="67"/>
        <v>198.54</v>
      </c>
    </row>
    <row r="395" spans="1:10" x14ac:dyDescent="0.25">
      <c r="A395" s="26" t="s">
        <v>47</v>
      </c>
      <c r="B395" s="33" t="s">
        <v>112</v>
      </c>
      <c r="C395" s="6">
        <v>1</v>
      </c>
      <c r="D395" s="6">
        <f t="shared" si="65"/>
        <v>192</v>
      </c>
      <c r="E395" s="6">
        <v>152</v>
      </c>
      <c r="F395" s="6">
        <v>40</v>
      </c>
      <c r="G395" s="7"/>
      <c r="H395" s="7">
        <v>4</v>
      </c>
      <c r="I395" s="6">
        <f t="shared" si="66"/>
        <v>320</v>
      </c>
      <c r="J395" s="7">
        <f t="shared" si="67"/>
        <v>397.09</v>
      </c>
    </row>
    <row r="396" spans="1:10" x14ac:dyDescent="0.25">
      <c r="A396" s="26" t="s">
        <v>47</v>
      </c>
      <c r="B396" s="33" t="s">
        <v>112</v>
      </c>
      <c r="C396" s="6">
        <v>1</v>
      </c>
      <c r="D396" s="6">
        <f t="shared" si="65"/>
        <v>184</v>
      </c>
      <c r="E396" s="6">
        <v>152</v>
      </c>
      <c r="F396" s="6">
        <v>32</v>
      </c>
      <c r="G396" s="7"/>
      <c r="H396" s="7">
        <v>4</v>
      </c>
      <c r="I396" s="6">
        <f t="shared" si="66"/>
        <v>256</v>
      </c>
      <c r="J396" s="7">
        <f t="shared" si="67"/>
        <v>317.67</v>
      </c>
    </row>
    <row r="397" spans="1:10" x14ac:dyDescent="0.25">
      <c r="A397" s="26" t="s">
        <v>47</v>
      </c>
      <c r="B397" s="33" t="s">
        <v>112</v>
      </c>
      <c r="C397" s="6">
        <v>1</v>
      </c>
      <c r="D397" s="6">
        <f t="shared" si="65"/>
        <v>184</v>
      </c>
      <c r="E397" s="6">
        <v>152</v>
      </c>
      <c r="F397" s="6">
        <v>32</v>
      </c>
      <c r="G397" s="7"/>
      <c r="H397" s="7">
        <v>4</v>
      </c>
      <c r="I397" s="6">
        <f t="shared" si="66"/>
        <v>256</v>
      </c>
      <c r="J397" s="7">
        <f t="shared" si="67"/>
        <v>317.67</v>
      </c>
    </row>
    <row r="398" spans="1:10" x14ac:dyDescent="0.25">
      <c r="A398" s="26" t="s">
        <v>47</v>
      </c>
      <c r="B398" s="33" t="s">
        <v>112</v>
      </c>
      <c r="C398" s="6">
        <v>1</v>
      </c>
      <c r="D398" s="6">
        <f t="shared" si="65"/>
        <v>184</v>
      </c>
      <c r="E398" s="6">
        <v>152</v>
      </c>
      <c r="F398" s="6">
        <v>32</v>
      </c>
      <c r="G398" s="7"/>
      <c r="H398" s="7">
        <v>4</v>
      </c>
      <c r="I398" s="6">
        <f t="shared" si="66"/>
        <v>256</v>
      </c>
      <c r="J398" s="7">
        <f t="shared" si="67"/>
        <v>317.67</v>
      </c>
    </row>
    <row r="399" spans="1:10" x14ac:dyDescent="0.25">
      <c r="A399" s="26" t="s">
        <v>47</v>
      </c>
      <c r="B399" s="33" t="s">
        <v>112</v>
      </c>
      <c r="C399" s="6">
        <v>1</v>
      </c>
      <c r="D399" s="6">
        <f t="shared" si="65"/>
        <v>160</v>
      </c>
      <c r="E399" s="6">
        <v>152</v>
      </c>
      <c r="F399" s="6">
        <v>8</v>
      </c>
      <c r="G399" s="7"/>
      <c r="H399" s="7">
        <v>4</v>
      </c>
      <c r="I399" s="6">
        <f t="shared" si="66"/>
        <v>64</v>
      </c>
      <c r="J399" s="7">
        <f t="shared" si="67"/>
        <v>79.42</v>
      </c>
    </row>
    <row r="400" spans="1:10" x14ac:dyDescent="0.25">
      <c r="A400" s="26" t="s">
        <v>47</v>
      </c>
      <c r="B400" s="33" t="s">
        <v>112</v>
      </c>
      <c r="C400" s="6">
        <v>1</v>
      </c>
      <c r="D400" s="6">
        <f t="shared" si="65"/>
        <v>172</v>
      </c>
      <c r="E400" s="6">
        <v>152</v>
      </c>
      <c r="F400" s="6">
        <v>20</v>
      </c>
      <c r="G400" s="7"/>
      <c r="H400" s="7">
        <v>4</v>
      </c>
      <c r="I400" s="6">
        <f t="shared" si="66"/>
        <v>160</v>
      </c>
      <c r="J400" s="7">
        <f t="shared" si="67"/>
        <v>198.54</v>
      </c>
    </row>
    <row r="401" spans="1:10" x14ac:dyDescent="0.25">
      <c r="A401" s="26" t="s">
        <v>47</v>
      </c>
      <c r="B401" s="33" t="s">
        <v>112</v>
      </c>
      <c r="C401" s="6">
        <v>1</v>
      </c>
      <c r="D401" s="6">
        <f t="shared" si="65"/>
        <v>184</v>
      </c>
      <c r="E401" s="6">
        <v>152</v>
      </c>
      <c r="F401" s="6">
        <v>32</v>
      </c>
      <c r="G401" s="7"/>
      <c r="H401" s="7">
        <v>4</v>
      </c>
      <c r="I401" s="6">
        <f t="shared" si="66"/>
        <v>256</v>
      </c>
      <c r="J401" s="7">
        <f t="shared" si="67"/>
        <v>317.67</v>
      </c>
    </row>
    <row r="402" spans="1:10" x14ac:dyDescent="0.25">
      <c r="A402" s="26" t="s">
        <v>47</v>
      </c>
      <c r="B402" s="33" t="s">
        <v>113</v>
      </c>
      <c r="C402" s="6">
        <v>1</v>
      </c>
      <c r="D402" s="6">
        <f t="shared" si="65"/>
        <v>184</v>
      </c>
      <c r="E402" s="6">
        <v>152</v>
      </c>
      <c r="F402" s="6">
        <v>32</v>
      </c>
      <c r="G402" s="7"/>
      <c r="H402" s="7">
        <v>7.86</v>
      </c>
      <c r="I402" s="6">
        <f t="shared" si="66"/>
        <v>503.04</v>
      </c>
      <c r="J402" s="7">
        <f t="shared" si="67"/>
        <v>624.22</v>
      </c>
    </row>
    <row r="403" spans="1:10" x14ac:dyDescent="0.25">
      <c r="A403" s="26" t="s">
        <v>47</v>
      </c>
      <c r="B403" s="33" t="s">
        <v>113</v>
      </c>
      <c r="C403" s="6">
        <v>1</v>
      </c>
      <c r="D403" s="6">
        <f t="shared" si="65"/>
        <v>168</v>
      </c>
      <c r="E403" s="6">
        <v>152</v>
      </c>
      <c r="F403" s="6">
        <v>16</v>
      </c>
      <c r="G403" s="7"/>
      <c r="H403" s="7">
        <v>7.86</v>
      </c>
      <c r="I403" s="6">
        <f t="shared" si="66"/>
        <v>251.52</v>
      </c>
      <c r="J403" s="7">
        <f t="shared" si="67"/>
        <v>312.11</v>
      </c>
    </row>
    <row r="404" spans="1:10" x14ac:dyDescent="0.25">
      <c r="A404" s="26" t="s">
        <v>47</v>
      </c>
      <c r="B404" s="33" t="s">
        <v>114</v>
      </c>
      <c r="C404" s="6">
        <v>1</v>
      </c>
      <c r="D404" s="6">
        <f t="shared" si="65"/>
        <v>204</v>
      </c>
      <c r="E404" s="6">
        <v>152</v>
      </c>
      <c r="F404" s="6">
        <v>52</v>
      </c>
      <c r="G404" s="7"/>
      <c r="H404" s="7">
        <v>3.8</v>
      </c>
      <c r="I404" s="6">
        <f t="shared" si="66"/>
        <v>395.2</v>
      </c>
      <c r="J404" s="7">
        <f t="shared" si="67"/>
        <v>490.4</v>
      </c>
    </row>
    <row r="405" spans="1:10" x14ac:dyDescent="0.25">
      <c r="A405" s="26" t="s">
        <v>47</v>
      </c>
      <c r="B405" s="33" t="s">
        <v>114</v>
      </c>
      <c r="C405" s="6">
        <v>1</v>
      </c>
      <c r="D405" s="6">
        <f t="shared" si="65"/>
        <v>164</v>
      </c>
      <c r="E405" s="6">
        <v>152</v>
      </c>
      <c r="F405" s="6">
        <v>12</v>
      </c>
      <c r="G405" s="7"/>
      <c r="H405" s="7">
        <v>3.8</v>
      </c>
      <c r="I405" s="6">
        <f t="shared" si="66"/>
        <v>91.2</v>
      </c>
      <c r="J405" s="7">
        <f t="shared" si="67"/>
        <v>113.17</v>
      </c>
    </row>
    <row r="406" spans="1:10" x14ac:dyDescent="0.25">
      <c r="A406" s="26" t="s">
        <v>47</v>
      </c>
      <c r="B406" s="33" t="s">
        <v>114</v>
      </c>
      <c r="C406" s="6">
        <v>1</v>
      </c>
      <c r="D406" s="6">
        <f t="shared" si="65"/>
        <v>164</v>
      </c>
      <c r="E406" s="6">
        <v>152</v>
      </c>
      <c r="F406" s="6">
        <v>12</v>
      </c>
      <c r="G406" s="7"/>
      <c r="H406" s="7">
        <v>3.8</v>
      </c>
      <c r="I406" s="6">
        <f t="shared" si="66"/>
        <v>91.2</v>
      </c>
      <c r="J406" s="7">
        <f t="shared" si="67"/>
        <v>113.17</v>
      </c>
    </row>
    <row r="407" spans="1:10" x14ac:dyDescent="0.25">
      <c r="A407" s="26" t="s">
        <v>47</v>
      </c>
      <c r="B407" s="33" t="s">
        <v>115</v>
      </c>
      <c r="C407" s="6">
        <v>1</v>
      </c>
      <c r="D407" s="6">
        <f t="shared" si="65"/>
        <v>160</v>
      </c>
      <c r="E407" s="6">
        <v>152</v>
      </c>
      <c r="F407" s="6">
        <v>8</v>
      </c>
      <c r="G407" s="7"/>
      <c r="H407" s="7">
        <v>5.5</v>
      </c>
      <c r="I407" s="6">
        <f t="shared" si="66"/>
        <v>88</v>
      </c>
      <c r="J407" s="7">
        <f t="shared" si="67"/>
        <v>109.2</v>
      </c>
    </row>
    <row r="408" spans="1:10" x14ac:dyDescent="0.25">
      <c r="A408" s="26" t="s">
        <v>47</v>
      </c>
      <c r="B408" s="33" t="s">
        <v>116</v>
      </c>
      <c r="C408" s="6">
        <v>1</v>
      </c>
      <c r="D408" s="6">
        <f t="shared" si="65"/>
        <v>160</v>
      </c>
      <c r="E408" s="6">
        <v>152</v>
      </c>
      <c r="F408" s="6">
        <v>8</v>
      </c>
      <c r="G408" s="7"/>
      <c r="H408" s="7">
        <v>5.33</v>
      </c>
      <c r="I408" s="6">
        <f t="shared" si="66"/>
        <v>85.28</v>
      </c>
      <c r="J408" s="7">
        <f t="shared" si="67"/>
        <v>105.82</v>
      </c>
    </row>
    <row r="409" spans="1:10" x14ac:dyDescent="0.25">
      <c r="A409" s="26" t="s">
        <v>47</v>
      </c>
      <c r="B409" s="33" t="s">
        <v>75</v>
      </c>
      <c r="C409" s="6">
        <v>1</v>
      </c>
      <c r="D409" s="6">
        <f t="shared" si="65"/>
        <v>208</v>
      </c>
      <c r="E409" s="6">
        <v>152</v>
      </c>
      <c r="F409" s="6">
        <v>56</v>
      </c>
      <c r="G409" s="7"/>
      <c r="H409" s="7">
        <v>3.36</v>
      </c>
      <c r="I409" s="6">
        <f t="shared" si="66"/>
        <v>376.32</v>
      </c>
      <c r="J409" s="7">
        <f t="shared" si="67"/>
        <v>466.98</v>
      </c>
    </row>
    <row r="410" spans="1:10" x14ac:dyDescent="0.25">
      <c r="A410" s="26" t="s">
        <v>47</v>
      </c>
      <c r="B410" s="33" t="s">
        <v>75</v>
      </c>
      <c r="C410" s="6">
        <v>1</v>
      </c>
      <c r="D410" s="6">
        <f t="shared" si="65"/>
        <v>168</v>
      </c>
      <c r="E410" s="6">
        <v>152</v>
      </c>
      <c r="F410" s="6">
        <v>16</v>
      </c>
      <c r="G410" s="7"/>
      <c r="H410" s="7">
        <v>3.36</v>
      </c>
      <c r="I410" s="6">
        <f t="shared" si="66"/>
        <v>107.52</v>
      </c>
      <c r="J410" s="7">
        <f t="shared" si="67"/>
        <v>133.41999999999999</v>
      </c>
    </row>
    <row r="411" spans="1:10" x14ac:dyDescent="0.25">
      <c r="A411" s="26" t="s">
        <v>47</v>
      </c>
      <c r="B411" s="33" t="s">
        <v>75</v>
      </c>
      <c r="C411" s="6">
        <v>1</v>
      </c>
      <c r="D411" s="6">
        <f t="shared" si="65"/>
        <v>192</v>
      </c>
      <c r="E411" s="6">
        <v>152</v>
      </c>
      <c r="F411" s="6">
        <v>40</v>
      </c>
      <c r="G411" s="7"/>
      <c r="H411" s="7">
        <v>3.36</v>
      </c>
      <c r="I411" s="6">
        <f t="shared" si="66"/>
        <v>268.8</v>
      </c>
      <c r="J411" s="7">
        <f t="shared" si="67"/>
        <v>333.55</v>
      </c>
    </row>
    <row r="412" spans="1:10" x14ac:dyDescent="0.25">
      <c r="A412" s="26" t="s">
        <v>47</v>
      </c>
      <c r="B412" s="33" t="s">
        <v>75</v>
      </c>
      <c r="C412" s="6">
        <v>1</v>
      </c>
      <c r="D412" s="6">
        <f t="shared" si="65"/>
        <v>160</v>
      </c>
      <c r="E412" s="6">
        <v>152</v>
      </c>
      <c r="F412" s="6">
        <v>8</v>
      </c>
      <c r="G412" s="7"/>
      <c r="H412" s="7">
        <v>3.36</v>
      </c>
      <c r="I412" s="6">
        <f t="shared" si="66"/>
        <v>53.76</v>
      </c>
      <c r="J412" s="7">
        <f t="shared" si="67"/>
        <v>66.709999999999994</v>
      </c>
    </row>
    <row r="413" spans="1:10" x14ac:dyDescent="0.25">
      <c r="A413" s="26" t="s">
        <v>47</v>
      </c>
      <c r="B413" s="33" t="s">
        <v>75</v>
      </c>
      <c r="C413" s="6">
        <v>1</v>
      </c>
      <c r="D413" s="6">
        <f t="shared" si="65"/>
        <v>184</v>
      </c>
      <c r="E413" s="6">
        <v>152</v>
      </c>
      <c r="F413" s="6">
        <v>32</v>
      </c>
      <c r="G413" s="7"/>
      <c r="H413" s="7">
        <v>3.36</v>
      </c>
      <c r="I413" s="6">
        <f t="shared" si="66"/>
        <v>215.04</v>
      </c>
      <c r="J413" s="7">
        <f t="shared" si="67"/>
        <v>266.83999999999997</v>
      </c>
    </row>
    <row r="414" spans="1:10" x14ac:dyDescent="0.25">
      <c r="A414" s="26" t="s">
        <v>47</v>
      </c>
      <c r="B414" s="33" t="s">
        <v>75</v>
      </c>
      <c r="C414" s="6">
        <v>1</v>
      </c>
      <c r="D414" s="6">
        <f t="shared" si="65"/>
        <v>160</v>
      </c>
      <c r="E414" s="6">
        <v>152</v>
      </c>
      <c r="F414" s="6">
        <v>8</v>
      </c>
      <c r="G414" s="7"/>
      <c r="H414" s="7">
        <v>3.36</v>
      </c>
      <c r="I414" s="6">
        <f t="shared" si="66"/>
        <v>53.76</v>
      </c>
      <c r="J414" s="7">
        <f t="shared" si="67"/>
        <v>66.709999999999994</v>
      </c>
    </row>
    <row r="415" spans="1:10" x14ac:dyDescent="0.25">
      <c r="A415" s="26" t="s">
        <v>47</v>
      </c>
      <c r="B415" s="33" t="s">
        <v>75</v>
      </c>
      <c r="C415" s="6">
        <v>1</v>
      </c>
      <c r="D415" s="6">
        <f t="shared" si="65"/>
        <v>168</v>
      </c>
      <c r="E415" s="6">
        <v>152</v>
      </c>
      <c r="F415" s="6">
        <v>16</v>
      </c>
      <c r="G415" s="7"/>
      <c r="H415" s="7">
        <v>3.36</v>
      </c>
      <c r="I415" s="6">
        <f t="shared" si="66"/>
        <v>107.52</v>
      </c>
      <c r="J415" s="7">
        <f t="shared" si="67"/>
        <v>133.41999999999999</v>
      </c>
    </row>
    <row r="416" spans="1:10" x14ac:dyDescent="0.25">
      <c r="A416" s="26" t="s">
        <v>47</v>
      </c>
      <c r="B416" s="33" t="s">
        <v>75</v>
      </c>
      <c r="C416" s="6">
        <v>1</v>
      </c>
      <c r="D416" s="6">
        <f t="shared" si="65"/>
        <v>164</v>
      </c>
      <c r="E416" s="6">
        <v>152</v>
      </c>
      <c r="F416" s="6">
        <v>12</v>
      </c>
      <c r="G416" s="7"/>
      <c r="H416" s="7">
        <v>3.36</v>
      </c>
      <c r="I416" s="6">
        <f t="shared" si="66"/>
        <v>80.64</v>
      </c>
      <c r="J416" s="7">
        <f t="shared" si="67"/>
        <v>100.07</v>
      </c>
    </row>
    <row r="417" spans="1:10" x14ac:dyDescent="0.25">
      <c r="A417" s="26" t="s">
        <v>47</v>
      </c>
      <c r="B417" s="33" t="s">
        <v>75</v>
      </c>
      <c r="C417" s="6">
        <v>1</v>
      </c>
      <c r="D417" s="6">
        <f t="shared" si="65"/>
        <v>160</v>
      </c>
      <c r="E417" s="6">
        <v>152</v>
      </c>
      <c r="F417" s="6">
        <v>8</v>
      </c>
      <c r="G417" s="7"/>
      <c r="H417" s="7">
        <v>3.36</v>
      </c>
      <c r="I417" s="6">
        <f t="shared" si="66"/>
        <v>53.76</v>
      </c>
      <c r="J417" s="7">
        <f t="shared" si="67"/>
        <v>66.709999999999994</v>
      </c>
    </row>
    <row r="418" spans="1:10" x14ac:dyDescent="0.25">
      <c r="A418" s="26" t="s">
        <v>47</v>
      </c>
      <c r="B418" s="33" t="s">
        <v>75</v>
      </c>
      <c r="C418" s="6">
        <v>1</v>
      </c>
      <c r="D418" s="6">
        <f t="shared" si="65"/>
        <v>172</v>
      </c>
      <c r="E418" s="6">
        <v>152</v>
      </c>
      <c r="F418" s="6">
        <v>20</v>
      </c>
      <c r="G418" s="7"/>
      <c r="H418" s="7">
        <v>3.36</v>
      </c>
      <c r="I418" s="6">
        <f t="shared" si="66"/>
        <v>134.4</v>
      </c>
      <c r="J418" s="7">
        <f t="shared" si="67"/>
        <v>166.78</v>
      </c>
    </row>
    <row r="419" spans="1:10" x14ac:dyDescent="0.25">
      <c r="A419" s="26" t="s">
        <v>47</v>
      </c>
      <c r="B419" s="33" t="s">
        <v>75</v>
      </c>
      <c r="C419" s="6">
        <v>1</v>
      </c>
      <c r="D419" s="6">
        <f t="shared" si="65"/>
        <v>176</v>
      </c>
      <c r="E419" s="6">
        <v>152</v>
      </c>
      <c r="F419" s="6">
        <v>24</v>
      </c>
      <c r="G419" s="7"/>
      <c r="H419" s="7">
        <v>3.36</v>
      </c>
      <c r="I419" s="6">
        <f t="shared" si="66"/>
        <v>161.28</v>
      </c>
      <c r="J419" s="7">
        <f t="shared" si="67"/>
        <v>200.13</v>
      </c>
    </row>
    <row r="420" spans="1:10" x14ac:dyDescent="0.25">
      <c r="A420" s="26" t="s">
        <v>47</v>
      </c>
      <c r="B420" s="33" t="s">
        <v>75</v>
      </c>
      <c r="C420" s="6">
        <v>1</v>
      </c>
      <c r="D420" s="6">
        <f t="shared" si="65"/>
        <v>192</v>
      </c>
      <c r="E420" s="6">
        <v>152</v>
      </c>
      <c r="F420" s="6">
        <v>40</v>
      </c>
      <c r="G420" s="7"/>
      <c r="H420" s="7">
        <v>3.36</v>
      </c>
      <c r="I420" s="6">
        <f t="shared" si="66"/>
        <v>268.8</v>
      </c>
      <c r="J420" s="7">
        <f t="shared" si="67"/>
        <v>333.55</v>
      </c>
    </row>
    <row r="421" spans="1:10" x14ac:dyDescent="0.25">
      <c r="A421" s="26" t="s">
        <v>47</v>
      </c>
      <c r="B421" s="33" t="s">
        <v>117</v>
      </c>
      <c r="C421" s="6">
        <v>1</v>
      </c>
      <c r="D421" s="6">
        <f t="shared" si="65"/>
        <v>176</v>
      </c>
      <c r="E421" s="6">
        <v>152</v>
      </c>
      <c r="F421" s="6">
        <v>24</v>
      </c>
      <c r="G421" s="7"/>
      <c r="H421" s="7">
        <v>3.36</v>
      </c>
      <c r="I421" s="6">
        <f t="shared" si="66"/>
        <v>161.28</v>
      </c>
      <c r="J421" s="7">
        <f t="shared" si="67"/>
        <v>200.13</v>
      </c>
    </row>
    <row r="422" spans="1:10" x14ac:dyDescent="0.25">
      <c r="A422" s="26" t="s">
        <v>47</v>
      </c>
      <c r="B422" s="33" t="s">
        <v>117</v>
      </c>
      <c r="C422" s="6">
        <v>1</v>
      </c>
      <c r="D422" s="6">
        <f t="shared" si="65"/>
        <v>168</v>
      </c>
      <c r="E422" s="6">
        <v>152</v>
      </c>
      <c r="F422" s="6">
        <v>16</v>
      </c>
      <c r="G422" s="7"/>
      <c r="H422" s="7">
        <v>3.36</v>
      </c>
      <c r="I422" s="6">
        <f t="shared" si="66"/>
        <v>107.52</v>
      </c>
      <c r="J422" s="7">
        <f t="shared" si="67"/>
        <v>133.41999999999999</v>
      </c>
    </row>
    <row r="423" spans="1:10" x14ac:dyDescent="0.25">
      <c r="A423" s="26" t="s">
        <v>47</v>
      </c>
      <c r="B423" s="33" t="s">
        <v>117</v>
      </c>
      <c r="C423" s="6">
        <v>1</v>
      </c>
      <c r="D423" s="6">
        <f t="shared" si="65"/>
        <v>168</v>
      </c>
      <c r="E423" s="6">
        <v>152</v>
      </c>
      <c r="F423" s="6">
        <v>16</v>
      </c>
      <c r="G423" s="7"/>
      <c r="H423" s="7">
        <v>3.36</v>
      </c>
      <c r="I423" s="6">
        <f t="shared" si="66"/>
        <v>107.52</v>
      </c>
      <c r="J423" s="7">
        <f t="shared" si="67"/>
        <v>133.41999999999999</v>
      </c>
    </row>
    <row r="424" spans="1:10" x14ac:dyDescent="0.25">
      <c r="A424" s="26" t="s">
        <v>47</v>
      </c>
      <c r="B424" s="33" t="s">
        <v>117</v>
      </c>
      <c r="C424" s="6">
        <v>1</v>
      </c>
      <c r="D424" s="6">
        <f t="shared" si="65"/>
        <v>168</v>
      </c>
      <c r="E424" s="6">
        <v>152</v>
      </c>
      <c r="F424" s="6">
        <v>16</v>
      </c>
      <c r="G424" s="7"/>
      <c r="H424" s="7">
        <v>3.36</v>
      </c>
      <c r="I424" s="6">
        <f t="shared" si="66"/>
        <v>107.52</v>
      </c>
      <c r="J424" s="7">
        <f t="shared" si="67"/>
        <v>133.41999999999999</v>
      </c>
    </row>
    <row r="425" spans="1:10" x14ac:dyDescent="0.25">
      <c r="A425" s="26" t="s">
        <v>47</v>
      </c>
      <c r="B425" s="33" t="s">
        <v>117</v>
      </c>
      <c r="C425" s="6">
        <v>1</v>
      </c>
      <c r="D425" s="6">
        <f t="shared" si="65"/>
        <v>168</v>
      </c>
      <c r="E425" s="6">
        <v>152</v>
      </c>
      <c r="F425" s="6">
        <v>16</v>
      </c>
      <c r="G425" s="7"/>
      <c r="H425" s="7">
        <v>3.36</v>
      </c>
      <c r="I425" s="6">
        <f t="shared" si="66"/>
        <v>107.52</v>
      </c>
      <c r="J425" s="7">
        <f t="shared" si="67"/>
        <v>133.41999999999999</v>
      </c>
    </row>
    <row r="426" spans="1:10" x14ac:dyDescent="0.25">
      <c r="A426" s="26" t="s">
        <v>47</v>
      </c>
      <c r="B426" s="33" t="s">
        <v>117</v>
      </c>
      <c r="C426" s="6">
        <v>1</v>
      </c>
      <c r="D426" s="6">
        <f t="shared" si="65"/>
        <v>168</v>
      </c>
      <c r="E426" s="6">
        <v>152</v>
      </c>
      <c r="F426" s="6">
        <v>16</v>
      </c>
      <c r="G426" s="7"/>
      <c r="H426" s="7">
        <v>3.36</v>
      </c>
      <c r="I426" s="6">
        <f t="shared" si="66"/>
        <v>107.52</v>
      </c>
      <c r="J426" s="7">
        <f t="shared" si="67"/>
        <v>133.41999999999999</v>
      </c>
    </row>
    <row r="427" spans="1:10" x14ac:dyDescent="0.25">
      <c r="A427" s="26" t="s">
        <v>47</v>
      </c>
      <c r="B427" s="33" t="s">
        <v>117</v>
      </c>
      <c r="C427" s="6">
        <v>1</v>
      </c>
      <c r="D427" s="6">
        <f t="shared" si="65"/>
        <v>160</v>
      </c>
      <c r="E427" s="6">
        <v>152</v>
      </c>
      <c r="F427" s="6">
        <v>8</v>
      </c>
      <c r="G427" s="7"/>
      <c r="H427" s="7">
        <v>3.36</v>
      </c>
      <c r="I427" s="6">
        <f t="shared" si="66"/>
        <v>53.76</v>
      </c>
      <c r="J427" s="7">
        <f t="shared" si="67"/>
        <v>66.709999999999994</v>
      </c>
    </row>
    <row r="428" spans="1:10" x14ac:dyDescent="0.25">
      <c r="A428" s="26" t="s">
        <v>47</v>
      </c>
      <c r="B428" s="33" t="s">
        <v>117</v>
      </c>
      <c r="C428" s="6">
        <v>1</v>
      </c>
      <c r="D428" s="6">
        <f t="shared" si="65"/>
        <v>168</v>
      </c>
      <c r="E428" s="6">
        <v>152</v>
      </c>
      <c r="F428" s="6">
        <v>16</v>
      </c>
      <c r="G428" s="7"/>
      <c r="H428" s="7">
        <v>3.36</v>
      </c>
      <c r="I428" s="6">
        <f t="shared" si="66"/>
        <v>107.52</v>
      </c>
      <c r="J428" s="7">
        <f t="shared" si="67"/>
        <v>133.41999999999999</v>
      </c>
    </row>
    <row r="429" spans="1:10" x14ac:dyDescent="0.25">
      <c r="A429" s="26" t="s">
        <v>47</v>
      </c>
      <c r="B429" s="33" t="s">
        <v>117</v>
      </c>
      <c r="C429" s="6">
        <v>1</v>
      </c>
      <c r="D429" s="6">
        <f t="shared" si="65"/>
        <v>168</v>
      </c>
      <c r="E429" s="6">
        <v>152</v>
      </c>
      <c r="F429" s="6">
        <v>16</v>
      </c>
      <c r="G429" s="7"/>
      <c r="H429" s="7">
        <v>3.36</v>
      </c>
      <c r="I429" s="6">
        <f t="shared" si="66"/>
        <v>107.52</v>
      </c>
      <c r="J429" s="7">
        <f t="shared" si="67"/>
        <v>133.41999999999999</v>
      </c>
    </row>
    <row r="430" spans="1:10" x14ac:dyDescent="0.25">
      <c r="A430" s="26" t="s">
        <v>47</v>
      </c>
      <c r="B430" s="33" t="s">
        <v>117</v>
      </c>
      <c r="C430" s="6">
        <v>1</v>
      </c>
      <c r="D430" s="6">
        <f t="shared" si="65"/>
        <v>168</v>
      </c>
      <c r="E430" s="6">
        <v>152</v>
      </c>
      <c r="F430" s="6">
        <v>16</v>
      </c>
      <c r="G430" s="7"/>
      <c r="H430" s="7">
        <v>3.36</v>
      </c>
      <c r="I430" s="6">
        <f t="shared" si="66"/>
        <v>107.52</v>
      </c>
      <c r="J430" s="7">
        <f t="shared" si="67"/>
        <v>133.41999999999999</v>
      </c>
    </row>
    <row r="431" spans="1:10" x14ac:dyDescent="0.25">
      <c r="A431" s="26" t="s">
        <v>47</v>
      </c>
      <c r="B431" s="33" t="s">
        <v>117</v>
      </c>
      <c r="C431" s="6">
        <v>1</v>
      </c>
      <c r="D431" s="6">
        <f t="shared" si="65"/>
        <v>174</v>
      </c>
      <c r="E431" s="6">
        <v>152</v>
      </c>
      <c r="F431" s="6">
        <v>22</v>
      </c>
      <c r="G431" s="7"/>
      <c r="H431" s="7">
        <v>3.36</v>
      </c>
      <c r="I431" s="6">
        <f t="shared" si="66"/>
        <v>147.84</v>
      </c>
      <c r="J431" s="7">
        <f t="shared" si="67"/>
        <v>183.45</v>
      </c>
    </row>
    <row r="432" spans="1:10" x14ac:dyDescent="0.25">
      <c r="A432" s="26" t="s">
        <v>47</v>
      </c>
      <c r="B432" s="33" t="s">
        <v>118</v>
      </c>
      <c r="C432" s="6">
        <v>1</v>
      </c>
      <c r="D432" s="6">
        <f t="shared" si="65"/>
        <v>168</v>
      </c>
      <c r="E432" s="6">
        <v>152</v>
      </c>
      <c r="F432" s="6">
        <v>16</v>
      </c>
      <c r="G432" s="7"/>
      <c r="H432" s="7">
        <v>3.75</v>
      </c>
      <c r="I432" s="6">
        <f t="shared" si="66"/>
        <v>120</v>
      </c>
      <c r="J432" s="7">
        <f t="shared" si="67"/>
        <v>148.91</v>
      </c>
    </row>
    <row r="433" spans="1:10" x14ac:dyDescent="0.25">
      <c r="A433" s="26" t="s">
        <v>47</v>
      </c>
      <c r="B433" s="33" t="s">
        <v>118</v>
      </c>
      <c r="C433" s="6">
        <v>1</v>
      </c>
      <c r="D433" s="6">
        <f t="shared" si="65"/>
        <v>176</v>
      </c>
      <c r="E433" s="6">
        <v>152</v>
      </c>
      <c r="F433" s="6">
        <v>24</v>
      </c>
      <c r="G433" s="7"/>
      <c r="H433" s="7">
        <v>3.75</v>
      </c>
      <c r="I433" s="6">
        <f t="shared" si="66"/>
        <v>180</v>
      </c>
      <c r="J433" s="7">
        <f t="shared" si="67"/>
        <v>223.36</v>
      </c>
    </row>
    <row r="434" spans="1:10" x14ac:dyDescent="0.25">
      <c r="A434" s="26" t="s">
        <v>47</v>
      </c>
      <c r="B434" s="33" t="s">
        <v>118</v>
      </c>
      <c r="C434" s="6">
        <v>1</v>
      </c>
      <c r="D434" s="6">
        <f t="shared" si="65"/>
        <v>168</v>
      </c>
      <c r="E434" s="6">
        <v>152</v>
      </c>
      <c r="F434" s="6">
        <v>16</v>
      </c>
      <c r="G434" s="7"/>
      <c r="H434" s="7">
        <v>3.75</v>
      </c>
      <c r="I434" s="6">
        <f t="shared" si="66"/>
        <v>120</v>
      </c>
      <c r="J434" s="7">
        <f t="shared" si="67"/>
        <v>148.91</v>
      </c>
    </row>
    <row r="435" spans="1:10" x14ac:dyDescent="0.25">
      <c r="A435" s="26" t="s">
        <v>47</v>
      </c>
      <c r="B435" s="33" t="s">
        <v>118</v>
      </c>
      <c r="C435" s="6">
        <v>1</v>
      </c>
      <c r="D435" s="6">
        <f t="shared" si="65"/>
        <v>168</v>
      </c>
      <c r="E435" s="6">
        <v>152</v>
      </c>
      <c r="F435" s="6">
        <v>16</v>
      </c>
      <c r="G435" s="7"/>
      <c r="H435" s="7">
        <v>3.75</v>
      </c>
      <c r="I435" s="6">
        <f t="shared" si="66"/>
        <v>120</v>
      </c>
      <c r="J435" s="7">
        <f t="shared" si="67"/>
        <v>148.91</v>
      </c>
    </row>
    <row r="436" spans="1:10" x14ac:dyDescent="0.25">
      <c r="A436" s="26" t="s">
        <v>47</v>
      </c>
      <c r="B436" s="33" t="s">
        <v>118</v>
      </c>
      <c r="C436" s="6">
        <v>1</v>
      </c>
      <c r="D436" s="6">
        <f t="shared" si="65"/>
        <v>160</v>
      </c>
      <c r="E436" s="6">
        <v>152</v>
      </c>
      <c r="F436" s="6">
        <v>8</v>
      </c>
      <c r="G436" s="7"/>
      <c r="H436" s="7">
        <v>3.75</v>
      </c>
      <c r="I436" s="6">
        <f t="shared" si="66"/>
        <v>60</v>
      </c>
      <c r="J436" s="7">
        <f t="shared" si="67"/>
        <v>74.45</v>
      </c>
    </row>
    <row r="437" spans="1:10" x14ac:dyDescent="0.25">
      <c r="A437" s="26" t="s">
        <v>47</v>
      </c>
      <c r="B437" s="33" t="s">
        <v>118</v>
      </c>
      <c r="C437" s="6">
        <v>1</v>
      </c>
      <c r="D437" s="6">
        <f t="shared" ref="D437:D478" si="68">E437+F437</f>
        <v>192</v>
      </c>
      <c r="E437" s="6">
        <v>152</v>
      </c>
      <c r="F437" s="6">
        <v>40</v>
      </c>
      <c r="G437" s="7"/>
      <c r="H437" s="7">
        <v>3.75</v>
      </c>
      <c r="I437" s="6">
        <f t="shared" ref="I437:I478" si="69">ROUND(F437*H437*2,2)</f>
        <v>300</v>
      </c>
      <c r="J437" s="7">
        <f t="shared" ref="J437:J478" si="70">ROUND(I437*1.2409,2)</f>
        <v>372.27</v>
      </c>
    </row>
    <row r="438" spans="1:10" x14ac:dyDescent="0.25">
      <c r="A438" s="26" t="s">
        <v>47</v>
      </c>
      <c r="B438" s="33" t="s">
        <v>118</v>
      </c>
      <c r="C438" s="6">
        <v>1</v>
      </c>
      <c r="D438" s="6">
        <f t="shared" si="68"/>
        <v>168</v>
      </c>
      <c r="E438" s="6">
        <v>152</v>
      </c>
      <c r="F438" s="6">
        <v>16</v>
      </c>
      <c r="G438" s="7"/>
      <c r="H438" s="7">
        <v>3.75</v>
      </c>
      <c r="I438" s="6">
        <f t="shared" si="69"/>
        <v>120</v>
      </c>
      <c r="J438" s="7">
        <f t="shared" si="70"/>
        <v>148.91</v>
      </c>
    </row>
    <row r="439" spans="1:10" x14ac:dyDescent="0.25">
      <c r="A439" s="26" t="s">
        <v>47</v>
      </c>
      <c r="B439" s="33" t="s">
        <v>118</v>
      </c>
      <c r="C439" s="6">
        <v>1</v>
      </c>
      <c r="D439" s="6">
        <f t="shared" si="68"/>
        <v>176</v>
      </c>
      <c r="E439" s="6">
        <v>152</v>
      </c>
      <c r="F439" s="6">
        <v>24</v>
      </c>
      <c r="G439" s="7"/>
      <c r="H439" s="7">
        <v>3.75</v>
      </c>
      <c r="I439" s="6">
        <f t="shared" si="69"/>
        <v>180</v>
      </c>
      <c r="J439" s="7">
        <f t="shared" si="70"/>
        <v>223.36</v>
      </c>
    </row>
    <row r="440" spans="1:10" x14ac:dyDescent="0.25">
      <c r="A440" s="26" t="s">
        <v>47</v>
      </c>
      <c r="B440" s="33" t="s">
        <v>118</v>
      </c>
      <c r="C440" s="6">
        <v>1</v>
      </c>
      <c r="D440" s="6">
        <f t="shared" si="68"/>
        <v>160</v>
      </c>
      <c r="E440" s="6">
        <v>152</v>
      </c>
      <c r="F440" s="6">
        <v>8</v>
      </c>
      <c r="G440" s="7"/>
      <c r="H440" s="7">
        <v>3.75</v>
      </c>
      <c r="I440" s="6">
        <f t="shared" si="69"/>
        <v>60</v>
      </c>
      <c r="J440" s="7">
        <f t="shared" si="70"/>
        <v>74.45</v>
      </c>
    </row>
    <row r="441" spans="1:10" x14ac:dyDescent="0.25">
      <c r="A441" s="26" t="s">
        <v>47</v>
      </c>
      <c r="B441" s="33" t="s">
        <v>118</v>
      </c>
      <c r="C441" s="6">
        <v>1</v>
      </c>
      <c r="D441" s="6">
        <f t="shared" si="68"/>
        <v>204</v>
      </c>
      <c r="E441" s="6">
        <v>152</v>
      </c>
      <c r="F441" s="6">
        <v>52</v>
      </c>
      <c r="G441" s="7"/>
      <c r="H441" s="7">
        <v>3.75</v>
      </c>
      <c r="I441" s="6">
        <f t="shared" si="69"/>
        <v>390</v>
      </c>
      <c r="J441" s="7">
        <f t="shared" si="70"/>
        <v>483.95</v>
      </c>
    </row>
    <row r="442" spans="1:10" x14ac:dyDescent="0.25">
      <c r="A442" s="26" t="s">
        <v>47</v>
      </c>
      <c r="B442" s="33" t="s">
        <v>118</v>
      </c>
      <c r="C442" s="6">
        <v>1</v>
      </c>
      <c r="D442" s="6">
        <f t="shared" si="68"/>
        <v>168</v>
      </c>
      <c r="E442" s="6">
        <v>152</v>
      </c>
      <c r="F442" s="6">
        <v>16</v>
      </c>
      <c r="G442" s="7"/>
      <c r="H442" s="7">
        <v>3.75</v>
      </c>
      <c r="I442" s="6">
        <f t="shared" si="69"/>
        <v>120</v>
      </c>
      <c r="J442" s="7">
        <f t="shared" si="70"/>
        <v>148.91</v>
      </c>
    </row>
    <row r="443" spans="1:10" x14ac:dyDescent="0.25">
      <c r="A443" s="26" t="s">
        <v>47</v>
      </c>
      <c r="B443" s="33" t="s">
        <v>119</v>
      </c>
      <c r="C443" s="6">
        <v>1</v>
      </c>
      <c r="D443" s="6">
        <f t="shared" si="68"/>
        <v>164</v>
      </c>
      <c r="E443" s="6">
        <v>152</v>
      </c>
      <c r="F443" s="6">
        <v>12</v>
      </c>
      <c r="G443" s="7"/>
      <c r="H443" s="7">
        <v>5.33</v>
      </c>
      <c r="I443" s="6">
        <f t="shared" si="69"/>
        <v>127.92</v>
      </c>
      <c r="J443" s="7">
        <f t="shared" si="70"/>
        <v>158.74</v>
      </c>
    </row>
    <row r="444" spans="1:10" x14ac:dyDescent="0.25">
      <c r="A444" s="26" t="s">
        <v>47</v>
      </c>
      <c r="B444" s="33" t="s">
        <v>119</v>
      </c>
      <c r="C444" s="6">
        <v>1</v>
      </c>
      <c r="D444" s="6">
        <f t="shared" si="68"/>
        <v>172</v>
      </c>
      <c r="E444" s="6">
        <v>152</v>
      </c>
      <c r="F444" s="6">
        <v>20</v>
      </c>
      <c r="G444" s="7"/>
      <c r="H444" s="7">
        <v>5.33</v>
      </c>
      <c r="I444" s="6">
        <f t="shared" si="69"/>
        <v>213.2</v>
      </c>
      <c r="J444" s="7">
        <f t="shared" si="70"/>
        <v>264.56</v>
      </c>
    </row>
    <row r="445" spans="1:10" x14ac:dyDescent="0.25">
      <c r="A445" s="26" t="s">
        <v>47</v>
      </c>
      <c r="B445" s="33" t="s">
        <v>120</v>
      </c>
      <c r="C445" s="6">
        <v>1</v>
      </c>
      <c r="D445" s="6">
        <f t="shared" si="68"/>
        <v>168</v>
      </c>
      <c r="E445" s="6">
        <v>152</v>
      </c>
      <c r="F445" s="6">
        <v>16</v>
      </c>
      <c r="G445" s="7"/>
      <c r="H445" s="7">
        <v>3.15</v>
      </c>
      <c r="I445" s="6">
        <f t="shared" si="69"/>
        <v>100.8</v>
      </c>
      <c r="J445" s="7">
        <f t="shared" si="70"/>
        <v>125.08</v>
      </c>
    </row>
    <row r="446" spans="1:10" x14ac:dyDescent="0.25">
      <c r="A446" s="26" t="s">
        <v>47</v>
      </c>
      <c r="B446" s="33" t="s">
        <v>122</v>
      </c>
      <c r="C446" s="6">
        <v>1</v>
      </c>
      <c r="D446" s="6">
        <f t="shared" si="68"/>
        <v>160</v>
      </c>
      <c r="E446" s="6">
        <v>152</v>
      </c>
      <c r="F446" s="6">
        <v>8</v>
      </c>
      <c r="G446" s="7"/>
      <c r="H446" s="7">
        <v>5</v>
      </c>
      <c r="I446" s="6">
        <f t="shared" si="69"/>
        <v>80</v>
      </c>
      <c r="J446" s="7">
        <f t="shared" si="70"/>
        <v>99.27</v>
      </c>
    </row>
    <row r="447" spans="1:10" x14ac:dyDescent="0.25">
      <c r="A447" s="26" t="s">
        <v>47</v>
      </c>
      <c r="B447" s="33" t="s">
        <v>122</v>
      </c>
      <c r="C447" s="6">
        <v>1</v>
      </c>
      <c r="D447" s="6">
        <f t="shared" si="68"/>
        <v>162</v>
      </c>
      <c r="E447" s="6">
        <v>152</v>
      </c>
      <c r="F447" s="6">
        <v>10</v>
      </c>
      <c r="G447" s="7"/>
      <c r="H447" s="7">
        <v>5</v>
      </c>
      <c r="I447" s="6">
        <f t="shared" si="69"/>
        <v>100</v>
      </c>
      <c r="J447" s="7">
        <f t="shared" si="70"/>
        <v>124.09</v>
      </c>
    </row>
    <row r="448" spans="1:10" x14ac:dyDescent="0.25">
      <c r="A448" s="26" t="s">
        <v>47</v>
      </c>
      <c r="B448" s="33" t="s">
        <v>201</v>
      </c>
      <c r="C448" s="6">
        <v>1</v>
      </c>
      <c r="D448" s="6">
        <f t="shared" si="68"/>
        <v>158</v>
      </c>
      <c r="E448" s="6">
        <v>152</v>
      </c>
      <c r="F448" s="6">
        <v>6</v>
      </c>
      <c r="G448" s="7"/>
      <c r="H448" s="7">
        <v>2.84</v>
      </c>
      <c r="I448" s="6">
        <f t="shared" si="69"/>
        <v>34.08</v>
      </c>
      <c r="J448" s="7">
        <f t="shared" si="70"/>
        <v>42.29</v>
      </c>
    </row>
    <row r="449" spans="1:10" x14ac:dyDescent="0.25">
      <c r="A449" s="26" t="s">
        <v>47</v>
      </c>
      <c r="B449" s="33" t="s">
        <v>201</v>
      </c>
      <c r="C449" s="6">
        <v>1</v>
      </c>
      <c r="D449" s="6">
        <f t="shared" si="68"/>
        <v>162</v>
      </c>
      <c r="E449" s="6">
        <v>152</v>
      </c>
      <c r="F449" s="6">
        <v>10</v>
      </c>
      <c r="G449" s="7"/>
      <c r="H449" s="7">
        <v>2.84</v>
      </c>
      <c r="I449" s="6">
        <f t="shared" si="69"/>
        <v>56.8</v>
      </c>
      <c r="J449" s="7">
        <f t="shared" si="70"/>
        <v>70.48</v>
      </c>
    </row>
    <row r="450" spans="1:10" x14ac:dyDescent="0.25">
      <c r="A450" s="26" t="s">
        <v>47</v>
      </c>
      <c r="B450" s="33" t="s">
        <v>201</v>
      </c>
      <c r="C450" s="6">
        <v>1</v>
      </c>
      <c r="D450" s="6">
        <f t="shared" si="68"/>
        <v>160</v>
      </c>
      <c r="E450" s="6">
        <v>152</v>
      </c>
      <c r="F450" s="6">
        <v>8</v>
      </c>
      <c r="G450" s="7"/>
      <c r="H450" s="7">
        <v>2.84</v>
      </c>
      <c r="I450" s="6">
        <f t="shared" si="69"/>
        <v>45.44</v>
      </c>
      <c r="J450" s="7">
        <f t="shared" si="70"/>
        <v>56.39</v>
      </c>
    </row>
    <row r="451" spans="1:10" ht="33" x14ac:dyDescent="0.25">
      <c r="A451" s="26" t="s">
        <v>47</v>
      </c>
      <c r="B451" s="33" t="s">
        <v>123</v>
      </c>
      <c r="C451" s="6">
        <v>1</v>
      </c>
      <c r="D451" s="6">
        <f t="shared" si="68"/>
        <v>153</v>
      </c>
      <c r="E451" s="6">
        <v>152</v>
      </c>
      <c r="F451" s="6">
        <v>1</v>
      </c>
      <c r="G451" s="7"/>
      <c r="H451" s="7">
        <v>4.5</v>
      </c>
      <c r="I451" s="6">
        <f t="shared" si="69"/>
        <v>9</v>
      </c>
      <c r="J451" s="7">
        <f t="shared" si="70"/>
        <v>11.17</v>
      </c>
    </row>
    <row r="452" spans="1:10" x14ac:dyDescent="0.25">
      <c r="A452" s="26" t="s">
        <v>47</v>
      </c>
      <c r="B452" s="33" t="s">
        <v>125</v>
      </c>
      <c r="C452" s="6">
        <v>1</v>
      </c>
      <c r="D452" s="6">
        <f t="shared" si="68"/>
        <v>157</v>
      </c>
      <c r="E452" s="6">
        <v>152</v>
      </c>
      <c r="F452" s="6">
        <v>5</v>
      </c>
      <c r="G452" s="7"/>
      <c r="H452" s="7">
        <v>3.06</v>
      </c>
      <c r="I452" s="6">
        <f t="shared" si="69"/>
        <v>30.6</v>
      </c>
      <c r="J452" s="7">
        <f t="shared" si="70"/>
        <v>37.97</v>
      </c>
    </row>
    <row r="453" spans="1:10" x14ac:dyDescent="0.25">
      <c r="A453" s="26" t="s">
        <v>47</v>
      </c>
      <c r="B453" s="33" t="s">
        <v>125</v>
      </c>
      <c r="C453" s="6">
        <v>1</v>
      </c>
      <c r="D453" s="6">
        <f t="shared" si="68"/>
        <v>168</v>
      </c>
      <c r="E453" s="6">
        <v>152</v>
      </c>
      <c r="F453" s="6">
        <v>16</v>
      </c>
      <c r="G453" s="7"/>
      <c r="H453" s="7">
        <v>3.06</v>
      </c>
      <c r="I453" s="6">
        <f t="shared" si="69"/>
        <v>97.92</v>
      </c>
      <c r="J453" s="7">
        <f t="shared" si="70"/>
        <v>121.51</v>
      </c>
    </row>
    <row r="454" spans="1:10" x14ac:dyDescent="0.25">
      <c r="A454" s="26" t="s">
        <v>47</v>
      </c>
      <c r="B454" s="33" t="s">
        <v>125</v>
      </c>
      <c r="C454" s="6">
        <v>1</v>
      </c>
      <c r="D454" s="6">
        <f t="shared" si="68"/>
        <v>174.5</v>
      </c>
      <c r="E454" s="6">
        <v>152</v>
      </c>
      <c r="F454" s="6">
        <v>22.5</v>
      </c>
      <c r="G454" s="7"/>
      <c r="H454" s="7">
        <v>3.06</v>
      </c>
      <c r="I454" s="6">
        <f t="shared" si="69"/>
        <v>137.69999999999999</v>
      </c>
      <c r="J454" s="7">
        <f t="shared" si="70"/>
        <v>170.87</v>
      </c>
    </row>
    <row r="455" spans="1:10" x14ac:dyDescent="0.25">
      <c r="A455" s="26" t="s">
        <v>47</v>
      </c>
      <c r="B455" s="33" t="s">
        <v>125</v>
      </c>
      <c r="C455" s="6">
        <v>1</v>
      </c>
      <c r="D455" s="6">
        <f t="shared" si="68"/>
        <v>157</v>
      </c>
      <c r="E455" s="6">
        <v>152</v>
      </c>
      <c r="F455" s="6">
        <v>5</v>
      </c>
      <c r="G455" s="7"/>
      <c r="H455" s="7">
        <v>3.06</v>
      </c>
      <c r="I455" s="6">
        <f t="shared" si="69"/>
        <v>30.6</v>
      </c>
      <c r="J455" s="7">
        <f t="shared" si="70"/>
        <v>37.97</v>
      </c>
    </row>
    <row r="456" spans="1:10" x14ac:dyDescent="0.25">
      <c r="A456" s="26" t="s">
        <v>47</v>
      </c>
      <c r="B456" s="33" t="s">
        <v>125</v>
      </c>
      <c r="C456" s="6">
        <v>1</v>
      </c>
      <c r="D456" s="6">
        <f t="shared" si="68"/>
        <v>197</v>
      </c>
      <c r="E456" s="6">
        <v>152</v>
      </c>
      <c r="F456" s="6">
        <v>45</v>
      </c>
      <c r="G456" s="7"/>
      <c r="H456" s="7">
        <v>3.06</v>
      </c>
      <c r="I456" s="6">
        <f t="shared" si="69"/>
        <v>275.39999999999998</v>
      </c>
      <c r="J456" s="7">
        <f t="shared" si="70"/>
        <v>341.74</v>
      </c>
    </row>
    <row r="457" spans="1:10" x14ac:dyDescent="0.25">
      <c r="A457" s="26" t="s">
        <v>47</v>
      </c>
      <c r="B457" s="33" t="s">
        <v>125</v>
      </c>
      <c r="C457" s="6">
        <v>1</v>
      </c>
      <c r="D457" s="6">
        <f t="shared" si="68"/>
        <v>154</v>
      </c>
      <c r="E457" s="6">
        <v>152</v>
      </c>
      <c r="F457" s="6">
        <v>2</v>
      </c>
      <c r="G457" s="7"/>
      <c r="H457" s="7">
        <v>3.06</v>
      </c>
      <c r="I457" s="6">
        <f t="shared" si="69"/>
        <v>12.24</v>
      </c>
      <c r="J457" s="7">
        <f t="shared" si="70"/>
        <v>15.19</v>
      </c>
    </row>
    <row r="458" spans="1:10" x14ac:dyDescent="0.25">
      <c r="A458" s="26" t="s">
        <v>47</v>
      </c>
      <c r="B458" s="33" t="s">
        <v>126</v>
      </c>
      <c r="C458" s="6">
        <v>1</v>
      </c>
      <c r="D458" s="6">
        <f t="shared" si="68"/>
        <v>224</v>
      </c>
      <c r="E458" s="6">
        <v>152</v>
      </c>
      <c r="F458" s="6">
        <v>72</v>
      </c>
      <c r="G458" s="7"/>
      <c r="H458" s="7">
        <v>7.92</v>
      </c>
      <c r="I458" s="6">
        <f t="shared" si="69"/>
        <v>1140.48</v>
      </c>
      <c r="J458" s="7">
        <f t="shared" si="70"/>
        <v>1415.22</v>
      </c>
    </row>
    <row r="459" spans="1:10" ht="33" x14ac:dyDescent="0.25">
      <c r="A459" s="26" t="s">
        <v>47</v>
      </c>
      <c r="B459" s="33" t="s">
        <v>127</v>
      </c>
      <c r="C459" s="6">
        <v>1</v>
      </c>
      <c r="D459" s="6">
        <f t="shared" si="68"/>
        <v>160</v>
      </c>
      <c r="E459" s="6">
        <v>152</v>
      </c>
      <c r="F459" s="6">
        <v>8</v>
      </c>
      <c r="G459" s="7"/>
      <c r="H459" s="7">
        <v>9.5</v>
      </c>
      <c r="I459" s="6">
        <f t="shared" si="69"/>
        <v>152</v>
      </c>
      <c r="J459" s="7">
        <f t="shared" si="70"/>
        <v>188.62</v>
      </c>
    </row>
    <row r="460" spans="1:10" x14ac:dyDescent="0.25">
      <c r="A460" s="26" t="s">
        <v>47</v>
      </c>
      <c r="B460" s="33" t="s">
        <v>128</v>
      </c>
      <c r="C460" s="6">
        <v>1</v>
      </c>
      <c r="D460" s="6">
        <f t="shared" si="68"/>
        <v>168</v>
      </c>
      <c r="E460" s="6">
        <v>152</v>
      </c>
      <c r="F460" s="6">
        <v>16</v>
      </c>
      <c r="G460" s="7"/>
      <c r="H460" s="7">
        <v>7.92</v>
      </c>
      <c r="I460" s="6">
        <f t="shared" si="69"/>
        <v>253.44</v>
      </c>
      <c r="J460" s="7">
        <f t="shared" si="70"/>
        <v>314.49</v>
      </c>
    </row>
    <row r="461" spans="1:10" x14ac:dyDescent="0.25">
      <c r="A461" s="26" t="s">
        <v>47</v>
      </c>
      <c r="B461" s="33" t="s">
        <v>129</v>
      </c>
      <c r="C461" s="6">
        <v>1</v>
      </c>
      <c r="D461" s="6">
        <f t="shared" si="68"/>
        <v>172</v>
      </c>
      <c r="E461" s="6">
        <v>152</v>
      </c>
      <c r="F461" s="6">
        <v>20</v>
      </c>
      <c r="G461" s="7"/>
      <c r="H461" s="7">
        <v>5.5</v>
      </c>
      <c r="I461" s="6">
        <f t="shared" si="69"/>
        <v>220</v>
      </c>
      <c r="J461" s="7">
        <f t="shared" si="70"/>
        <v>273</v>
      </c>
    </row>
    <row r="462" spans="1:10" x14ac:dyDescent="0.25">
      <c r="A462" s="26" t="s">
        <v>47</v>
      </c>
      <c r="B462" s="33" t="s">
        <v>129</v>
      </c>
      <c r="C462" s="6">
        <v>1</v>
      </c>
      <c r="D462" s="6">
        <f t="shared" si="68"/>
        <v>160</v>
      </c>
      <c r="E462" s="6">
        <v>152</v>
      </c>
      <c r="F462" s="6">
        <v>8</v>
      </c>
      <c r="G462" s="7"/>
      <c r="H462" s="7">
        <v>5.5</v>
      </c>
      <c r="I462" s="6">
        <f t="shared" si="69"/>
        <v>88</v>
      </c>
      <c r="J462" s="7">
        <f t="shared" si="70"/>
        <v>109.2</v>
      </c>
    </row>
    <row r="463" spans="1:10" x14ac:dyDescent="0.25">
      <c r="A463" s="26" t="s">
        <v>47</v>
      </c>
      <c r="B463" s="33" t="s">
        <v>130</v>
      </c>
      <c r="C463" s="6">
        <v>1</v>
      </c>
      <c r="D463" s="6">
        <f t="shared" si="68"/>
        <v>190.5</v>
      </c>
      <c r="E463" s="6">
        <v>152</v>
      </c>
      <c r="F463" s="6">
        <v>38.5</v>
      </c>
      <c r="G463" s="7"/>
      <c r="H463" s="7">
        <v>3.28</v>
      </c>
      <c r="I463" s="6">
        <f t="shared" si="69"/>
        <v>252.56</v>
      </c>
      <c r="J463" s="7">
        <f t="shared" si="70"/>
        <v>313.39999999999998</v>
      </c>
    </row>
    <row r="464" spans="1:10" x14ac:dyDescent="0.25">
      <c r="A464" s="26" t="s">
        <v>47</v>
      </c>
      <c r="B464" s="33" t="s">
        <v>130</v>
      </c>
      <c r="C464" s="6">
        <v>1</v>
      </c>
      <c r="D464" s="6">
        <f t="shared" si="68"/>
        <v>190.5</v>
      </c>
      <c r="E464" s="6">
        <v>152</v>
      </c>
      <c r="F464" s="6">
        <v>38.5</v>
      </c>
      <c r="G464" s="7"/>
      <c r="H464" s="7">
        <v>3.28</v>
      </c>
      <c r="I464" s="6">
        <f t="shared" si="69"/>
        <v>252.56</v>
      </c>
      <c r="J464" s="7">
        <f t="shared" si="70"/>
        <v>313.39999999999998</v>
      </c>
    </row>
    <row r="465" spans="1:11" x14ac:dyDescent="0.25">
      <c r="A465" s="26" t="s">
        <v>47</v>
      </c>
      <c r="B465" s="33" t="s">
        <v>130</v>
      </c>
      <c r="C465" s="6">
        <v>1</v>
      </c>
      <c r="D465" s="6">
        <f t="shared" si="68"/>
        <v>164.5</v>
      </c>
      <c r="E465" s="6">
        <v>152</v>
      </c>
      <c r="F465" s="6">
        <v>12.5</v>
      </c>
      <c r="G465" s="7"/>
      <c r="H465" s="7">
        <v>3.28</v>
      </c>
      <c r="I465" s="6">
        <f t="shared" si="69"/>
        <v>82</v>
      </c>
      <c r="J465" s="7">
        <f t="shared" si="70"/>
        <v>101.75</v>
      </c>
    </row>
    <row r="466" spans="1:11" x14ac:dyDescent="0.25">
      <c r="A466" s="26" t="s">
        <v>47</v>
      </c>
      <c r="B466" s="33" t="s">
        <v>130</v>
      </c>
      <c r="C466" s="6">
        <v>1</v>
      </c>
      <c r="D466" s="6">
        <f t="shared" si="68"/>
        <v>162.5</v>
      </c>
      <c r="E466" s="6">
        <v>152</v>
      </c>
      <c r="F466" s="6">
        <v>10.5</v>
      </c>
      <c r="G466" s="7"/>
      <c r="H466" s="7">
        <v>3.28</v>
      </c>
      <c r="I466" s="6">
        <f t="shared" si="69"/>
        <v>68.88</v>
      </c>
      <c r="J466" s="7">
        <f t="shared" si="70"/>
        <v>85.47</v>
      </c>
    </row>
    <row r="467" spans="1:11" x14ac:dyDescent="0.25">
      <c r="A467" s="26" t="s">
        <v>47</v>
      </c>
      <c r="B467" s="33" t="s">
        <v>130</v>
      </c>
      <c r="C467" s="6">
        <v>1</v>
      </c>
      <c r="D467" s="6">
        <f t="shared" si="68"/>
        <v>180.5</v>
      </c>
      <c r="E467" s="6">
        <v>152</v>
      </c>
      <c r="F467" s="6">
        <v>28.5</v>
      </c>
      <c r="G467" s="7"/>
      <c r="H467" s="7">
        <v>3.28</v>
      </c>
      <c r="I467" s="6">
        <f t="shared" si="69"/>
        <v>186.96</v>
      </c>
      <c r="J467" s="7">
        <f t="shared" si="70"/>
        <v>232</v>
      </c>
    </row>
    <row r="468" spans="1:11" x14ac:dyDescent="0.25">
      <c r="A468" s="26" t="s">
        <v>47</v>
      </c>
      <c r="B468" s="33" t="s">
        <v>130</v>
      </c>
      <c r="C468" s="6">
        <v>1</v>
      </c>
      <c r="D468" s="6">
        <f t="shared" si="68"/>
        <v>162.5</v>
      </c>
      <c r="E468" s="6">
        <v>152</v>
      </c>
      <c r="F468" s="6">
        <v>10.5</v>
      </c>
      <c r="G468" s="7"/>
      <c r="H468" s="7">
        <v>3.28</v>
      </c>
      <c r="I468" s="6">
        <f t="shared" si="69"/>
        <v>68.88</v>
      </c>
      <c r="J468" s="7">
        <f t="shared" si="70"/>
        <v>85.47</v>
      </c>
    </row>
    <row r="469" spans="1:11" x14ac:dyDescent="0.25">
      <c r="A469" s="26" t="s">
        <v>47</v>
      </c>
      <c r="B469" s="33" t="s">
        <v>130</v>
      </c>
      <c r="C469" s="6">
        <v>1</v>
      </c>
      <c r="D469" s="6">
        <f t="shared" si="68"/>
        <v>195</v>
      </c>
      <c r="E469" s="6">
        <v>152</v>
      </c>
      <c r="F469" s="6">
        <v>43</v>
      </c>
      <c r="G469" s="7"/>
      <c r="H469" s="7">
        <v>3.28</v>
      </c>
      <c r="I469" s="6">
        <f t="shared" si="69"/>
        <v>282.08</v>
      </c>
      <c r="J469" s="7">
        <f t="shared" si="70"/>
        <v>350.03</v>
      </c>
    </row>
    <row r="470" spans="1:11" x14ac:dyDescent="0.25">
      <c r="A470" s="26" t="s">
        <v>47</v>
      </c>
      <c r="B470" s="33" t="s">
        <v>130</v>
      </c>
      <c r="C470" s="6">
        <v>1</v>
      </c>
      <c r="D470" s="6">
        <f t="shared" si="68"/>
        <v>157</v>
      </c>
      <c r="E470" s="6">
        <v>152</v>
      </c>
      <c r="F470" s="6">
        <v>5</v>
      </c>
      <c r="G470" s="7"/>
      <c r="H470" s="7">
        <v>3.28</v>
      </c>
      <c r="I470" s="6">
        <f t="shared" si="69"/>
        <v>32.799999999999997</v>
      </c>
      <c r="J470" s="7">
        <f t="shared" si="70"/>
        <v>40.700000000000003</v>
      </c>
    </row>
    <row r="471" spans="1:11" x14ac:dyDescent="0.25">
      <c r="A471" s="26" t="s">
        <v>47</v>
      </c>
      <c r="B471" s="33" t="s">
        <v>130</v>
      </c>
      <c r="C471" s="6">
        <v>1</v>
      </c>
      <c r="D471" s="6">
        <f t="shared" si="68"/>
        <v>161</v>
      </c>
      <c r="E471" s="6">
        <v>152</v>
      </c>
      <c r="F471" s="6">
        <v>9</v>
      </c>
      <c r="G471" s="7"/>
      <c r="H471" s="7">
        <v>3.28</v>
      </c>
      <c r="I471" s="6">
        <f t="shared" si="69"/>
        <v>59.04</v>
      </c>
      <c r="J471" s="7">
        <f t="shared" si="70"/>
        <v>73.260000000000005</v>
      </c>
    </row>
    <row r="472" spans="1:11" x14ac:dyDescent="0.25">
      <c r="A472" s="26" t="s">
        <v>47</v>
      </c>
      <c r="B472" s="33" t="s">
        <v>130</v>
      </c>
      <c r="C472" s="6">
        <v>1</v>
      </c>
      <c r="D472" s="6">
        <f t="shared" si="68"/>
        <v>160</v>
      </c>
      <c r="E472" s="6">
        <v>152</v>
      </c>
      <c r="F472" s="6">
        <v>8</v>
      </c>
      <c r="G472" s="7"/>
      <c r="H472" s="7">
        <v>3.28</v>
      </c>
      <c r="I472" s="6">
        <f t="shared" si="69"/>
        <v>52.48</v>
      </c>
      <c r="J472" s="7">
        <f t="shared" si="70"/>
        <v>65.12</v>
      </c>
    </row>
    <row r="473" spans="1:11" x14ac:dyDescent="0.25">
      <c r="A473" s="26" t="s">
        <v>47</v>
      </c>
      <c r="B473" s="33" t="s">
        <v>130</v>
      </c>
      <c r="C473" s="6">
        <v>1</v>
      </c>
      <c r="D473" s="6">
        <f t="shared" si="68"/>
        <v>188</v>
      </c>
      <c r="E473" s="6">
        <v>152</v>
      </c>
      <c r="F473" s="6">
        <v>36</v>
      </c>
      <c r="G473" s="7"/>
      <c r="H473" s="7">
        <v>3.28</v>
      </c>
      <c r="I473" s="6">
        <f t="shared" si="69"/>
        <v>236.16</v>
      </c>
      <c r="J473" s="7">
        <f t="shared" si="70"/>
        <v>293.05</v>
      </c>
    </row>
    <row r="474" spans="1:11" x14ac:dyDescent="0.25">
      <c r="A474" s="26" t="s">
        <v>47</v>
      </c>
      <c r="B474" s="33" t="s">
        <v>130</v>
      </c>
      <c r="C474" s="6">
        <v>1</v>
      </c>
      <c r="D474" s="6">
        <f t="shared" si="68"/>
        <v>158.5</v>
      </c>
      <c r="E474" s="6">
        <v>152</v>
      </c>
      <c r="F474" s="6">
        <v>6.5</v>
      </c>
      <c r="G474" s="7"/>
      <c r="H474" s="7">
        <v>3.28</v>
      </c>
      <c r="I474" s="6">
        <f t="shared" si="69"/>
        <v>42.64</v>
      </c>
      <c r="J474" s="7">
        <f t="shared" si="70"/>
        <v>52.91</v>
      </c>
    </row>
    <row r="475" spans="1:11" x14ac:dyDescent="0.25">
      <c r="A475" s="26" t="s">
        <v>47</v>
      </c>
      <c r="B475" s="33" t="s">
        <v>130</v>
      </c>
      <c r="C475" s="6">
        <v>1</v>
      </c>
      <c r="D475" s="6">
        <f t="shared" si="68"/>
        <v>166.5</v>
      </c>
      <c r="E475" s="6">
        <v>152</v>
      </c>
      <c r="F475" s="6">
        <v>14.5</v>
      </c>
      <c r="G475" s="7"/>
      <c r="H475" s="7">
        <v>3.28</v>
      </c>
      <c r="I475" s="6">
        <f t="shared" si="69"/>
        <v>95.12</v>
      </c>
      <c r="J475" s="7">
        <f t="shared" si="70"/>
        <v>118.03</v>
      </c>
    </row>
    <row r="476" spans="1:11" x14ac:dyDescent="0.25">
      <c r="A476" s="26" t="s">
        <v>47</v>
      </c>
      <c r="B476" s="33" t="s">
        <v>130</v>
      </c>
      <c r="C476" s="6">
        <v>1</v>
      </c>
      <c r="D476" s="6">
        <f t="shared" si="68"/>
        <v>192</v>
      </c>
      <c r="E476" s="6">
        <v>152</v>
      </c>
      <c r="F476" s="6">
        <v>40</v>
      </c>
      <c r="G476" s="7"/>
      <c r="H476" s="7">
        <v>3.28</v>
      </c>
      <c r="I476" s="6">
        <f t="shared" si="69"/>
        <v>262.39999999999998</v>
      </c>
      <c r="J476" s="7">
        <f t="shared" si="70"/>
        <v>325.61</v>
      </c>
    </row>
    <row r="477" spans="1:11" x14ac:dyDescent="0.25">
      <c r="A477" s="26" t="s">
        <v>47</v>
      </c>
      <c r="B477" s="33" t="s">
        <v>130</v>
      </c>
      <c r="C477" s="6">
        <v>1</v>
      </c>
      <c r="D477" s="6">
        <f t="shared" si="68"/>
        <v>156</v>
      </c>
      <c r="E477" s="6">
        <v>152</v>
      </c>
      <c r="F477" s="6">
        <v>4</v>
      </c>
      <c r="G477" s="7"/>
      <c r="H477" s="7">
        <v>3.28</v>
      </c>
      <c r="I477" s="6">
        <f t="shared" si="69"/>
        <v>26.24</v>
      </c>
      <c r="J477" s="7">
        <f t="shared" si="70"/>
        <v>32.56</v>
      </c>
    </row>
    <row r="478" spans="1:11" x14ac:dyDescent="0.25">
      <c r="A478" s="26" t="s">
        <v>47</v>
      </c>
      <c r="B478" s="33" t="s">
        <v>130</v>
      </c>
      <c r="C478" s="6">
        <v>1</v>
      </c>
      <c r="D478" s="6">
        <f t="shared" si="68"/>
        <v>166.5</v>
      </c>
      <c r="E478" s="6">
        <v>152</v>
      </c>
      <c r="F478" s="6">
        <v>14.5</v>
      </c>
      <c r="G478" s="7"/>
      <c r="H478" s="7">
        <v>3.28</v>
      </c>
      <c r="I478" s="6">
        <f t="shared" si="69"/>
        <v>95.12</v>
      </c>
      <c r="J478" s="7">
        <f t="shared" si="70"/>
        <v>118.03</v>
      </c>
    </row>
    <row r="479" spans="1:11" s="1" customFormat="1" ht="26.25" customHeight="1" x14ac:dyDescent="0.25">
      <c r="A479" s="29" t="s">
        <v>15</v>
      </c>
      <c r="B479" s="3" t="s">
        <v>0</v>
      </c>
      <c r="C479" s="4">
        <f>C480+C487+C531+C544</f>
        <v>71</v>
      </c>
      <c r="D479" s="4">
        <f>D480+D487+D531+D544</f>
        <v>12677.5</v>
      </c>
      <c r="E479" s="4">
        <f>E480+E487+E531+E544</f>
        <v>10792</v>
      </c>
      <c r="F479" s="4">
        <f>F480+F487+F531+F544</f>
        <v>1885.5</v>
      </c>
      <c r="G479" s="4"/>
      <c r="H479" s="5"/>
      <c r="I479" s="5">
        <f>I480+I487+I531+I544</f>
        <v>20847.639999999996</v>
      </c>
      <c r="J479" s="5">
        <f>J480+J487+J531+J544</f>
        <v>25869.87</v>
      </c>
      <c r="K479" s="2"/>
    </row>
    <row r="480" spans="1:11" s="28" customFormat="1" ht="33" x14ac:dyDescent="0.25">
      <c r="A480" s="15" t="s">
        <v>15</v>
      </c>
      <c r="B480" s="16" t="s">
        <v>11</v>
      </c>
      <c r="C480" s="17">
        <f>SUM(C481:C486)</f>
        <v>6</v>
      </c>
      <c r="D480" s="17">
        <f>SUM(D481:D486)</f>
        <v>1072</v>
      </c>
      <c r="E480" s="17">
        <f>SUM(E481:E486)</f>
        <v>912</v>
      </c>
      <c r="F480" s="17">
        <f>SUM(F481:F486)</f>
        <v>160</v>
      </c>
      <c r="G480" s="17"/>
      <c r="H480" s="17"/>
      <c r="I480" s="17">
        <f>SUM(I481:I486)</f>
        <v>3224.29</v>
      </c>
      <c r="J480" s="22">
        <f>SUM(J481:J486)</f>
        <v>4001.02</v>
      </c>
      <c r="K480" s="2"/>
    </row>
    <row r="481" spans="1:11" s="28" customFormat="1" x14ac:dyDescent="0.25">
      <c r="A481" s="13" t="s">
        <v>15</v>
      </c>
      <c r="B481" s="168" t="s">
        <v>255</v>
      </c>
      <c r="C481" s="6">
        <v>1</v>
      </c>
      <c r="D481" s="6">
        <f t="shared" ref="D481:D486" si="71">E481+F481</f>
        <v>158</v>
      </c>
      <c r="E481" s="6">
        <v>152</v>
      </c>
      <c r="F481" s="6">
        <v>6</v>
      </c>
      <c r="G481" s="7">
        <v>1382.23</v>
      </c>
      <c r="H481" s="7">
        <f t="shared" ref="H481:H486" si="72">ROUND(G481/E481,2)</f>
        <v>9.09</v>
      </c>
      <c r="I481" s="23">
        <f t="shared" ref="I481:I486" si="73">ROUND(F481*H481*2,2)</f>
        <v>109.08</v>
      </c>
      <c r="J481" s="8">
        <f t="shared" ref="J481:J486" si="74">ROUND(I481*1.2409,2)</f>
        <v>135.36000000000001</v>
      </c>
      <c r="K481" s="2"/>
    </row>
    <row r="482" spans="1:11" s="28" customFormat="1" x14ac:dyDescent="0.25">
      <c r="A482" s="13" t="s">
        <v>15</v>
      </c>
      <c r="B482" s="168" t="s">
        <v>255</v>
      </c>
      <c r="C482" s="6">
        <v>1</v>
      </c>
      <c r="D482" s="6">
        <f t="shared" si="71"/>
        <v>190</v>
      </c>
      <c r="E482" s="6">
        <v>152</v>
      </c>
      <c r="F482" s="6">
        <v>38</v>
      </c>
      <c r="G482" s="7">
        <v>1204.3399999999999</v>
      </c>
      <c r="H482" s="7">
        <f t="shared" si="72"/>
        <v>7.92</v>
      </c>
      <c r="I482" s="23">
        <f t="shared" si="73"/>
        <v>601.91999999999996</v>
      </c>
      <c r="J482" s="8">
        <f t="shared" si="74"/>
        <v>746.92</v>
      </c>
      <c r="K482" s="2"/>
    </row>
    <row r="483" spans="1:11" s="28" customFormat="1" x14ac:dyDescent="0.25">
      <c r="A483" s="13" t="s">
        <v>15</v>
      </c>
      <c r="B483" s="168" t="s">
        <v>174</v>
      </c>
      <c r="C483" s="6">
        <v>1</v>
      </c>
      <c r="D483" s="6">
        <f t="shared" si="71"/>
        <v>188</v>
      </c>
      <c r="E483" s="6">
        <v>152</v>
      </c>
      <c r="F483" s="6">
        <v>36</v>
      </c>
      <c r="G483" s="7">
        <v>2058.89</v>
      </c>
      <c r="H483" s="7">
        <f t="shared" si="72"/>
        <v>13.55</v>
      </c>
      <c r="I483" s="23">
        <f t="shared" si="73"/>
        <v>975.6</v>
      </c>
      <c r="J483" s="8">
        <f t="shared" si="74"/>
        <v>1210.6199999999999</v>
      </c>
      <c r="K483" s="2"/>
    </row>
    <row r="484" spans="1:11" s="28" customFormat="1" x14ac:dyDescent="0.25">
      <c r="A484" s="13" t="s">
        <v>15</v>
      </c>
      <c r="B484" s="168" t="s">
        <v>255</v>
      </c>
      <c r="C484" s="6">
        <v>1</v>
      </c>
      <c r="D484" s="6">
        <f t="shared" si="71"/>
        <v>214.5</v>
      </c>
      <c r="E484" s="6">
        <v>152</v>
      </c>
      <c r="F484" s="6">
        <v>62.5</v>
      </c>
      <c r="G484" s="7">
        <v>1494.55</v>
      </c>
      <c r="H484" s="7">
        <f t="shared" si="72"/>
        <v>9.83</v>
      </c>
      <c r="I484" s="23">
        <f t="shared" si="73"/>
        <v>1228.75</v>
      </c>
      <c r="J484" s="8">
        <f t="shared" si="74"/>
        <v>1524.76</v>
      </c>
      <c r="K484" s="2"/>
    </row>
    <row r="485" spans="1:11" s="28" customFormat="1" x14ac:dyDescent="0.25">
      <c r="A485" s="13" t="s">
        <v>15</v>
      </c>
      <c r="B485" s="168" t="s">
        <v>249</v>
      </c>
      <c r="C485" s="6">
        <v>1</v>
      </c>
      <c r="D485" s="6">
        <f t="shared" si="71"/>
        <v>168</v>
      </c>
      <c r="E485" s="6">
        <v>152</v>
      </c>
      <c r="F485" s="6">
        <v>16</v>
      </c>
      <c r="G485" s="7">
        <v>1299.5999999999999</v>
      </c>
      <c r="H485" s="7">
        <f t="shared" si="72"/>
        <v>8.5500000000000007</v>
      </c>
      <c r="I485" s="23">
        <f t="shared" si="73"/>
        <v>273.60000000000002</v>
      </c>
      <c r="J485" s="8">
        <f t="shared" si="74"/>
        <v>339.51</v>
      </c>
      <c r="K485" s="2"/>
    </row>
    <row r="486" spans="1:11" s="28" customFormat="1" x14ac:dyDescent="0.25">
      <c r="A486" s="13" t="s">
        <v>15</v>
      </c>
      <c r="B486" s="168" t="s">
        <v>249</v>
      </c>
      <c r="C486" s="6">
        <v>1</v>
      </c>
      <c r="D486" s="6">
        <f t="shared" si="71"/>
        <v>153.5</v>
      </c>
      <c r="E486" s="6">
        <v>152</v>
      </c>
      <c r="F486" s="6">
        <v>1.5</v>
      </c>
      <c r="G486" s="7">
        <v>1791.1</v>
      </c>
      <c r="H486" s="7">
        <f t="shared" si="72"/>
        <v>11.78</v>
      </c>
      <c r="I486" s="23">
        <f t="shared" si="73"/>
        <v>35.340000000000003</v>
      </c>
      <c r="J486" s="8">
        <f t="shared" si="74"/>
        <v>43.85</v>
      </c>
      <c r="K486" s="2"/>
    </row>
    <row r="487" spans="1:11" s="28" customFormat="1" ht="49.5" x14ac:dyDescent="0.25">
      <c r="A487" s="15" t="s">
        <v>15</v>
      </c>
      <c r="B487" s="16" t="s">
        <v>12</v>
      </c>
      <c r="C487" s="17">
        <f>SUM(C488:C530)</f>
        <v>43</v>
      </c>
      <c r="D487" s="17">
        <f>SUM(D488:D530)</f>
        <v>7869</v>
      </c>
      <c r="E487" s="17">
        <f>SUM(E488:E530)</f>
        <v>6536</v>
      </c>
      <c r="F487" s="17">
        <f>SUM(F488:F530)</f>
        <v>1333</v>
      </c>
      <c r="G487" s="17"/>
      <c r="H487" s="17"/>
      <c r="I487" s="22">
        <f>SUM(I488:I530)</f>
        <v>14605.499999999998</v>
      </c>
      <c r="J487" s="22">
        <f>SUM(J488:J530)</f>
        <v>18123.98</v>
      </c>
      <c r="K487" s="2"/>
    </row>
    <row r="488" spans="1:11" s="28" customFormat="1" x14ac:dyDescent="0.25">
      <c r="A488" s="13" t="s">
        <v>15</v>
      </c>
      <c r="B488" s="33" t="s">
        <v>20</v>
      </c>
      <c r="C488" s="6">
        <v>1</v>
      </c>
      <c r="D488" s="6">
        <f t="shared" ref="D488:D530" si="75">E488+F488</f>
        <v>192</v>
      </c>
      <c r="E488" s="6">
        <v>152</v>
      </c>
      <c r="F488" s="6">
        <v>40</v>
      </c>
      <c r="G488" s="23">
        <v>714.4</v>
      </c>
      <c r="H488" s="7">
        <f t="shared" ref="H488:H530" si="76">ROUND(G488/E488,2)</f>
        <v>4.7</v>
      </c>
      <c r="I488" s="23">
        <f t="shared" ref="I488:I530" si="77">ROUND(F488*H488*2,2)</f>
        <v>376</v>
      </c>
      <c r="J488" s="8">
        <f t="shared" ref="J488:J530" si="78">ROUND(I488*1.2409,2)</f>
        <v>466.58</v>
      </c>
      <c r="K488" s="2"/>
    </row>
    <row r="489" spans="1:11" s="28" customFormat="1" x14ac:dyDescent="0.25">
      <c r="A489" s="13" t="s">
        <v>15</v>
      </c>
      <c r="B489" s="33" t="s">
        <v>20</v>
      </c>
      <c r="C489" s="6">
        <v>1</v>
      </c>
      <c r="D489" s="6">
        <f t="shared" si="75"/>
        <v>164</v>
      </c>
      <c r="E489" s="6">
        <v>152</v>
      </c>
      <c r="F489" s="6">
        <v>12</v>
      </c>
      <c r="G489" s="23">
        <v>714.4</v>
      </c>
      <c r="H489" s="7">
        <f t="shared" si="76"/>
        <v>4.7</v>
      </c>
      <c r="I489" s="23">
        <f t="shared" si="77"/>
        <v>112.8</v>
      </c>
      <c r="J489" s="8">
        <f t="shared" si="78"/>
        <v>139.97</v>
      </c>
      <c r="K489" s="2"/>
    </row>
    <row r="490" spans="1:11" s="28" customFormat="1" x14ac:dyDescent="0.25">
      <c r="A490" s="13" t="s">
        <v>15</v>
      </c>
      <c r="B490" s="33" t="s">
        <v>20</v>
      </c>
      <c r="C490" s="6">
        <v>1</v>
      </c>
      <c r="D490" s="6">
        <f t="shared" si="75"/>
        <v>168</v>
      </c>
      <c r="E490" s="6">
        <v>152</v>
      </c>
      <c r="F490" s="6">
        <v>16</v>
      </c>
      <c r="G490" s="23">
        <v>651.70000000000005</v>
      </c>
      <c r="H490" s="7">
        <f t="shared" si="76"/>
        <v>4.29</v>
      </c>
      <c r="I490" s="23">
        <f t="shared" si="77"/>
        <v>137.28</v>
      </c>
      <c r="J490" s="8">
        <f t="shared" si="78"/>
        <v>170.35</v>
      </c>
      <c r="K490" s="2"/>
    </row>
    <row r="491" spans="1:11" s="28" customFormat="1" x14ac:dyDescent="0.25">
      <c r="A491" s="13" t="s">
        <v>15</v>
      </c>
      <c r="B491" s="33" t="s">
        <v>242</v>
      </c>
      <c r="C491" s="6">
        <v>1</v>
      </c>
      <c r="D491" s="6">
        <f t="shared" si="75"/>
        <v>184</v>
      </c>
      <c r="E491" s="6">
        <v>152</v>
      </c>
      <c r="F491" s="6">
        <v>32</v>
      </c>
      <c r="G491" s="23">
        <v>714.4</v>
      </c>
      <c r="H491" s="7">
        <f t="shared" si="76"/>
        <v>4.7</v>
      </c>
      <c r="I491" s="23">
        <f t="shared" si="77"/>
        <v>300.8</v>
      </c>
      <c r="J491" s="8">
        <f t="shared" si="78"/>
        <v>373.26</v>
      </c>
      <c r="K491" s="2"/>
    </row>
    <row r="492" spans="1:11" s="28" customFormat="1" x14ac:dyDescent="0.25">
      <c r="A492" s="13" t="s">
        <v>15</v>
      </c>
      <c r="B492" s="33" t="s">
        <v>242</v>
      </c>
      <c r="C492" s="6">
        <v>1</v>
      </c>
      <c r="D492" s="6">
        <f t="shared" si="75"/>
        <v>188</v>
      </c>
      <c r="E492" s="6">
        <v>152</v>
      </c>
      <c r="F492" s="6">
        <v>36</v>
      </c>
      <c r="G492" s="23">
        <v>714.4</v>
      </c>
      <c r="H492" s="7">
        <f t="shared" si="76"/>
        <v>4.7</v>
      </c>
      <c r="I492" s="23">
        <f t="shared" si="77"/>
        <v>338.4</v>
      </c>
      <c r="J492" s="8">
        <f t="shared" si="78"/>
        <v>419.92</v>
      </c>
      <c r="K492" s="2"/>
    </row>
    <row r="493" spans="1:11" s="28" customFormat="1" x14ac:dyDescent="0.25">
      <c r="A493" s="13" t="s">
        <v>15</v>
      </c>
      <c r="B493" s="33" t="s">
        <v>242</v>
      </c>
      <c r="C493" s="6">
        <v>1</v>
      </c>
      <c r="D493" s="6">
        <f t="shared" si="75"/>
        <v>224</v>
      </c>
      <c r="E493" s="6">
        <v>152</v>
      </c>
      <c r="F493" s="6">
        <v>72</v>
      </c>
      <c r="G493" s="23">
        <v>714.4</v>
      </c>
      <c r="H493" s="7">
        <f t="shared" si="76"/>
        <v>4.7</v>
      </c>
      <c r="I493" s="23">
        <f t="shared" si="77"/>
        <v>676.8</v>
      </c>
      <c r="J493" s="8">
        <f t="shared" si="78"/>
        <v>839.84</v>
      </c>
      <c r="K493" s="2"/>
    </row>
    <row r="494" spans="1:11" s="28" customFormat="1" x14ac:dyDescent="0.25">
      <c r="A494" s="13" t="s">
        <v>15</v>
      </c>
      <c r="B494" s="33" t="s">
        <v>242</v>
      </c>
      <c r="C494" s="6">
        <v>1</v>
      </c>
      <c r="D494" s="6">
        <f t="shared" si="75"/>
        <v>172</v>
      </c>
      <c r="E494" s="6">
        <v>152</v>
      </c>
      <c r="F494" s="6">
        <v>20</v>
      </c>
      <c r="G494" s="23">
        <v>714.4</v>
      </c>
      <c r="H494" s="7">
        <f t="shared" si="76"/>
        <v>4.7</v>
      </c>
      <c r="I494" s="23">
        <f t="shared" si="77"/>
        <v>188</v>
      </c>
      <c r="J494" s="8">
        <f t="shared" si="78"/>
        <v>233.29</v>
      </c>
      <c r="K494" s="2"/>
    </row>
    <row r="495" spans="1:11" s="28" customFormat="1" x14ac:dyDescent="0.25">
      <c r="A495" s="13" t="s">
        <v>15</v>
      </c>
      <c r="B495" s="33" t="s">
        <v>242</v>
      </c>
      <c r="C495" s="6">
        <v>1</v>
      </c>
      <c r="D495" s="6">
        <f t="shared" si="75"/>
        <v>182</v>
      </c>
      <c r="E495" s="6">
        <v>152</v>
      </c>
      <c r="F495" s="6">
        <v>30</v>
      </c>
      <c r="G495" s="23">
        <v>714.4</v>
      </c>
      <c r="H495" s="7">
        <f t="shared" si="76"/>
        <v>4.7</v>
      </c>
      <c r="I495" s="23">
        <f t="shared" si="77"/>
        <v>282</v>
      </c>
      <c r="J495" s="8">
        <f t="shared" si="78"/>
        <v>349.93</v>
      </c>
      <c r="K495" s="2"/>
    </row>
    <row r="496" spans="1:11" s="28" customFormat="1" x14ac:dyDescent="0.25">
      <c r="A496" s="13" t="s">
        <v>15</v>
      </c>
      <c r="B496" s="33" t="s">
        <v>99</v>
      </c>
      <c r="C496" s="6">
        <v>1</v>
      </c>
      <c r="D496" s="6">
        <f t="shared" si="75"/>
        <v>174</v>
      </c>
      <c r="E496" s="6">
        <v>152</v>
      </c>
      <c r="F496" s="6">
        <v>22</v>
      </c>
      <c r="G496" s="23">
        <v>714.4</v>
      </c>
      <c r="H496" s="7">
        <f t="shared" si="76"/>
        <v>4.7</v>
      </c>
      <c r="I496" s="23">
        <f t="shared" si="77"/>
        <v>206.8</v>
      </c>
      <c r="J496" s="8">
        <f t="shared" si="78"/>
        <v>256.62</v>
      </c>
      <c r="K496" s="2"/>
    </row>
    <row r="497" spans="1:11" s="28" customFormat="1" x14ac:dyDescent="0.25">
      <c r="A497" s="13" t="s">
        <v>15</v>
      </c>
      <c r="B497" s="33" t="s">
        <v>250</v>
      </c>
      <c r="C497" s="6">
        <v>1</v>
      </c>
      <c r="D497" s="6">
        <f t="shared" si="75"/>
        <v>183</v>
      </c>
      <c r="E497" s="6">
        <v>152</v>
      </c>
      <c r="F497" s="6">
        <v>31</v>
      </c>
      <c r="G497" s="23">
        <v>866.4</v>
      </c>
      <c r="H497" s="7">
        <f t="shared" si="76"/>
        <v>5.7</v>
      </c>
      <c r="I497" s="23">
        <f t="shared" si="77"/>
        <v>353.4</v>
      </c>
      <c r="J497" s="8">
        <f t="shared" si="78"/>
        <v>438.53</v>
      </c>
      <c r="K497" s="2"/>
    </row>
    <row r="498" spans="1:11" s="28" customFormat="1" x14ac:dyDescent="0.25">
      <c r="A498" s="13" t="s">
        <v>15</v>
      </c>
      <c r="B498" s="33" t="s">
        <v>250</v>
      </c>
      <c r="C498" s="6">
        <v>1</v>
      </c>
      <c r="D498" s="6">
        <f t="shared" si="75"/>
        <v>160</v>
      </c>
      <c r="E498" s="6">
        <v>152</v>
      </c>
      <c r="F498" s="6">
        <v>8</v>
      </c>
      <c r="G498" s="23">
        <v>866.4</v>
      </c>
      <c r="H498" s="7">
        <f t="shared" si="76"/>
        <v>5.7</v>
      </c>
      <c r="I498" s="23">
        <f t="shared" si="77"/>
        <v>91.2</v>
      </c>
      <c r="J498" s="8">
        <f t="shared" si="78"/>
        <v>113.17</v>
      </c>
      <c r="K498" s="2"/>
    </row>
    <row r="499" spans="1:11" s="28" customFormat="1" x14ac:dyDescent="0.25">
      <c r="A499" s="13" t="s">
        <v>15</v>
      </c>
      <c r="B499" s="33" t="s">
        <v>189</v>
      </c>
      <c r="C499" s="6">
        <v>1</v>
      </c>
      <c r="D499" s="6">
        <f t="shared" si="75"/>
        <v>208</v>
      </c>
      <c r="E499" s="6">
        <v>152</v>
      </c>
      <c r="F499" s="6">
        <v>56</v>
      </c>
      <c r="G499" s="23">
        <v>866.4</v>
      </c>
      <c r="H499" s="7">
        <f t="shared" si="76"/>
        <v>5.7</v>
      </c>
      <c r="I499" s="23">
        <f t="shared" si="77"/>
        <v>638.4</v>
      </c>
      <c r="J499" s="8">
        <f t="shared" si="78"/>
        <v>792.19</v>
      </c>
      <c r="K499" s="2"/>
    </row>
    <row r="500" spans="1:11" s="28" customFormat="1" x14ac:dyDescent="0.25">
      <c r="A500" s="13" t="s">
        <v>15</v>
      </c>
      <c r="B500" s="33" t="s">
        <v>189</v>
      </c>
      <c r="C500" s="6">
        <v>1</v>
      </c>
      <c r="D500" s="6">
        <f t="shared" si="75"/>
        <v>192</v>
      </c>
      <c r="E500" s="6">
        <v>152</v>
      </c>
      <c r="F500" s="6">
        <v>40</v>
      </c>
      <c r="G500" s="23">
        <v>866.4</v>
      </c>
      <c r="H500" s="7">
        <f t="shared" si="76"/>
        <v>5.7</v>
      </c>
      <c r="I500" s="23">
        <f t="shared" si="77"/>
        <v>456</v>
      </c>
      <c r="J500" s="8">
        <f t="shared" si="78"/>
        <v>565.85</v>
      </c>
      <c r="K500" s="2"/>
    </row>
    <row r="501" spans="1:11" s="28" customFormat="1" x14ac:dyDescent="0.25">
      <c r="A501" s="13" t="s">
        <v>15</v>
      </c>
      <c r="B501" s="33" t="s">
        <v>189</v>
      </c>
      <c r="C501" s="6">
        <v>1</v>
      </c>
      <c r="D501" s="6">
        <f t="shared" si="75"/>
        <v>228</v>
      </c>
      <c r="E501" s="6">
        <v>152</v>
      </c>
      <c r="F501" s="6">
        <v>76</v>
      </c>
      <c r="G501" s="23">
        <v>866.4</v>
      </c>
      <c r="H501" s="7">
        <f t="shared" si="76"/>
        <v>5.7</v>
      </c>
      <c r="I501" s="23">
        <f t="shared" si="77"/>
        <v>866.4</v>
      </c>
      <c r="J501" s="8">
        <f t="shared" si="78"/>
        <v>1075.1199999999999</v>
      </c>
      <c r="K501" s="2"/>
    </row>
    <row r="502" spans="1:11" s="28" customFormat="1" x14ac:dyDescent="0.25">
      <c r="A502" s="13" t="s">
        <v>15</v>
      </c>
      <c r="B502" s="33" t="s">
        <v>189</v>
      </c>
      <c r="C502" s="6">
        <v>1</v>
      </c>
      <c r="D502" s="6">
        <f t="shared" si="75"/>
        <v>196</v>
      </c>
      <c r="E502" s="6">
        <v>152</v>
      </c>
      <c r="F502" s="6">
        <v>44</v>
      </c>
      <c r="G502" s="23">
        <v>866.4</v>
      </c>
      <c r="H502" s="7">
        <f t="shared" si="76"/>
        <v>5.7</v>
      </c>
      <c r="I502" s="23">
        <f t="shared" si="77"/>
        <v>501.6</v>
      </c>
      <c r="J502" s="8">
        <f t="shared" si="78"/>
        <v>622.44000000000005</v>
      </c>
      <c r="K502" s="2"/>
    </row>
    <row r="503" spans="1:11" s="28" customFormat="1" x14ac:dyDescent="0.25">
      <c r="A503" s="13" t="s">
        <v>15</v>
      </c>
      <c r="B503" s="33" t="s">
        <v>189</v>
      </c>
      <c r="C503" s="6">
        <v>1</v>
      </c>
      <c r="D503" s="6">
        <f t="shared" si="75"/>
        <v>188</v>
      </c>
      <c r="E503" s="6">
        <v>152</v>
      </c>
      <c r="F503" s="6">
        <v>36</v>
      </c>
      <c r="G503" s="23">
        <v>866.4</v>
      </c>
      <c r="H503" s="7">
        <f t="shared" si="76"/>
        <v>5.7</v>
      </c>
      <c r="I503" s="23">
        <f t="shared" si="77"/>
        <v>410.4</v>
      </c>
      <c r="J503" s="8">
        <f t="shared" si="78"/>
        <v>509.27</v>
      </c>
      <c r="K503" s="2"/>
    </row>
    <row r="504" spans="1:11" s="28" customFormat="1" x14ac:dyDescent="0.25">
      <c r="A504" s="13" t="s">
        <v>15</v>
      </c>
      <c r="B504" s="33" t="s">
        <v>189</v>
      </c>
      <c r="C504" s="6">
        <v>1</v>
      </c>
      <c r="D504" s="6">
        <f t="shared" si="75"/>
        <v>208</v>
      </c>
      <c r="E504" s="6">
        <v>152</v>
      </c>
      <c r="F504" s="6">
        <v>56</v>
      </c>
      <c r="G504" s="23">
        <v>866.4</v>
      </c>
      <c r="H504" s="7">
        <f t="shared" si="76"/>
        <v>5.7</v>
      </c>
      <c r="I504" s="23">
        <f t="shared" si="77"/>
        <v>638.4</v>
      </c>
      <c r="J504" s="8">
        <f t="shared" si="78"/>
        <v>792.19</v>
      </c>
      <c r="K504" s="2"/>
    </row>
    <row r="505" spans="1:11" s="28" customFormat="1" x14ac:dyDescent="0.25">
      <c r="A505" s="13" t="s">
        <v>15</v>
      </c>
      <c r="B505" s="33" t="s">
        <v>238</v>
      </c>
      <c r="C505" s="6">
        <v>1</v>
      </c>
      <c r="D505" s="6">
        <f t="shared" si="75"/>
        <v>192</v>
      </c>
      <c r="E505" s="6">
        <v>152</v>
      </c>
      <c r="F505" s="6">
        <v>40</v>
      </c>
      <c r="G505" s="23">
        <v>866.4</v>
      </c>
      <c r="H505" s="7">
        <f t="shared" si="76"/>
        <v>5.7</v>
      </c>
      <c r="I505" s="23">
        <f t="shared" si="77"/>
        <v>456</v>
      </c>
      <c r="J505" s="8">
        <f t="shared" si="78"/>
        <v>565.85</v>
      </c>
      <c r="K505" s="2"/>
    </row>
    <row r="506" spans="1:11" s="28" customFormat="1" x14ac:dyDescent="0.25">
      <c r="A506" s="13" t="s">
        <v>15</v>
      </c>
      <c r="B506" s="33" t="s">
        <v>238</v>
      </c>
      <c r="C506" s="6">
        <v>1</v>
      </c>
      <c r="D506" s="6">
        <f t="shared" si="75"/>
        <v>176</v>
      </c>
      <c r="E506" s="6">
        <v>152</v>
      </c>
      <c r="F506" s="6">
        <v>24</v>
      </c>
      <c r="G506" s="23">
        <v>866.4</v>
      </c>
      <c r="H506" s="7">
        <f t="shared" si="76"/>
        <v>5.7</v>
      </c>
      <c r="I506" s="23">
        <f t="shared" si="77"/>
        <v>273.60000000000002</v>
      </c>
      <c r="J506" s="8">
        <f t="shared" si="78"/>
        <v>339.51</v>
      </c>
      <c r="K506" s="2"/>
    </row>
    <row r="507" spans="1:11" s="28" customFormat="1" x14ac:dyDescent="0.25">
      <c r="A507" s="13" t="s">
        <v>15</v>
      </c>
      <c r="B507" s="33" t="s">
        <v>54</v>
      </c>
      <c r="C507" s="6">
        <v>1</v>
      </c>
      <c r="D507" s="6">
        <f t="shared" si="75"/>
        <v>167.5</v>
      </c>
      <c r="E507" s="6">
        <v>152</v>
      </c>
      <c r="F507" s="6">
        <v>15.5</v>
      </c>
      <c r="G507" s="23">
        <v>866.4</v>
      </c>
      <c r="H507" s="7">
        <f t="shared" si="76"/>
        <v>5.7</v>
      </c>
      <c r="I507" s="23">
        <f t="shared" si="77"/>
        <v>176.7</v>
      </c>
      <c r="J507" s="8">
        <f t="shared" si="78"/>
        <v>219.27</v>
      </c>
      <c r="K507" s="2"/>
    </row>
    <row r="508" spans="1:11" s="28" customFormat="1" x14ac:dyDescent="0.25">
      <c r="A508" s="13" t="s">
        <v>15</v>
      </c>
      <c r="B508" s="33" t="s">
        <v>238</v>
      </c>
      <c r="C508" s="6">
        <v>1</v>
      </c>
      <c r="D508" s="6">
        <f t="shared" si="75"/>
        <v>196</v>
      </c>
      <c r="E508" s="6">
        <v>152</v>
      </c>
      <c r="F508" s="6">
        <v>44</v>
      </c>
      <c r="G508" s="23">
        <v>866.4</v>
      </c>
      <c r="H508" s="7">
        <f t="shared" si="76"/>
        <v>5.7</v>
      </c>
      <c r="I508" s="23">
        <f t="shared" si="77"/>
        <v>501.6</v>
      </c>
      <c r="J508" s="8">
        <f t="shared" si="78"/>
        <v>622.44000000000005</v>
      </c>
      <c r="K508" s="2"/>
    </row>
    <row r="509" spans="1:11" s="28" customFormat="1" x14ac:dyDescent="0.25">
      <c r="A509" s="13" t="s">
        <v>15</v>
      </c>
      <c r="B509" s="33" t="s">
        <v>238</v>
      </c>
      <c r="C509" s="6">
        <v>1</v>
      </c>
      <c r="D509" s="6">
        <f t="shared" si="75"/>
        <v>208</v>
      </c>
      <c r="E509" s="6">
        <v>152</v>
      </c>
      <c r="F509" s="6">
        <v>56</v>
      </c>
      <c r="G509" s="23">
        <v>866.4</v>
      </c>
      <c r="H509" s="7">
        <f t="shared" si="76"/>
        <v>5.7</v>
      </c>
      <c r="I509" s="23">
        <f t="shared" si="77"/>
        <v>638.4</v>
      </c>
      <c r="J509" s="8">
        <f t="shared" si="78"/>
        <v>792.19</v>
      </c>
      <c r="K509" s="2"/>
    </row>
    <row r="510" spans="1:11" s="28" customFormat="1" x14ac:dyDescent="0.25">
      <c r="A510" s="13" t="s">
        <v>15</v>
      </c>
      <c r="B510" s="33" t="s">
        <v>20</v>
      </c>
      <c r="C510" s="6">
        <v>1</v>
      </c>
      <c r="D510" s="6">
        <f t="shared" si="75"/>
        <v>204</v>
      </c>
      <c r="E510" s="6">
        <v>152</v>
      </c>
      <c r="F510" s="6">
        <v>52</v>
      </c>
      <c r="G510" s="23">
        <v>804.44</v>
      </c>
      <c r="H510" s="7">
        <f t="shared" si="76"/>
        <v>5.29</v>
      </c>
      <c r="I510" s="23">
        <f t="shared" si="77"/>
        <v>550.16</v>
      </c>
      <c r="J510" s="8">
        <f t="shared" si="78"/>
        <v>682.69</v>
      </c>
      <c r="K510" s="2"/>
    </row>
    <row r="511" spans="1:11" s="28" customFormat="1" x14ac:dyDescent="0.25">
      <c r="A511" s="13" t="s">
        <v>15</v>
      </c>
      <c r="B511" s="33" t="s">
        <v>242</v>
      </c>
      <c r="C511" s="6">
        <v>1</v>
      </c>
      <c r="D511" s="6">
        <f t="shared" si="75"/>
        <v>168</v>
      </c>
      <c r="E511" s="6">
        <v>152</v>
      </c>
      <c r="F511" s="6">
        <v>16</v>
      </c>
      <c r="G511" s="23">
        <v>866.4</v>
      </c>
      <c r="H511" s="7">
        <f t="shared" si="76"/>
        <v>5.7</v>
      </c>
      <c r="I511" s="23">
        <f t="shared" si="77"/>
        <v>182.4</v>
      </c>
      <c r="J511" s="8">
        <f t="shared" si="78"/>
        <v>226.34</v>
      </c>
      <c r="K511" s="2"/>
    </row>
    <row r="512" spans="1:11" s="28" customFormat="1" x14ac:dyDescent="0.25">
      <c r="A512" s="13" t="s">
        <v>15</v>
      </c>
      <c r="B512" s="33" t="s">
        <v>242</v>
      </c>
      <c r="C512" s="6">
        <v>1</v>
      </c>
      <c r="D512" s="6">
        <f t="shared" si="75"/>
        <v>152.5</v>
      </c>
      <c r="E512" s="6">
        <v>152</v>
      </c>
      <c r="F512" s="6">
        <v>0.5</v>
      </c>
      <c r="G512" s="23">
        <v>1231.74</v>
      </c>
      <c r="H512" s="7">
        <f t="shared" si="76"/>
        <v>8.1</v>
      </c>
      <c r="I512" s="23">
        <f t="shared" si="77"/>
        <v>8.1</v>
      </c>
      <c r="J512" s="8">
        <f t="shared" si="78"/>
        <v>10.050000000000001</v>
      </c>
      <c r="K512" s="2"/>
    </row>
    <row r="513" spans="1:11" s="28" customFormat="1" x14ac:dyDescent="0.25">
      <c r="A513" s="13" t="s">
        <v>15</v>
      </c>
      <c r="B513" s="33" t="s">
        <v>242</v>
      </c>
      <c r="C513" s="6">
        <v>1</v>
      </c>
      <c r="D513" s="6">
        <f t="shared" si="75"/>
        <v>182</v>
      </c>
      <c r="E513" s="6">
        <v>152</v>
      </c>
      <c r="F513" s="6">
        <v>30</v>
      </c>
      <c r="G513" s="23">
        <v>866.4</v>
      </c>
      <c r="H513" s="7">
        <f t="shared" si="76"/>
        <v>5.7</v>
      </c>
      <c r="I513" s="23">
        <f t="shared" si="77"/>
        <v>342</v>
      </c>
      <c r="J513" s="8">
        <f t="shared" si="78"/>
        <v>424.39</v>
      </c>
      <c r="K513" s="2"/>
    </row>
    <row r="514" spans="1:11" s="28" customFormat="1" x14ac:dyDescent="0.25">
      <c r="A514" s="13" t="s">
        <v>15</v>
      </c>
      <c r="B514" s="33" t="s">
        <v>242</v>
      </c>
      <c r="C514" s="6">
        <v>1</v>
      </c>
      <c r="D514" s="6">
        <f t="shared" si="75"/>
        <v>174</v>
      </c>
      <c r="E514" s="6">
        <v>152</v>
      </c>
      <c r="F514" s="6">
        <v>22</v>
      </c>
      <c r="G514" s="23">
        <v>866.4</v>
      </c>
      <c r="H514" s="7">
        <f t="shared" si="76"/>
        <v>5.7</v>
      </c>
      <c r="I514" s="23">
        <f t="shared" si="77"/>
        <v>250.8</v>
      </c>
      <c r="J514" s="8">
        <f t="shared" si="78"/>
        <v>311.22000000000003</v>
      </c>
      <c r="K514" s="2"/>
    </row>
    <row r="515" spans="1:11" s="28" customFormat="1" x14ac:dyDescent="0.25">
      <c r="A515" s="13" t="s">
        <v>15</v>
      </c>
      <c r="B515" s="33" t="s">
        <v>242</v>
      </c>
      <c r="C515" s="6">
        <v>1</v>
      </c>
      <c r="D515" s="6">
        <f t="shared" si="75"/>
        <v>196</v>
      </c>
      <c r="E515" s="6">
        <v>152</v>
      </c>
      <c r="F515" s="6">
        <v>44</v>
      </c>
      <c r="G515" s="23">
        <v>866.4</v>
      </c>
      <c r="H515" s="7">
        <f t="shared" si="76"/>
        <v>5.7</v>
      </c>
      <c r="I515" s="23">
        <f t="shared" si="77"/>
        <v>501.6</v>
      </c>
      <c r="J515" s="8">
        <f t="shared" si="78"/>
        <v>622.44000000000005</v>
      </c>
      <c r="K515" s="2"/>
    </row>
    <row r="516" spans="1:11" s="28" customFormat="1" x14ac:dyDescent="0.25">
      <c r="A516" s="13" t="s">
        <v>15</v>
      </c>
      <c r="B516" s="33" t="s">
        <v>242</v>
      </c>
      <c r="C516" s="6">
        <v>1</v>
      </c>
      <c r="D516" s="6">
        <f t="shared" si="75"/>
        <v>188</v>
      </c>
      <c r="E516" s="6">
        <v>152</v>
      </c>
      <c r="F516" s="6">
        <v>36</v>
      </c>
      <c r="G516" s="23">
        <v>866.4</v>
      </c>
      <c r="H516" s="7">
        <f t="shared" si="76"/>
        <v>5.7</v>
      </c>
      <c r="I516" s="23">
        <f t="shared" si="77"/>
        <v>410.4</v>
      </c>
      <c r="J516" s="8">
        <f t="shared" si="78"/>
        <v>509.27</v>
      </c>
      <c r="K516" s="2"/>
    </row>
    <row r="517" spans="1:11" s="28" customFormat="1" x14ac:dyDescent="0.25">
      <c r="A517" s="13" t="s">
        <v>15</v>
      </c>
      <c r="B517" s="33" t="s">
        <v>54</v>
      </c>
      <c r="C517" s="6">
        <v>1</v>
      </c>
      <c r="D517" s="6">
        <f t="shared" si="75"/>
        <v>155</v>
      </c>
      <c r="E517" s="6">
        <v>152</v>
      </c>
      <c r="F517" s="6">
        <v>3</v>
      </c>
      <c r="G517" s="23">
        <v>1300</v>
      </c>
      <c r="H517" s="7">
        <f t="shared" si="76"/>
        <v>8.5500000000000007</v>
      </c>
      <c r="I517" s="23">
        <f t="shared" si="77"/>
        <v>51.3</v>
      </c>
      <c r="J517" s="8">
        <f t="shared" si="78"/>
        <v>63.66</v>
      </c>
      <c r="K517" s="2"/>
    </row>
    <row r="518" spans="1:11" s="28" customFormat="1" x14ac:dyDescent="0.25">
      <c r="A518" s="13" t="s">
        <v>15</v>
      </c>
      <c r="B518" s="33" t="s">
        <v>99</v>
      </c>
      <c r="C518" s="6">
        <v>1</v>
      </c>
      <c r="D518" s="6">
        <f t="shared" si="75"/>
        <v>206</v>
      </c>
      <c r="E518" s="6">
        <v>152</v>
      </c>
      <c r="F518" s="6">
        <v>54</v>
      </c>
      <c r="G518" s="23">
        <v>866.4</v>
      </c>
      <c r="H518" s="7">
        <f t="shared" si="76"/>
        <v>5.7</v>
      </c>
      <c r="I518" s="23">
        <f t="shared" si="77"/>
        <v>615.6</v>
      </c>
      <c r="J518" s="8">
        <f t="shared" si="78"/>
        <v>763.9</v>
      </c>
      <c r="K518" s="2"/>
    </row>
    <row r="519" spans="1:11" s="28" customFormat="1" x14ac:dyDescent="0.25">
      <c r="A519" s="13" t="s">
        <v>15</v>
      </c>
      <c r="B519" s="33" t="s">
        <v>88</v>
      </c>
      <c r="C519" s="6">
        <v>1</v>
      </c>
      <c r="D519" s="6">
        <f t="shared" si="75"/>
        <v>182</v>
      </c>
      <c r="E519" s="6">
        <v>152</v>
      </c>
      <c r="F519" s="6">
        <v>30</v>
      </c>
      <c r="G519" s="23">
        <v>866.4</v>
      </c>
      <c r="H519" s="7">
        <f t="shared" si="76"/>
        <v>5.7</v>
      </c>
      <c r="I519" s="23">
        <f t="shared" si="77"/>
        <v>342</v>
      </c>
      <c r="J519" s="8">
        <f t="shared" si="78"/>
        <v>424.39</v>
      </c>
      <c r="K519" s="2"/>
    </row>
    <row r="520" spans="1:11" s="28" customFormat="1" x14ac:dyDescent="0.25">
      <c r="A520" s="13" t="s">
        <v>15</v>
      </c>
      <c r="B520" s="33" t="s">
        <v>106</v>
      </c>
      <c r="C520" s="6">
        <v>1</v>
      </c>
      <c r="D520" s="6">
        <f t="shared" si="75"/>
        <v>164</v>
      </c>
      <c r="E520" s="6">
        <v>152</v>
      </c>
      <c r="F520" s="6">
        <v>12</v>
      </c>
      <c r="G520" s="23">
        <v>866.4</v>
      </c>
      <c r="H520" s="7">
        <f t="shared" si="76"/>
        <v>5.7</v>
      </c>
      <c r="I520" s="23">
        <f t="shared" si="77"/>
        <v>136.80000000000001</v>
      </c>
      <c r="J520" s="8">
        <f t="shared" si="78"/>
        <v>169.76</v>
      </c>
      <c r="K520" s="2"/>
    </row>
    <row r="521" spans="1:11" s="28" customFormat="1" x14ac:dyDescent="0.25">
      <c r="A521" s="13" t="s">
        <v>15</v>
      </c>
      <c r="B521" s="33" t="s">
        <v>106</v>
      </c>
      <c r="C521" s="6">
        <v>1</v>
      </c>
      <c r="D521" s="6">
        <f t="shared" si="75"/>
        <v>200</v>
      </c>
      <c r="E521" s="6">
        <v>152</v>
      </c>
      <c r="F521" s="6">
        <v>48</v>
      </c>
      <c r="G521" s="23">
        <v>866.4</v>
      </c>
      <c r="H521" s="7">
        <f t="shared" si="76"/>
        <v>5.7</v>
      </c>
      <c r="I521" s="23">
        <f t="shared" si="77"/>
        <v>547.20000000000005</v>
      </c>
      <c r="J521" s="8">
        <f t="shared" si="78"/>
        <v>679.02</v>
      </c>
      <c r="K521" s="2"/>
    </row>
    <row r="522" spans="1:11" s="28" customFormat="1" x14ac:dyDescent="0.25">
      <c r="A522" s="13" t="s">
        <v>15</v>
      </c>
      <c r="B522" s="33" t="s">
        <v>106</v>
      </c>
      <c r="C522" s="6">
        <v>1</v>
      </c>
      <c r="D522" s="6">
        <f t="shared" si="75"/>
        <v>188</v>
      </c>
      <c r="E522" s="6">
        <v>152</v>
      </c>
      <c r="F522" s="6">
        <v>36</v>
      </c>
      <c r="G522" s="23">
        <v>866.4</v>
      </c>
      <c r="H522" s="7">
        <f t="shared" si="76"/>
        <v>5.7</v>
      </c>
      <c r="I522" s="23">
        <f t="shared" si="77"/>
        <v>410.4</v>
      </c>
      <c r="J522" s="8">
        <f t="shared" si="78"/>
        <v>509.27</v>
      </c>
      <c r="K522" s="2"/>
    </row>
    <row r="523" spans="1:11" s="28" customFormat="1" x14ac:dyDescent="0.25">
      <c r="A523" s="13" t="s">
        <v>15</v>
      </c>
      <c r="B523" s="33" t="s">
        <v>106</v>
      </c>
      <c r="C523" s="6">
        <v>1</v>
      </c>
      <c r="D523" s="6">
        <f t="shared" si="75"/>
        <v>168</v>
      </c>
      <c r="E523" s="6">
        <v>152</v>
      </c>
      <c r="F523" s="6">
        <v>16</v>
      </c>
      <c r="G523" s="23">
        <v>801.91</v>
      </c>
      <c r="H523" s="7">
        <f t="shared" si="76"/>
        <v>5.28</v>
      </c>
      <c r="I523" s="23">
        <f t="shared" si="77"/>
        <v>168.96</v>
      </c>
      <c r="J523" s="8">
        <f t="shared" si="78"/>
        <v>209.66</v>
      </c>
      <c r="K523" s="2"/>
    </row>
    <row r="524" spans="1:11" s="28" customFormat="1" x14ac:dyDescent="0.25">
      <c r="A524" s="13" t="s">
        <v>15</v>
      </c>
      <c r="B524" s="33" t="s">
        <v>106</v>
      </c>
      <c r="C524" s="6">
        <v>1</v>
      </c>
      <c r="D524" s="6">
        <f t="shared" si="75"/>
        <v>162</v>
      </c>
      <c r="E524" s="6">
        <v>152</v>
      </c>
      <c r="F524" s="6">
        <v>10</v>
      </c>
      <c r="G524" s="23">
        <v>866.4</v>
      </c>
      <c r="H524" s="7">
        <f t="shared" si="76"/>
        <v>5.7</v>
      </c>
      <c r="I524" s="23">
        <f t="shared" si="77"/>
        <v>114</v>
      </c>
      <c r="J524" s="8">
        <f t="shared" si="78"/>
        <v>141.46</v>
      </c>
      <c r="K524" s="2"/>
    </row>
    <row r="525" spans="1:11" s="28" customFormat="1" x14ac:dyDescent="0.25">
      <c r="A525" s="13" t="s">
        <v>15</v>
      </c>
      <c r="B525" s="33" t="s">
        <v>79</v>
      </c>
      <c r="C525" s="6">
        <v>1</v>
      </c>
      <c r="D525" s="6">
        <f t="shared" si="75"/>
        <v>160</v>
      </c>
      <c r="E525" s="6">
        <v>152</v>
      </c>
      <c r="F525" s="6">
        <v>8</v>
      </c>
      <c r="G525" s="23">
        <v>866.4</v>
      </c>
      <c r="H525" s="7">
        <f t="shared" si="76"/>
        <v>5.7</v>
      </c>
      <c r="I525" s="23">
        <f t="shared" si="77"/>
        <v>91.2</v>
      </c>
      <c r="J525" s="8">
        <f t="shared" si="78"/>
        <v>113.17</v>
      </c>
      <c r="K525" s="2"/>
    </row>
    <row r="526" spans="1:11" s="28" customFormat="1" x14ac:dyDescent="0.25">
      <c r="A526" s="13" t="s">
        <v>15</v>
      </c>
      <c r="B526" s="33" t="s">
        <v>79</v>
      </c>
      <c r="C526" s="6">
        <v>1</v>
      </c>
      <c r="D526" s="6">
        <f t="shared" si="75"/>
        <v>168</v>
      </c>
      <c r="E526" s="6">
        <v>152</v>
      </c>
      <c r="F526" s="6">
        <v>16</v>
      </c>
      <c r="G526" s="23">
        <v>866.4</v>
      </c>
      <c r="H526" s="7">
        <f t="shared" si="76"/>
        <v>5.7</v>
      </c>
      <c r="I526" s="23">
        <f t="shared" si="77"/>
        <v>182.4</v>
      </c>
      <c r="J526" s="8">
        <f t="shared" si="78"/>
        <v>226.34</v>
      </c>
      <c r="K526" s="2"/>
    </row>
    <row r="527" spans="1:11" s="28" customFormat="1" x14ac:dyDescent="0.25">
      <c r="A527" s="13" t="s">
        <v>15</v>
      </c>
      <c r="B527" s="33" t="s">
        <v>79</v>
      </c>
      <c r="C527" s="6">
        <v>1</v>
      </c>
      <c r="D527" s="6">
        <f t="shared" si="75"/>
        <v>167</v>
      </c>
      <c r="E527" s="6">
        <v>152</v>
      </c>
      <c r="F527" s="6">
        <v>15</v>
      </c>
      <c r="G527" s="23">
        <v>866.4</v>
      </c>
      <c r="H527" s="7">
        <f t="shared" si="76"/>
        <v>5.7</v>
      </c>
      <c r="I527" s="23">
        <f t="shared" si="77"/>
        <v>171</v>
      </c>
      <c r="J527" s="8">
        <f t="shared" si="78"/>
        <v>212.19</v>
      </c>
      <c r="K527" s="2"/>
    </row>
    <row r="528" spans="1:11" s="28" customFormat="1" x14ac:dyDescent="0.25">
      <c r="A528" s="13" t="s">
        <v>15</v>
      </c>
      <c r="B528" s="33" t="s">
        <v>79</v>
      </c>
      <c r="C528" s="6">
        <v>1</v>
      </c>
      <c r="D528" s="6">
        <f t="shared" si="75"/>
        <v>184</v>
      </c>
      <c r="E528" s="6">
        <v>152</v>
      </c>
      <c r="F528" s="6">
        <v>32</v>
      </c>
      <c r="G528" s="23">
        <v>866.4</v>
      </c>
      <c r="H528" s="7">
        <f t="shared" si="76"/>
        <v>5.7</v>
      </c>
      <c r="I528" s="23">
        <f t="shared" si="77"/>
        <v>364.8</v>
      </c>
      <c r="J528" s="8">
        <f t="shared" si="78"/>
        <v>452.68</v>
      </c>
      <c r="K528" s="2"/>
    </row>
    <row r="529" spans="1:11" s="28" customFormat="1" x14ac:dyDescent="0.25">
      <c r="A529" s="13" t="s">
        <v>15</v>
      </c>
      <c r="B529" s="33" t="s">
        <v>79</v>
      </c>
      <c r="C529" s="6">
        <v>1</v>
      </c>
      <c r="D529" s="6">
        <f t="shared" si="75"/>
        <v>190</v>
      </c>
      <c r="E529" s="6">
        <v>152</v>
      </c>
      <c r="F529" s="6">
        <v>38</v>
      </c>
      <c r="G529" s="23">
        <v>904.88</v>
      </c>
      <c r="H529" s="7">
        <f t="shared" si="76"/>
        <v>5.95</v>
      </c>
      <c r="I529" s="23">
        <f t="shared" si="77"/>
        <v>452.2</v>
      </c>
      <c r="J529" s="8">
        <f t="shared" si="78"/>
        <v>561.13</v>
      </c>
      <c r="K529" s="2"/>
    </row>
    <row r="530" spans="1:11" s="28" customFormat="1" x14ac:dyDescent="0.25">
      <c r="A530" s="13" t="s">
        <v>15</v>
      </c>
      <c r="B530" s="33" t="s">
        <v>79</v>
      </c>
      <c r="C530" s="6">
        <v>1</v>
      </c>
      <c r="D530" s="6">
        <f t="shared" si="75"/>
        <v>160</v>
      </c>
      <c r="E530" s="6">
        <v>152</v>
      </c>
      <c r="F530" s="6">
        <v>8</v>
      </c>
      <c r="G530" s="23">
        <v>866.4</v>
      </c>
      <c r="H530" s="7">
        <f t="shared" si="76"/>
        <v>5.7</v>
      </c>
      <c r="I530" s="23">
        <f t="shared" si="77"/>
        <v>91.2</v>
      </c>
      <c r="J530" s="8">
        <f t="shared" si="78"/>
        <v>113.17</v>
      </c>
      <c r="K530" s="2"/>
    </row>
    <row r="531" spans="1:11" s="28" customFormat="1" ht="49.5" x14ac:dyDescent="0.25">
      <c r="A531" s="15" t="s">
        <v>15</v>
      </c>
      <c r="B531" s="16" t="s">
        <v>13</v>
      </c>
      <c r="C531" s="17">
        <f>SUM(C532:C543)</f>
        <v>12</v>
      </c>
      <c r="D531" s="17">
        <f>SUM(D532:D543)</f>
        <v>2068</v>
      </c>
      <c r="E531" s="17">
        <f>SUM(E532:E543)</f>
        <v>1824</v>
      </c>
      <c r="F531" s="17">
        <f>SUM(F532:F543)</f>
        <v>244</v>
      </c>
      <c r="G531" s="17"/>
      <c r="H531" s="17"/>
      <c r="I531" s="22">
        <f>SUM(I532:I543)</f>
        <v>1814.8</v>
      </c>
      <c r="J531" s="22">
        <f>SUM(J532:J543)</f>
        <v>2252</v>
      </c>
      <c r="K531" s="2"/>
    </row>
    <row r="532" spans="1:11" x14ac:dyDescent="0.25">
      <c r="A532" s="13" t="s">
        <v>15</v>
      </c>
      <c r="B532" s="33" t="s">
        <v>59</v>
      </c>
      <c r="C532" s="6">
        <v>1</v>
      </c>
      <c r="D532" s="6">
        <f t="shared" ref="D532:D543" si="79">E532+F532</f>
        <v>158</v>
      </c>
      <c r="E532" s="6">
        <v>152</v>
      </c>
      <c r="F532" s="6">
        <v>6</v>
      </c>
      <c r="G532" s="23">
        <v>501.6</v>
      </c>
      <c r="H532" s="7">
        <f t="shared" ref="H532:H543" si="80">ROUND(G532/E532,2)</f>
        <v>3.3</v>
      </c>
      <c r="I532" s="23">
        <f t="shared" ref="I532:I543" si="81">ROUND(F532*H532*2,2)</f>
        <v>39.6</v>
      </c>
      <c r="J532" s="8">
        <f t="shared" ref="J532:J543" si="82">ROUND(I532*1.2409,2)</f>
        <v>49.14</v>
      </c>
    </row>
    <row r="533" spans="1:11" x14ac:dyDescent="0.25">
      <c r="A533" s="13" t="s">
        <v>15</v>
      </c>
      <c r="B533" s="33" t="s">
        <v>59</v>
      </c>
      <c r="C533" s="6">
        <v>1</v>
      </c>
      <c r="D533" s="6">
        <f t="shared" si="79"/>
        <v>168</v>
      </c>
      <c r="E533" s="6">
        <v>152</v>
      </c>
      <c r="F533" s="6">
        <v>16</v>
      </c>
      <c r="G533" s="23">
        <v>501.6</v>
      </c>
      <c r="H533" s="7">
        <f t="shared" si="80"/>
        <v>3.3</v>
      </c>
      <c r="I533" s="23">
        <f t="shared" si="81"/>
        <v>105.6</v>
      </c>
      <c r="J533" s="8">
        <f t="shared" si="82"/>
        <v>131.04</v>
      </c>
    </row>
    <row r="534" spans="1:11" x14ac:dyDescent="0.25">
      <c r="A534" s="13" t="s">
        <v>15</v>
      </c>
      <c r="B534" s="33" t="s">
        <v>59</v>
      </c>
      <c r="C534" s="6">
        <v>1</v>
      </c>
      <c r="D534" s="6">
        <f t="shared" si="79"/>
        <v>172</v>
      </c>
      <c r="E534" s="6">
        <v>152</v>
      </c>
      <c r="F534" s="6">
        <v>20</v>
      </c>
      <c r="G534" s="23">
        <v>501.6</v>
      </c>
      <c r="H534" s="7">
        <f t="shared" si="80"/>
        <v>3.3</v>
      </c>
      <c r="I534" s="23">
        <f t="shared" si="81"/>
        <v>132</v>
      </c>
      <c r="J534" s="8">
        <f t="shared" si="82"/>
        <v>163.80000000000001</v>
      </c>
    </row>
    <row r="535" spans="1:11" x14ac:dyDescent="0.25">
      <c r="A535" s="13" t="s">
        <v>15</v>
      </c>
      <c r="B535" s="33" t="s">
        <v>59</v>
      </c>
      <c r="C535" s="6">
        <v>1</v>
      </c>
      <c r="D535" s="6">
        <f t="shared" si="79"/>
        <v>184</v>
      </c>
      <c r="E535" s="6">
        <v>152</v>
      </c>
      <c r="F535" s="6">
        <v>32</v>
      </c>
      <c r="G535" s="23">
        <v>501.6</v>
      </c>
      <c r="H535" s="7">
        <f t="shared" si="80"/>
        <v>3.3</v>
      </c>
      <c r="I535" s="23">
        <f t="shared" si="81"/>
        <v>211.2</v>
      </c>
      <c r="J535" s="8">
        <f t="shared" si="82"/>
        <v>262.08</v>
      </c>
    </row>
    <row r="536" spans="1:11" x14ac:dyDescent="0.25">
      <c r="A536" s="13" t="s">
        <v>15</v>
      </c>
      <c r="B536" s="33" t="s">
        <v>59</v>
      </c>
      <c r="C536" s="6">
        <v>1</v>
      </c>
      <c r="D536" s="6">
        <f t="shared" si="79"/>
        <v>176</v>
      </c>
      <c r="E536" s="6">
        <v>152</v>
      </c>
      <c r="F536" s="6">
        <v>24</v>
      </c>
      <c r="G536" s="23">
        <v>501.6</v>
      </c>
      <c r="H536" s="7">
        <f t="shared" si="80"/>
        <v>3.3</v>
      </c>
      <c r="I536" s="23">
        <f t="shared" si="81"/>
        <v>158.4</v>
      </c>
      <c r="J536" s="8">
        <f t="shared" si="82"/>
        <v>196.56</v>
      </c>
    </row>
    <row r="537" spans="1:11" x14ac:dyDescent="0.25">
      <c r="A537" s="13" t="s">
        <v>15</v>
      </c>
      <c r="B537" s="33" t="s">
        <v>59</v>
      </c>
      <c r="C537" s="6">
        <v>1</v>
      </c>
      <c r="D537" s="6">
        <f t="shared" si="79"/>
        <v>178</v>
      </c>
      <c r="E537" s="6">
        <v>152</v>
      </c>
      <c r="F537" s="6">
        <v>26</v>
      </c>
      <c r="G537" s="23">
        <v>608</v>
      </c>
      <c r="H537" s="7">
        <f t="shared" si="80"/>
        <v>4</v>
      </c>
      <c r="I537" s="23">
        <f t="shared" si="81"/>
        <v>208</v>
      </c>
      <c r="J537" s="8">
        <f t="shared" si="82"/>
        <v>258.11</v>
      </c>
    </row>
    <row r="538" spans="1:11" x14ac:dyDescent="0.25">
      <c r="A538" s="13" t="s">
        <v>15</v>
      </c>
      <c r="B538" s="33" t="s">
        <v>59</v>
      </c>
      <c r="C538" s="6">
        <v>1</v>
      </c>
      <c r="D538" s="6">
        <f t="shared" si="79"/>
        <v>158</v>
      </c>
      <c r="E538" s="6">
        <v>152</v>
      </c>
      <c r="F538" s="6">
        <v>6</v>
      </c>
      <c r="G538" s="23">
        <v>608</v>
      </c>
      <c r="H538" s="7">
        <f t="shared" si="80"/>
        <v>4</v>
      </c>
      <c r="I538" s="23">
        <f t="shared" si="81"/>
        <v>48</v>
      </c>
      <c r="J538" s="8">
        <f t="shared" si="82"/>
        <v>59.56</v>
      </c>
    </row>
    <row r="539" spans="1:11" x14ac:dyDescent="0.25">
      <c r="A539" s="13" t="s">
        <v>15</v>
      </c>
      <c r="B539" s="33" t="s">
        <v>59</v>
      </c>
      <c r="C539" s="6">
        <v>1</v>
      </c>
      <c r="D539" s="6">
        <f t="shared" si="79"/>
        <v>218</v>
      </c>
      <c r="E539" s="6">
        <v>152</v>
      </c>
      <c r="F539" s="6">
        <v>66</v>
      </c>
      <c r="G539" s="23">
        <v>608</v>
      </c>
      <c r="H539" s="7">
        <f t="shared" si="80"/>
        <v>4</v>
      </c>
      <c r="I539" s="23">
        <f t="shared" si="81"/>
        <v>528</v>
      </c>
      <c r="J539" s="8">
        <f t="shared" si="82"/>
        <v>655.20000000000005</v>
      </c>
    </row>
    <row r="540" spans="1:11" x14ac:dyDescent="0.25">
      <c r="A540" s="13" t="s">
        <v>15</v>
      </c>
      <c r="B540" s="33" t="s">
        <v>59</v>
      </c>
      <c r="C540" s="6">
        <v>1</v>
      </c>
      <c r="D540" s="6">
        <f t="shared" si="79"/>
        <v>176</v>
      </c>
      <c r="E540" s="6">
        <v>152</v>
      </c>
      <c r="F540" s="6">
        <v>24</v>
      </c>
      <c r="G540" s="23">
        <v>608</v>
      </c>
      <c r="H540" s="7">
        <f t="shared" si="80"/>
        <v>4</v>
      </c>
      <c r="I540" s="23">
        <f t="shared" si="81"/>
        <v>192</v>
      </c>
      <c r="J540" s="8">
        <f t="shared" si="82"/>
        <v>238.25</v>
      </c>
    </row>
    <row r="541" spans="1:11" x14ac:dyDescent="0.25">
      <c r="A541" s="13" t="s">
        <v>15</v>
      </c>
      <c r="B541" s="33" t="s">
        <v>59</v>
      </c>
      <c r="C541" s="6">
        <v>1</v>
      </c>
      <c r="D541" s="6">
        <f t="shared" si="79"/>
        <v>160</v>
      </c>
      <c r="E541" s="6">
        <v>152</v>
      </c>
      <c r="F541" s="6">
        <v>8</v>
      </c>
      <c r="G541" s="23">
        <v>608</v>
      </c>
      <c r="H541" s="7">
        <f t="shared" si="80"/>
        <v>4</v>
      </c>
      <c r="I541" s="23">
        <f t="shared" si="81"/>
        <v>64</v>
      </c>
      <c r="J541" s="8">
        <f t="shared" si="82"/>
        <v>79.42</v>
      </c>
    </row>
    <row r="542" spans="1:11" x14ac:dyDescent="0.25">
      <c r="A542" s="13" t="s">
        <v>15</v>
      </c>
      <c r="B542" s="33" t="s">
        <v>59</v>
      </c>
      <c r="C542" s="6">
        <v>1</v>
      </c>
      <c r="D542" s="6">
        <f t="shared" si="79"/>
        <v>160</v>
      </c>
      <c r="E542" s="6">
        <v>152</v>
      </c>
      <c r="F542" s="6">
        <v>8</v>
      </c>
      <c r="G542" s="23">
        <v>608</v>
      </c>
      <c r="H542" s="7">
        <f t="shared" si="80"/>
        <v>4</v>
      </c>
      <c r="I542" s="23">
        <f t="shared" si="81"/>
        <v>64</v>
      </c>
      <c r="J542" s="8">
        <f t="shared" si="82"/>
        <v>79.42</v>
      </c>
    </row>
    <row r="543" spans="1:11" x14ac:dyDescent="0.25">
      <c r="A543" s="13" t="s">
        <v>15</v>
      </c>
      <c r="B543" s="33" t="s">
        <v>59</v>
      </c>
      <c r="C543" s="6">
        <v>1</v>
      </c>
      <c r="D543" s="6">
        <f t="shared" si="79"/>
        <v>160</v>
      </c>
      <c r="E543" s="6">
        <v>152</v>
      </c>
      <c r="F543" s="6">
        <v>8</v>
      </c>
      <c r="G543" s="23">
        <v>608</v>
      </c>
      <c r="H543" s="7">
        <f t="shared" si="80"/>
        <v>4</v>
      </c>
      <c r="I543" s="23">
        <f t="shared" si="81"/>
        <v>64</v>
      </c>
      <c r="J543" s="8">
        <f t="shared" si="82"/>
        <v>79.42</v>
      </c>
    </row>
    <row r="544" spans="1:11" ht="33" x14ac:dyDescent="0.25">
      <c r="A544" s="15" t="s">
        <v>15</v>
      </c>
      <c r="B544" s="16" t="s">
        <v>14</v>
      </c>
      <c r="C544" s="17">
        <f>SUM(C545:C554)</f>
        <v>10</v>
      </c>
      <c r="D544" s="17">
        <f>SUM(D545:D554)</f>
        <v>1668.5</v>
      </c>
      <c r="E544" s="17">
        <f>SUM(E545:E554)</f>
        <v>1520</v>
      </c>
      <c r="F544" s="17">
        <f>SUM(F545:F554)</f>
        <v>148.5</v>
      </c>
      <c r="G544" s="17"/>
      <c r="H544" s="17"/>
      <c r="I544" s="17">
        <f>SUM(I545:I554)</f>
        <v>1203.0499999999997</v>
      </c>
      <c r="J544" s="18">
        <f>SUM(J545:J554)</f>
        <v>1492.8700000000001</v>
      </c>
    </row>
    <row r="545" spans="1:11" x14ac:dyDescent="0.25">
      <c r="A545" s="13" t="s">
        <v>15</v>
      </c>
      <c r="B545" s="32" t="s">
        <v>80</v>
      </c>
      <c r="C545" s="6">
        <v>1</v>
      </c>
      <c r="D545" s="6">
        <f t="shared" ref="D545:D554" si="83">E545+F545</f>
        <v>164</v>
      </c>
      <c r="E545" s="6">
        <v>152</v>
      </c>
      <c r="F545" s="6">
        <v>12</v>
      </c>
      <c r="G545" s="23">
        <v>615.6</v>
      </c>
      <c r="H545" s="7">
        <f t="shared" ref="H545:H554" si="84">ROUND(G545/E545,2)</f>
        <v>4.05</v>
      </c>
      <c r="I545" s="23">
        <f t="shared" ref="I545:I554" si="85">ROUND(F545*H545*2,2)</f>
        <v>97.2</v>
      </c>
      <c r="J545" s="8">
        <f t="shared" ref="J545:J554" si="86">ROUND(I545*1.2409,2)</f>
        <v>120.62</v>
      </c>
    </row>
    <row r="546" spans="1:11" x14ac:dyDescent="0.25">
      <c r="A546" s="13" t="s">
        <v>15</v>
      </c>
      <c r="B546" s="32" t="s">
        <v>80</v>
      </c>
      <c r="C546" s="6">
        <v>1</v>
      </c>
      <c r="D546" s="6">
        <f t="shared" si="83"/>
        <v>192</v>
      </c>
      <c r="E546" s="6">
        <v>152</v>
      </c>
      <c r="F546" s="6">
        <v>40</v>
      </c>
      <c r="G546" s="23">
        <v>615.6</v>
      </c>
      <c r="H546" s="7">
        <f t="shared" si="84"/>
        <v>4.05</v>
      </c>
      <c r="I546" s="23">
        <f t="shared" si="85"/>
        <v>324</v>
      </c>
      <c r="J546" s="8">
        <f t="shared" si="86"/>
        <v>402.05</v>
      </c>
    </row>
    <row r="547" spans="1:11" x14ac:dyDescent="0.25">
      <c r="A547" s="13" t="s">
        <v>15</v>
      </c>
      <c r="B547" s="32" t="s">
        <v>80</v>
      </c>
      <c r="C547" s="6">
        <v>1</v>
      </c>
      <c r="D547" s="6">
        <f t="shared" si="83"/>
        <v>164</v>
      </c>
      <c r="E547" s="6">
        <v>152</v>
      </c>
      <c r="F547" s="6">
        <v>12</v>
      </c>
      <c r="G547" s="23">
        <v>615.6</v>
      </c>
      <c r="H547" s="7">
        <f t="shared" si="84"/>
        <v>4.05</v>
      </c>
      <c r="I547" s="23">
        <f t="shared" si="85"/>
        <v>97.2</v>
      </c>
      <c r="J547" s="8">
        <f t="shared" si="86"/>
        <v>120.62</v>
      </c>
    </row>
    <row r="548" spans="1:11" x14ac:dyDescent="0.25">
      <c r="A548" s="13" t="s">
        <v>15</v>
      </c>
      <c r="B548" s="32" t="s">
        <v>80</v>
      </c>
      <c r="C548" s="6">
        <v>1</v>
      </c>
      <c r="D548" s="6">
        <f t="shared" si="83"/>
        <v>176</v>
      </c>
      <c r="E548" s="6">
        <v>152</v>
      </c>
      <c r="F548" s="6">
        <v>24</v>
      </c>
      <c r="G548" s="23">
        <v>615.6</v>
      </c>
      <c r="H548" s="7">
        <f t="shared" si="84"/>
        <v>4.05</v>
      </c>
      <c r="I548" s="23">
        <f t="shared" si="85"/>
        <v>194.4</v>
      </c>
      <c r="J548" s="8">
        <f t="shared" si="86"/>
        <v>241.23</v>
      </c>
    </row>
    <row r="549" spans="1:11" x14ac:dyDescent="0.25">
      <c r="A549" s="13" t="s">
        <v>15</v>
      </c>
      <c r="B549" s="32" t="s">
        <v>80</v>
      </c>
      <c r="C549" s="6">
        <v>1</v>
      </c>
      <c r="D549" s="6">
        <f t="shared" si="83"/>
        <v>161</v>
      </c>
      <c r="E549" s="6">
        <v>152</v>
      </c>
      <c r="F549" s="6">
        <v>9</v>
      </c>
      <c r="G549" s="23">
        <v>615.6</v>
      </c>
      <c r="H549" s="7">
        <f t="shared" si="84"/>
        <v>4.05</v>
      </c>
      <c r="I549" s="23">
        <f t="shared" si="85"/>
        <v>72.900000000000006</v>
      </c>
      <c r="J549" s="8">
        <f t="shared" si="86"/>
        <v>90.46</v>
      </c>
    </row>
    <row r="550" spans="1:11" x14ac:dyDescent="0.25">
      <c r="A550" s="13" t="s">
        <v>15</v>
      </c>
      <c r="B550" s="32" t="s">
        <v>80</v>
      </c>
      <c r="C550" s="6">
        <v>1</v>
      </c>
      <c r="D550" s="6">
        <f t="shared" si="83"/>
        <v>172</v>
      </c>
      <c r="E550" s="6">
        <v>152</v>
      </c>
      <c r="F550" s="6">
        <v>20</v>
      </c>
      <c r="G550" s="23">
        <v>615.6</v>
      </c>
      <c r="H550" s="7">
        <f t="shared" si="84"/>
        <v>4.05</v>
      </c>
      <c r="I550" s="23">
        <f t="shared" si="85"/>
        <v>162</v>
      </c>
      <c r="J550" s="8">
        <f t="shared" si="86"/>
        <v>201.03</v>
      </c>
    </row>
    <row r="551" spans="1:11" x14ac:dyDescent="0.25">
      <c r="A551" s="13" t="s">
        <v>15</v>
      </c>
      <c r="B551" s="32" t="s">
        <v>80</v>
      </c>
      <c r="C551" s="6">
        <v>1</v>
      </c>
      <c r="D551" s="6">
        <f t="shared" si="83"/>
        <v>164</v>
      </c>
      <c r="E551" s="6">
        <v>152</v>
      </c>
      <c r="F551" s="6">
        <v>12</v>
      </c>
      <c r="G551" s="23">
        <v>615.6</v>
      </c>
      <c r="H551" s="7">
        <f t="shared" si="84"/>
        <v>4.05</v>
      </c>
      <c r="I551" s="23">
        <f t="shared" si="85"/>
        <v>97.2</v>
      </c>
      <c r="J551" s="8">
        <f t="shared" si="86"/>
        <v>120.62</v>
      </c>
    </row>
    <row r="552" spans="1:11" x14ac:dyDescent="0.25">
      <c r="A552" s="13" t="s">
        <v>15</v>
      </c>
      <c r="B552" s="32" t="s">
        <v>108</v>
      </c>
      <c r="C552" s="6">
        <v>1</v>
      </c>
      <c r="D552" s="6">
        <f t="shared" si="83"/>
        <v>159</v>
      </c>
      <c r="E552" s="6">
        <v>152</v>
      </c>
      <c r="F552" s="6">
        <v>7</v>
      </c>
      <c r="G552" s="23">
        <v>592.79999999999995</v>
      </c>
      <c r="H552" s="7">
        <f t="shared" si="84"/>
        <v>3.9</v>
      </c>
      <c r="I552" s="23">
        <f t="shared" si="85"/>
        <v>54.6</v>
      </c>
      <c r="J552" s="8">
        <f t="shared" si="86"/>
        <v>67.75</v>
      </c>
    </row>
    <row r="553" spans="1:11" x14ac:dyDescent="0.25">
      <c r="A553" s="13" t="s">
        <v>15</v>
      </c>
      <c r="B553" s="32" t="s">
        <v>108</v>
      </c>
      <c r="C553" s="6">
        <v>1</v>
      </c>
      <c r="D553" s="6">
        <f t="shared" si="83"/>
        <v>159</v>
      </c>
      <c r="E553" s="6">
        <v>152</v>
      </c>
      <c r="F553" s="6">
        <v>7</v>
      </c>
      <c r="G553" s="23">
        <v>592.79999999999995</v>
      </c>
      <c r="H553" s="7">
        <f t="shared" si="84"/>
        <v>3.9</v>
      </c>
      <c r="I553" s="23">
        <f t="shared" si="85"/>
        <v>54.6</v>
      </c>
      <c r="J553" s="8">
        <f t="shared" si="86"/>
        <v>67.75</v>
      </c>
    </row>
    <row r="554" spans="1:11" x14ac:dyDescent="0.25">
      <c r="A554" s="13" t="s">
        <v>15</v>
      </c>
      <c r="B554" s="32" t="s">
        <v>253</v>
      </c>
      <c r="C554" s="6">
        <v>1</v>
      </c>
      <c r="D554" s="6">
        <f t="shared" si="83"/>
        <v>157.5</v>
      </c>
      <c r="E554" s="6">
        <v>152</v>
      </c>
      <c r="F554" s="6">
        <v>5.5</v>
      </c>
      <c r="G554" s="23">
        <v>676.41</v>
      </c>
      <c r="H554" s="7">
        <f t="shared" si="84"/>
        <v>4.45</v>
      </c>
      <c r="I554" s="23">
        <f t="shared" si="85"/>
        <v>48.95</v>
      </c>
      <c r="J554" s="8">
        <f t="shared" si="86"/>
        <v>60.74</v>
      </c>
    </row>
    <row r="555" spans="1:11" s="1" customFormat="1" ht="26.25" customHeight="1" x14ac:dyDescent="0.25">
      <c r="A555" s="29" t="s">
        <v>177</v>
      </c>
      <c r="B555" s="3" t="s">
        <v>0</v>
      </c>
      <c r="C555" s="4">
        <f>C556+C558+C567+C572</f>
        <v>12</v>
      </c>
      <c r="D555" s="4">
        <f>D556+D558+D567+D572</f>
        <v>2171.5</v>
      </c>
      <c r="E555" s="4">
        <f>E556+E558+E567+E572</f>
        <v>1592</v>
      </c>
      <c r="F555" s="4">
        <f>F556+F558+F567+F572</f>
        <v>579.5</v>
      </c>
      <c r="G555" s="4"/>
      <c r="H555" s="5"/>
      <c r="I555" s="5">
        <f>I556+I558+I567+I572</f>
        <v>5379.6</v>
      </c>
      <c r="J555" s="5">
        <f>J556+J558+J567+J572</f>
        <v>6675.5399999999991</v>
      </c>
      <c r="K555" s="2"/>
    </row>
    <row r="556" spans="1:11" s="28" customFormat="1" ht="33" x14ac:dyDescent="0.25">
      <c r="A556" s="15" t="s">
        <v>177</v>
      </c>
      <c r="B556" s="16" t="s">
        <v>11</v>
      </c>
      <c r="C556" s="17">
        <f>SUM(C557:C557)</f>
        <v>0</v>
      </c>
      <c r="D556" s="17">
        <f>SUM(D557:D557)</f>
        <v>0</v>
      </c>
      <c r="E556" s="17">
        <f>SUM(E557:E557)</f>
        <v>0</v>
      </c>
      <c r="F556" s="17">
        <f>SUM(F557:F557)</f>
        <v>0</v>
      </c>
      <c r="G556" s="17"/>
      <c r="H556" s="17"/>
      <c r="I556" s="17">
        <f>SUM(I557:I557)</f>
        <v>0</v>
      </c>
      <c r="J556" s="17">
        <f>SUM(J557:J557)</f>
        <v>0</v>
      </c>
      <c r="K556" s="2"/>
    </row>
    <row r="557" spans="1:11" s="28" customFormat="1" x14ac:dyDescent="0.25">
      <c r="A557" s="13" t="s">
        <v>177</v>
      </c>
      <c r="B557" s="14"/>
      <c r="C557" s="6"/>
      <c r="D557" s="6">
        <f t="shared" ref="D557" si="87">E557+F557</f>
        <v>0</v>
      </c>
      <c r="E557" s="6"/>
      <c r="F557" s="6"/>
      <c r="G557" s="7"/>
      <c r="H557" s="7"/>
      <c r="I557" s="23"/>
      <c r="J557" s="8"/>
      <c r="K557" s="2"/>
    </row>
    <row r="558" spans="1:11" s="28" customFormat="1" ht="49.5" x14ac:dyDescent="0.25">
      <c r="A558" s="15" t="s">
        <v>177</v>
      </c>
      <c r="B558" s="16" t="s">
        <v>12</v>
      </c>
      <c r="C558" s="17">
        <f>SUM(C559:C566)</f>
        <v>8</v>
      </c>
      <c r="D558" s="17">
        <f>SUM(D559:D566)</f>
        <v>1366.5</v>
      </c>
      <c r="E558" s="17">
        <f>SUM(E559:E566)</f>
        <v>1048</v>
      </c>
      <c r="F558" s="17">
        <f>SUM(F559:F566)</f>
        <v>318.5</v>
      </c>
      <c r="G558" s="17"/>
      <c r="H558" s="17"/>
      <c r="I558" s="17">
        <f>SUM(I559:I566)</f>
        <v>3500.4</v>
      </c>
      <c r="J558" s="18">
        <f>SUM(J559:J566)</f>
        <v>4343.6399999999994</v>
      </c>
      <c r="K558" s="2"/>
    </row>
    <row r="559" spans="1:11" s="28" customFormat="1" x14ac:dyDescent="0.25">
      <c r="A559" s="13" t="s">
        <v>177</v>
      </c>
      <c r="B559" s="33" t="s">
        <v>20</v>
      </c>
      <c r="C559" s="6">
        <v>1</v>
      </c>
      <c r="D559" s="6">
        <f t="shared" ref="D559:D566" si="88">E559+F559</f>
        <v>196</v>
      </c>
      <c r="E559" s="6">
        <v>152</v>
      </c>
      <c r="F559" s="6">
        <v>44</v>
      </c>
      <c r="G559" s="7">
        <v>836</v>
      </c>
      <c r="H559" s="7">
        <f t="shared" ref="H559:H566" si="89">ROUND(G559/E559,2)</f>
        <v>5.5</v>
      </c>
      <c r="I559" s="23">
        <f t="shared" ref="I559:I566" si="90">ROUND(F559*H559*2,2)</f>
        <v>484</v>
      </c>
      <c r="J559" s="8">
        <f t="shared" ref="J559:J565" si="91">ROUND(I559*1.2409,2)</f>
        <v>600.6</v>
      </c>
      <c r="K559" s="2"/>
    </row>
    <row r="560" spans="1:11" s="28" customFormat="1" x14ac:dyDescent="0.25">
      <c r="A560" s="13" t="s">
        <v>177</v>
      </c>
      <c r="B560" s="33" t="s">
        <v>20</v>
      </c>
      <c r="C560" s="6">
        <v>1</v>
      </c>
      <c r="D560" s="6">
        <f t="shared" si="88"/>
        <v>208</v>
      </c>
      <c r="E560" s="6">
        <v>152</v>
      </c>
      <c r="F560" s="6">
        <v>56</v>
      </c>
      <c r="G560" s="7">
        <v>881.6</v>
      </c>
      <c r="H560" s="7">
        <f t="shared" si="89"/>
        <v>5.8</v>
      </c>
      <c r="I560" s="23">
        <f t="shared" si="90"/>
        <v>649.6</v>
      </c>
      <c r="J560" s="8">
        <f t="shared" si="91"/>
        <v>806.09</v>
      </c>
      <c r="K560" s="2"/>
    </row>
    <row r="561" spans="1:11" s="28" customFormat="1" x14ac:dyDescent="0.25">
      <c r="A561" s="13" t="s">
        <v>177</v>
      </c>
      <c r="B561" s="33" t="s">
        <v>20</v>
      </c>
      <c r="C561" s="6">
        <v>1</v>
      </c>
      <c r="D561" s="6">
        <f t="shared" si="88"/>
        <v>123.5</v>
      </c>
      <c r="E561" s="6">
        <v>56</v>
      </c>
      <c r="F561" s="6">
        <v>67.5</v>
      </c>
      <c r="G561" s="7">
        <v>324.8</v>
      </c>
      <c r="H561" s="7">
        <f t="shared" si="89"/>
        <v>5.8</v>
      </c>
      <c r="I561" s="23">
        <f t="shared" si="90"/>
        <v>783</v>
      </c>
      <c r="J561" s="8">
        <f t="shared" si="91"/>
        <v>971.62</v>
      </c>
      <c r="K561" s="2"/>
    </row>
    <row r="562" spans="1:11" s="28" customFormat="1" x14ac:dyDescent="0.25">
      <c r="A562" s="13" t="s">
        <v>177</v>
      </c>
      <c r="B562" s="33" t="s">
        <v>20</v>
      </c>
      <c r="C562" s="6">
        <v>1</v>
      </c>
      <c r="D562" s="6">
        <f t="shared" si="88"/>
        <v>92</v>
      </c>
      <c r="E562" s="6">
        <v>80</v>
      </c>
      <c r="F562" s="6">
        <v>12</v>
      </c>
      <c r="G562" s="7">
        <v>464</v>
      </c>
      <c r="H562" s="7">
        <f t="shared" si="89"/>
        <v>5.8</v>
      </c>
      <c r="I562" s="23">
        <f t="shared" si="90"/>
        <v>139.19999999999999</v>
      </c>
      <c r="J562" s="8">
        <f t="shared" si="91"/>
        <v>172.73</v>
      </c>
      <c r="K562" s="2"/>
    </row>
    <row r="563" spans="1:11" s="28" customFormat="1" x14ac:dyDescent="0.25">
      <c r="A563" s="13" t="s">
        <v>177</v>
      </c>
      <c r="B563" s="33" t="s">
        <v>20</v>
      </c>
      <c r="C563" s="6">
        <v>1</v>
      </c>
      <c r="D563" s="6">
        <f t="shared" si="88"/>
        <v>164</v>
      </c>
      <c r="E563" s="20">
        <v>152</v>
      </c>
      <c r="F563" s="6">
        <v>12</v>
      </c>
      <c r="G563" s="7">
        <v>836</v>
      </c>
      <c r="H563" s="7">
        <f t="shared" si="89"/>
        <v>5.5</v>
      </c>
      <c r="I563" s="23">
        <f>ROUND(F563*H563*2,2)</f>
        <v>132</v>
      </c>
      <c r="J563" s="8">
        <f t="shared" si="91"/>
        <v>163.80000000000001</v>
      </c>
      <c r="K563" s="2"/>
    </row>
    <row r="564" spans="1:11" s="28" customFormat="1" x14ac:dyDescent="0.25">
      <c r="A564" s="13" t="s">
        <v>177</v>
      </c>
      <c r="B564" s="33" t="s">
        <v>20</v>
      </c>
      <c r="C564" s="6">
        <v>1</v>
      </c>
      <c r="D564" s="6">
        <f t="shared" si="88"/>
        <v>213</v>
      </c>
      <c r="E564" s="20">
        <v>152</v>
      </c>
      <c r="F564" s="6">
        <v>61</v>
      </c>
      <c r="G564" s="7">
        <v>714.4</v>
      </c>
      <c r="H564" s="7">
        <f t="shared" si="89"/>
        <v>4.7</v>
      </c>
      <c r="I564" s="23">
        <f t="shared" si="90"/>
        <v>573.4</v>
      </c>
      <c r="J564" s="8">
        <f t="shared" si="91"/>
        <v>711.53</v>
      </c>
      <c r="K564" s="2"/>
    </row>
    <row r="565" spans="1:11" s="28" customFormat="1" x14ac:dyDescent="0.25">
      <c r="A565" s="13" t="s">
        <v>177</v>
      </c>
      <c r="B565" s="33" t="s">
        <v>20</v>
      </c>
      <c r="C565" s="6">
        <v>1</v>
      </c>
      <c r="D565" s="6">
        <f t="shared" si="88"/>
        <v>164</v>
      </c>
      <c r="E565" s="20">
        <v>152</v>
      </c>
      <c r="F565" s="6">
        <v>12</v>
      </c>
      <c r="G565" s="7">
        <v>714.4</v>
      </c>
      <c r="H565" s="7">
        <f t="shared" si="89"/>
        <v>4.7</v>
      </c>
      <c r="I565" s="23">
        <f t="shared" si="90"/>
        <v>112.8</v>
      </c>
      <c r="J565" s="8">
        <f t="shared" si="91"/>
        <v>139.97</v>
      </c>
      <c r="K565" s="2"/>
    </row>
    <row r="566" spans="1:11" s="28" customFormat="1" x14ac:dyDescent="0.25">
      <c r="A566" s="13" t="s">
        <v>177</v>
      </c>
      <c r="B566" s="33" t="s">
        <v>20</v>
      </c>
      <c r="C566" s="6">
        <v>1</v>
      </c>
      <c r="D566" s="6">
        <f t="shared" si="88"/>
        <v>206</v>
      </c>
      <c r="E566" s="20">
        <v>152</v>
      </c>
      <c r="F566" s="6">
        <v>54</v>
      </c>
      <c r="G566" s="7">
        <v>881.6</v>
      </c>
      <c r="H566" s="7">
        <f t="shared" si="89"/>
        <v>5.8</v>
      </c>
      <c r="I566" s="23">
        <f t="shared" si="90"/>
        <v>626.4</v>
      </c>
      <c r="J566" s="8">
        <f>ROUND(I566*1.2409,2)</f>
        <v>777.3</v>
      </c>
      <c r="K566" s="2"/>
    </row>
    <row r="567" spans="1:11" s="28" customFormat="1" ht="49.5" x14ac:dyDescent="0.25">
      <c r="A567" s="15" t="s">
        <v>177</v>
      </c>
      <c r="B567" s="16" t="s">
        <v>13</v>
      </c>
      <c r="C567" s="17">
        <f>SUM(C568:C571)</f>
        <v>4</v>
      </c>
      <c r="D567" s="17">
        <f>SUM(D568:D571)</f>
        <v>805</v>
      </c>
      <c r="E567" s="17">
        <f>SUM(E568:E571)</f>
        <v>544</v>
      </c>
      <c r="F567" s="17">
        <f>SUM(F568:F571)</f>
        <v>261</v>
      </c>
      <c r="G567" s="17"/>
      <c r="H567" s="17"/>
      <c r="I567" s="17">
        <f>SUM(I568:I571)</f>
        <v>1879.2</v>
      </c>
      <c r="J567" s="22">
        <f>SUM(J568:J571)</f>
        <v>2331.9</v>
      </c>
      <c r="K567" s="2"/>
    </row>
    <row r="568" spans="1:11" x14ac:dyDescent="0.25">
      <c r="A568" s="13" t="s">
        <v>177</v>
      </c>
      <c r="B568" s="33" t="s">
        <v>59</v>
      </c>
      <c r="C568" s="6">
        <v>1</v>
      </c>
      <c r="D568" s="6">
        <f t="shared" ref="D568:D571" si="92">E568+F568</f>
        <v>201</v>
      </c>
      <c r="E568" s="6">
        <v>152</v>
      </c>
      <c r="F568" s="6">
        <v>49</v>
      </c>
      <c r="G568" s="7">
        <v>547.20000000000005</v>
      </c>
      <c r="H568" s="7">
        <f t="shared" ref="H568:H571" si="93">ROUND(G568/E568,2)</f>
        <v>3.6</v>
      </c>
      <c r="I568" s="23">
        <f t="shared" ref="I568:I571" si="94">ROUND(F568*H568*2,2)</f>
        <v>352.8</v>
      </c>
      <c r="J568" s="8">
        <f t="shared" ref="J568:J571" si="95">ROUND(I568*1.2409,2)</f>
        <v>437.79</v>
      </c>
    </row>
    <row r="569" spans="1:11" x14ac:dyDescent="0.25">
      <c r="A569" s="13" t="s">
        <v>177</v>
      </c>
      <c r="B569" s="33" t="s">
        <v>59</v>
      </c>
      <c r="C569" s="6">
        <v>1</v>
      </c>
      <c r="D569" s="6">
        <f t="shared" si="92"/>
        <v>268</v>
      </c>
      <c r="E569" s="6">
        <v>152</v>
      </c>
      <c r="F569" s="6">
        <v>116</v>
      </c>
      <c r="G569" s="7">
        <v>547.20000000000005</v>
      </c>
      <c r="H569" s="7">
        <f t="shared" si="93"/>
        <v>3.6</v>
      </c>
      <c r="I569" s="23">
        <f>ROUND(F569*H569*2,2)</f>
        <v>835.2</v>
      </c>
      <c r="J569" s="8">
        <f t="shared" si="95"/>
        <v>1036.4000000000001</v>
      </c>
    </row>
    <row r="570" spans="1:11" x14ac:dyDescent="0.25">
      <c r="A570" s="13" t="s">
        <v>177</v>
      </c>
      <c r="B570" s="33" t="s">
        <v>59</v>
      </c>
      <c r="C570" s="6">
        <v>1</v>
      </c>
      <c r="D570" s="6">
        <f t="shared" si="92"/>
        <v>214</v>
      </c>
      <c r="E570" s="6">
        <v>152</v>
      </c>
      <c r="F570" s="6">
        <v>62</v>
      </c>
      <c r="G570" s="7">
        <v>547.20000000000005</v>
      </c>
      <c r="H570" s="7">
        <f t="shared" si="93"/>
        <v>3.6</v>
      </c>
      <c r="I570" s="23">
        <f t="shared" si="94"/>
        <v>446.4</v>
      </c>
      <c r="J570" s="8">
        <f t="shared" si="95"/>
        <v>553.94000000000005</v>
      </c>
    </row>
    <row r="571" spans="1:11" x14ac:dyDescent="0.25">
      <c r="A571" s="13" t="s">
        <v>177</v>
      </c>
      <c r="B571" s="33" t="s">
        <v>114</v>
      </c>
      <c r="C571" s="6">
        <v>1</v>
      </c>
      <c r="D571" s="6">
        <f t="shared" si="92"/>
        <v>122</v>
      </c>
      <c r="E571" s="6">
        <v>88</v>
      </c>
      <c r="F571" s="6">
        <v>34</v>
      </c>
      <c r="G571" s="7">
        <v>316.8</v>
      </c>
      <c r="H571" s="7">
        <f t="shared" si="93"/>
        <v>3.6</v>
      </c>
      <c r="I571" s="23">
        <f t="shared" si="94"/>
        <v>244.8</v>
      </c>
      <c r="J571" s="8">
        <f t="shared" si="95"/>
        <v>303.77</v>
      </c>
    </row>
    <row r="572" spans="1:11" ht="33" x14ac:dyDescent="0.25">
      <c r="A572" s="15" t="s">
        <v>177</v>
      </c>
      <c r="B572" s="16" t="s">
        <v>14</v>
      </c>
      <c r="C572" s="17">
        <f>SUM(C573:C573)</f>
        <v>0</v>
      </c>
      <c r="D572" s="17">
        <f>SUM(D573:D573)</f>
        <v>0</v>
      </c>
      <c r="E572" s="17">
        <f>SUM(E573:E573)</f>
        <v>0</v>
      </c>
      <c r="F572" s="17">
        <f>SUM(F573:F573)</f>
        <v>0</v>
      </c>
      <c r="G572" s="17"/>
      <c r="H572" s="17"/>
      <c r="I572" s="17">
        <f>SUM(I573:I573)</f>
        <v>0</v>
      </c>
      <c r="J572" s="17">
        <f>SUM(J573:J573)</f>
        <v>0</v>
      </c>
    </row>
    <row r="573" spans="1:11" x14ac:dyDescent="0.25">
      <c r="A573" s="13" t="s">
        <v>177</v>
      </c>
      <c r="B573" s="14"/>
      <c r="C573" s="6"/>
      <c r="D573" s="6">
        <f t="shared" ref="D573" si="96">E573+F573</f>
        <v>0</v>
      </c>
      <c r="E573" s="6"/>
      <c r="F573" s="6"/>
      <c r="G573" s="7"/>
      <c r="H573" s="7"/>
      <c r="I573" s="23"/>
      <c r="J573" s="8"/>
    </row>
    <row r="574" spans="1:11" s="1" customFormat="1" ht="26.25" customHeight="1" x14ac:dyDescent="0.25">
      <c r="A574" s="29" t="s">
        <v>178</v>
      </c>
      <c r="B574" s="29" t="s">
        <v>0</v>
      </c>
      <c r="C574" s="4">
        <f>C575+C577+C581+C585</f>
        <v>9</v>
      </c>
      <c r="D574" s="4">
        <f>D575+D577+D581+D585</f>
        <v>1242</v>
      </c>
      <c r="E574" s="4">
        <f>E575+E577+E581+E585</f>
        <v>1197</v>
      </c>
      <c r="F574" s="4">
        <f>F575+F577+F581+F585</f>
        <v>45</v>
      </c>
      <c r="G574" s="4"/>
      <c r="H574" s="5"/>
      <c r="I574" s="5">
        <f>I575+I577+I581+I585</f>
        <v>508.06</v>
      </c>
      <c r="J574" s="5">
        <f>J575+J577+J581+J585</f>
        <v>630.45000000000005</v>
      </c>
      <c r="K574" s="2"/>
    </row>
    <row r="575" spans="1:11" s="28" customFormat="1" ht="33" x14ac:dyDescent="0.25">
      <c r="A575" s="15" t="s">
        <v>178</v>
      </c>
      <c r="B575" s="16" t="s">
        <v>11</v>
      </c>
      <c r="C575" s="17">
        <f>SUM(C576:C576)</f>
        <v>0</v>
      </c>
      <c r="D575" s="17">
        <f>SUM(D576:D576)</f>
        <v>0</v>
      </c>
      <c r="E575" s="17">
        <f>SUM(E576:E576)</f>
        <v>0</v>
      </c>
      <c r="F575" s="17">
        <f>SUM(F576:F576)</f>
        <v>0</v>
      </c>
      <c r="G575" s="17"/>
      <c r="H575" s="17"/>
      <c r="I575" s="17">
        <f>SUM(I576:I576)</f>
        <v>0</v>
      </c>
      <c r="J575" s="17">
        <f>SUM(J576:J576)</f>
        <v>0</v>
      </c>
      <c r="K575" s="2"/>
    </row>
    <row r="576" spans="1:11" s="28" customFormat="1" x14ac:dyDescent="0.25">
      <c r="A576" s="12" t="s">
        <v>178</v>
      </c>
      <c r="B576" s="14"/>
      <c r="C576" s="6"/>
      <c r="D576" s="6">
        <f t="shared" ref="D576" si="97">E576+F576</f>
        <v>0</v>
      </c>
      <c r="E576" s="6"/>
      <c r="F576" s="6"/>
      <c r="G576" s="7"/>
      <c r="H576" s="7"/>
      <c r="I576" s="23"/>
      <c r="J576" s="8"/>
      <c r="K576" s="2"/>
    </row>
    <row r="577" spans="1:11" s="28" customFormat="1" ht="49.5" x14ac:dyDescent="0.25">
      <c r="A577" s="15" t="s">
        <v>178</v>
      </c>
      <c r="B577" s="16" t="s">
        <v>12</v>
      </c>
      <c r="C577" s="17">
        <f>SUM(C578:C580)</f>
        <v>3</v>
      </c>
      <c r="D577" s="17">
        <f t="shared" ref="D577:I577" si="98">SUM(D578:D580)</f>
        <v>417</v>
      </c>
      <c r="E577" s="17">
        <f t="shared" si="98"/>
        <v>399</v>
      </c>
      <c r="F577" s="17">
        <f t="shared" si="98"/>
        <v>18</v>
      </c>
      <c r="G577" s="17"/>
      <c r="H577" s="17"/>
      <c r="I577" s="17">
        <f t="shared" si="98"/>
        <v>255.28000000000003</v>
      </c>
      <c r="J577" s="18">
        <f>SUM(J578:J580)</f>
        <v>316.77999999999997</v>
      </c>
      <c r="K577" s="2"/>
    </row>
    <row r="578" spans="1:11" s="28" customFormat="1" x14ac:dyDescent="0.25">
      <c r="A578" s="12" t="s">
        <v>178</v>
      </c>
      <c r="B578" s="121" t="s">
        <v>20</v>
      </c>
      <c r="C578" s="20">
        <v>1</v>
      </c>
      <c r="D578" s="6">
        <f t="shared" ref="D578:D580" si="99">E578+F578</f>
        <v>140</v>
      </c>
      <c r="E578" s="20">
        <v>133</v>
      </c>
      <c r="F578" s="20">
        <v>7</v>
      </c>
      <c r="G578" s="20">
        <v>876</v>
      </c>
      <c r="H578" s="7">
        <f t="shared" ref="H578:H580" si="100">ROUND(G578/E578,2)</f>
        <v>6.59</v>
      </c>
      <c r="I578" s="23">
        <f t="shared" ref="I578:I579" si="101">ROUND(F578*H578*2,2)</f>
        <v>92.26</v>
      </c>
      <c r="J578" s="8">
        <f t="shared" ref="J578:J579" si="102">ROUND(I578*1.2409,2)</f>
        <v>114.49</v>
      </c>
      <c r="K578" s="2"/>
    </row>
    <row r="579" spans="1:11" s="28" customFormat="1" x14ac:dyDescent="0.25">
      <c r="A579" s="12" t="s">
        <v>178</v>
      </c>
      <c r="B579" s="121" t="s">
        <v>256</v>
      </c>
      <c r="C579" s="20">
        <v>1</v>
      </c>
      <c r="D579" s="6">
        <f t="shared" si="99"/>
        <v>137</v>
      </c>
      <c r="E579" s="20">
        <v>133</v>
      </c>
      <c r="F579" s="20">
        <v>4</v>
      </c>
      <c r="G579" s="20">
        <v>986</v>
      </c>
      <c r="H579" s="7">
        <f t="shared" si="100"/>
        <v>7.41</v>
      </c>
      <c r="I579" s="23">
        <f t="shared" si="101"/>
        <v>59.28</v>
      </c>
      <c r="J579" s="8">
        <f t="shared" si="102"/>
        <v>73.56</v>
      </c>
      <c r="K579" s="2"/>
    </row>
    <row r="580" spans="1:11" s="28" customFormat="1" x14ac:dyDescent="0.25">
      <c r="A580" s="12" t="s">
        <v>178</v>
      </c>
      <c r="B580" s="121" t="s">
        <v>256</v>
      </c>
      <c r="C580" s="6">
        <v>1</v>
      </c>
      <c r="D580" s="6">
        <f t="shared" si="99"/>
        <v>140</v>
      </c>
      <c r="E580" s="6">
        <v>133</v>
      </c>
      <c r="F580" s="6">
        <v>7</v>
      </c>
      <c r="G580" s="7">
        <v>986</v>
      </c>
      <c r="H580" s="7">
        <f t="shared" si="100"/>
        <v>7.41</v>
      </c>
      <c r="I580" s="23">
        <f>ROUND(F580*H580*2,2)</f>
        <v>103.74</v>
      </c>
      <c r="J580" s="8">
        <f>ROUND(I580*1.2409,2)</f>
        <v>128.72999999999999</v>
      </c>
      <c r="K580" s="2"/>
    </row>
    <row r="581" spans="1:11" s="28" customFormat="1" ht="49.5" x14ac:dyDescent="0.25">
      <c r="A581" s="15" t="s">
        <v>178</v>
      </c>
      <c r="B581" s="16" t="s">
        <v>13</v>
      </c>
      <c r="C581" s="17">
        <f>SUM(C582:C584)</f>
        <v>3</v>
      </c>
      <c r="D581" s="17">
        <f>SUM(D582:D584)</f>
        <v>413</v>
      </c>
      <c r="E581" s="17">
        <f>SUM(E582:E584)</f>
        <v>399</v>
      </c>
      <c r="F581" s="17">
        <f>SUM(F582:F584)</f>
        <v>14</v>
      </c>
      <c r="G581" s="17"/>
      <c r="H581" s="17"/>
      <c r="I581" s="17">
        <f>SUM(I582:I584)</f>
        <v>150.08000000000001</v>
      </c>
      <c r="J581" s="22">
        <f>SUM(J582:J584)</f>
        <v>186.23000000000002</v>
      </c>
      <c r="K581" s="2"/>
    </row>
    <row r="582" spans="1:11" x14ac:dyDescent="0.25">
      <c r="A582" s="12" t="s">
        <v>178</v>
      </c>
      <c r="B582" s="14" t="s">
        <v>59</v>
      </c>
      <c r="C582" s="6">
        <v>1</v>
      </c>
      <c r="D582" s="6">
        <f t="shared" ref="D582:D584" si="103">E582+F582</f>
        <v>138</v>
      </c>
      <c r="E582" s="6">
        <v>133</v>
      </c>
      <c r="F582" s="6">
        <v>5</v>
      </c>
      <c r="G582" s="7">
        <v>713</v>
      </c>
      <c r="H582" s="7">
        <f t="shared" ref="H582:H584" si="104">ROUND(G582/E582,2)</f>
        <v>5.36</v>
      </c>
      <c r="I582" s="23">
        <f t="shared" ref="I582:I584" si="105">ROUND(F582*H582*2,2)</f>
        <v>53.6</v>
      </c>
      <c r="J582" s="8">
        <f t="shared" ref="J582:J584" si="106">ROUND(I582*1.2409,2)</f>
        <v>66.510000000000005</v>
      </c>
    </row>
    <row r="583" spans="1:11" x14ac:dyDescent="0.25">
      <c r="A583" s="12" t="s">
        <v>178</v>
      </c>
      <c r="B583" s="14" t="s">
        <v>59</v>
      </c>
      <c r="C583" s="6">
        <v>1</v>
      </c>
      <c r="D583" s="6">
        <f t="shared" si="103"/>
        <v>138</v>
      </c>
      <c r="E583" s="6">
        <v>133</v>
      </c>
      <c r="F583" s="6">
        <v>5</v>
      </c>
      <c r="G583" s="7">
        <v>713</v>
      </c>
      <c r="H583" s="7">
        <v>5.36</v>
      </c>
      <c r="I583" s="23">
        <f t="shared" si="105"/>
        <v>53.6</v>
      </c>
      <c r="J583" s="8">
        <f t="shared" si="106"/>
        <v>66.510000000000005</v>
      </c>
    </row>
    <row r="584" spans="1:11" x14ac:dyDescent="0.25">
      <c r="A584" s="12" t="s">
        <v>178</v>
      </c>
      <c r="B584" s="14" t="s">
        <v>59</v>
      </c>
      <c r="C584" s="6">
        <v>1</v>
      </c>
      <c r="D584" s="6">
        <f t="shared" si="103"/>
        <v>137</v>
      </c>
      <c r="E584" s="6">
        <v>133</v>
      </c>
      <c r="F584" s="6">
        <v>4</v>
      </c>
      <c r="G584" s="7">
        <v>713</v>
      </c>
      <c r="H584" s="7">
        <f t="shared" si="104"/>
        <v>5.36</v>
      </c>
      <c r="I584" s="23">
        <f t="shared" si="105"/>
        <v>42.88</v>
      </c>
      <c r="J584" s="8">
        <f t="shared" si="106"/>
        <v>53.21</v>
      </c>
    </row>
    <row r="585" spans="1:11" ht="33" x14ac:dyDescent="0.25">
      <c r="A585" s="15" t="s">
        <v>178</v>
      </c>
      <c r="B585" s="16" t="s">
        <v>14</v>
      </c>
      <c r="C585" s="17">
        <f>SUM(C586:C588)</f>
        <v>3</v>
      </c>
      <c r="D585" s="17">
        <f>SUM(D586:D588)</f>
        <v>412</v>
      </c>
      <c r="E585" s="17">
        <f>SUM(E586:E588)</f>
        <v>399</v>
      </c>
      <c r="F585" s="17">
        <f>SUM(F586:F588)</f>
        <v>13</v>
      </c>
      <c r="G585" s="17"/>
      <c r="H585" s="17"/>
      <c r="I585" s="17">
        <f>SUM(I586:I588)</f>
        <v>102.69999999999999</v>
      </c>
      <c r="J585" s="18">
        <f>SUM(J586:J588)</f>
        <v>127.44</v>
      </c>
    </row>
    <row r="586" spans="1:11" x14ac:dyDescent="0.25">
      <c r="A586" s="12" t="s">
        <v>178</v>
      </c>
      <c r="B586" s="14" t="s">
        <v>75</v>
      </c>
      <c r="C586" s="6">
        <v>1</v>
      </c>
      <c r="D586" s="6">
        <f t="shared" ref="D586:D588" si="107">E586+F586</f>
        <v>138</v>
      </c>
      <c r="E586" s="6">
        <v>133</v>
      </c>
      <c r="F586" s="6">
        <v>5</v>
      </c>
      <c r="G586" s="7">
        <v>525</v>
      </c>
      <c r="H586" s="7">
        <f t="shared" ref="H586:H588" si="108">ROUND(G586/E586,2)</f>
        <v>3.95</v>
      </c>
      <c r="I586" s="23">
        <f t="shared" ref="I586:I588" si="109">ROUND(F586*H586*2,2)</f>
        <v>39.5</v>
      </c>
      <c r="J586" s="8">
        <f t="shared" ref="J586:J587" si="110">ROUND(I586*1.2409,2)</f>
        <v>49.02</v>
      </c>
    </row>
    <row r="587" spans="1:11" x14ac:dyDescent="0.25">
      <c r="A587" s="12" t="s">
        <v>178</v>
      </c>
      <c r="B587" s="14" t="s">
        <v>75</v>
      </c>
      <c r="C587" s="6">
        <v>1</v>
      </c>
      <c r="D587" s="6">
        <f t="shared" si="107"/>
        <v>137</v>
      </c>
      <c r="E587" s="6">
        <v>133</v>
      </c>
      <c r="F587" s="6">
        <v>4</v>
      </c>
      <c r="G587" s="7">
        <v>525</v>
      </c>
      <c r="H587" s="7">
        <f t="shared" si="108"/>
        <v>3.95</v>
      </c>
      <c r="I587" s="23">
        <f t="shared" si="109"/>
        <v>31.6</v>
      </c>
      <c r="J587" s="8">
        <f t="shared" si="110"/>
        <v>39.21</v>
      </c>
    </row>
    <row r="588" spans="1:11" x14ac:dyDescent="0.25">
      <c r="A588" s="12" t="s">
        <v>178</v>
      </c>
      <c r="B588" s="14" t="s">
        <v>75</v>
      </c>
      <c r="C588" s="6">
        <v>1</v>
      </c>
      <c r="D588" s="6">
        <f t="shared" si="107"/>
        <v>137</v>
      </c>
      <c r="E588" s="6">
        <v>133</v>
      </c>
      <c r="F588" s="6">
        <v>4</v>
      </c>
      <c r="G588" s="7">
        <v>525</v>
      </c>
      <c r="H588" s="7">
        <f t="shared" si="108"/>
        <v>3.95</v>
      </c>
      <c r="I588" s="23">
        <f t="shared" si="109"/>
        <v>31.6</v>
      </c>
      <c r="J588" s="8">
        <f>ROUND(I588*1.2409,2)</f>
        <v>39.21</v>
      </c>
    </row>
    <row r="589" spans="1:11" s="1" customFormat="1" ht="26.25" customHeight="1" x14ac:dyDescent="0.25">
      <c r="A589" s="29" t="s">
        <v>65</v>
      </c>
      <c r="B589" s="3" t="s">
        <v>0</v>
      </c>
      <c r="C589" s="4">
        <f>C590+C592+C604+C606</f>
        <v>14</v>
      </c>
      <c r="D589" s="4">
        <f>D590+D592+D604+D606</f>
        <v>2564</v>
      </c>
      <c r="E589" s="4">
        <f>E590+E592+E604+E606</f>
        <v>2128</v>
      </c>
      <c r="F589" s="55">
        <f>F590+F592+F604+F606</f>
        <v>436</v>
      </c>
      <c r="G589" s="4"/>
      <c r="H589" s="5"/>
      <c r="I589" s="5">
        <f>I590+I592+I604+I606</f>
        <v>5429.4399999999987</v>
      </c>
      <c r="J589" s="5">
        <f>J590+J592+J604+J606</f>
        <v>6737.37</v>
      </c>
      <c r="K589" s="2"/>
    </row>
    <row r="590" spans="1:11" s="28" customFormat="1" ht="33" x14ac:dyDescent="0.25">
      <c r="A590" s="15" t="s">
        <v>65</v>
      </c>
      <c r="B590" s="16" t="s">
        <v>11</v>
      </c>
      <c r="C590" s="17">
        <f>SUM(C591:C591)</f>
        <v>0</v>
      </c>
      <c r="D590" s="17">
        <f>SUM(D591:D591)</f>
        <v>0</v>
      </c>
      <c r="E590" s="17">
        <f>SUM(E591:E591)</f>
        <v>0</v>
      </c>
      <c r="F590" s="17">
        <f>SUM(F591:F591)</f>
        <v>0</v>
      </c>
      <c r="G590" s="17"/>
      <c r="H590" s="17"/>
      <c r="I590" s="17">
        <f>SUM(I591:I591)</f>
        <v>0</v>
      </c>
      <c r="J590" s="17">
        <f>SUM(J591:J591)</f>
        <v>0</v>
      </c>
      <c r="K590" s="2"/>
    </row>
    <row r="591" spans="1:11" s="28" customFormat="1" x14ac:dyDescent="0.25">
      <c r="A591" s="12" t="s">
        <v>65</v>
      </c>
      <c r="B591" s="14"/>
      <c r="C591" s="6"/>
      <c r="D591" s="6">
        <f t="shared" ref="D591" si="111">E591+F591</f>
        <v>0</v>
      </c>
      <c r="E591" s="6"/>
      <c r="F591" s="6"/>
      <c r="G591" s="7"/>
      <c r="H591" s="7"/>
      <c r="I591" s="23"/>
      <c r="J591" s="8"/>
      <c r="K591" s="2"/>
    </row>
    <row r="592" spans="1:11" s="28" customFormat="1" ht="49.5" x14ac:dyDescent="0.25">
      <c r="A592" s="15" t="s">
        <v>65</v>
      </c>
      <c r="B592" s="16" t="s">
        <v>12</v>
      </c>
      <c r="C592" s="17">
        <f>SUM(C593:C603)</f>
        <v>11</v>
      </c>
      <c r="D592" s="17">
        <f>SUM(D593:D603)</f>
        <v>2018</v>
      </c>
      <c r="E592" s="17">
        <f>SUM(E593:E603)</f>
        <v>1672</v>
      </c>
      <c r="F592" s="17">
        <f>SUM(F593:F603)</f>
        <v>346</v>
      </c>
      <c r="G592" s="22"/>
      <c r="H592" s="17"/>
      <c r="I592" s="22">
        <f>SUM(I593:I603)</f>
        <v>4626.1599999999989</v>
      </c>
      <c r="J592" s="18">
        <f>SUM(J593:J603)</f>
        <v>5740.58</v>
      </c>
      <c r="K592" s="2"/>
    </row>
    <row r="593" spans="1:11" s="28" customFormat="1" x14ac:dyDescent="0.25">
      <c r="A593" s="12" t="s">
        <v>65</v>
      </c>
      <c r="B593" s="33" t="s">
        <v>180</v>
      </c>
      <c r="C593" s="6">
        <v>1</v>
      </c>
      <c r="D593" s="6">
        <f t="shared" ref="D593:D603" si="112">E593+F593</f>
        <v>180</v>
      </c>
      <c r="E593" s="6">
        <v>152</v>
      </c>
      <c r="F593" s="6">
        <v>28</v>
      </c>
      <c r="G593" s="7">
        <v>1030</v>
      </c>
      <c r="H593" s="7">
        <f t="shared" ref="H593:H603" si="113">ROUND(G593/E593,2)</f>
        <v>6.78</v>
      </c>
      <c r="I593" s="23">
        <f t="shared" ref="I593:I603" si="114">ROUND(F593*H593*2,2)</f>
        <v>379.68</v>
      </c>
      <c r="J593" s="8">
        <f t="shared" ref="J593:J603" si="115">ROUND(I593*1.2409,2)</f>
        <v>471.14</v>
      </c>
      <c r="K593" s="2"/>
    </row>
    <row r="594" spans="1:11" s="28" customFormat="1" x14ac:dyDescent="0.25">
      <c r="A594" s="12" t="s">
        <v>65</v>
      </c>
      <c r="B594" s="33" t="s">
        <v>180</v>
      </c>
      <c r="C594" s="6">
        <v>1</v>
      </c>
      <c r="D594" s="6">
        <f t="shared" si="112"/>
        <v>180</v>
      </c>
      <c r="E594" s="6">
        <v>152</v>
      </c>
      <c r="F594" s="6">
        <v>28</v>
      </c>
      <c r="G594" s="7">
        <v>1030</v>
      </c>
      <c r="H594" s="7">
        <f t="shared" si="113"/>
        <v>6.78</v>
      </c>
      <c r="I594" s="23">
        <f t="shared" si="114"/>
        <v>379.68</v>
      </c>
      <c r="J594" s="8">
        <f t="shared" si="115"/>
        <v>471.14</v>
      </c>
      <c r="K594" s="2"/>
    </row>
    <row r="595" spans="1:11" s="28" customFormat="1" x14ac:dyDescent="0.25">
      <c r="A595" s="12" t="s">
        <v>65</v>
      </c>
      <c r="B595" s="33" t="s">
        <v>180</v>
      </c>
      <c r="C595" s="6">
        <v>1</v>
      </c>
      <c r="D595" s="6">
        <f t="shared" si="112"/>
        <v>192</v>
      </c>
      <c r="E595" s="6">
        <v>152</v>
      </c>
      <c r="F595" s="6">
        <v>40</v>
      </c>
      <c r="G595" s="7">
        <v>1030</v>
      </c>
      <c r="H595" s="7">
        <f t="shared" si="113"/>
        <v>6.78</v>
      </c>
      <c r="I595" s="23">
        <f t="shared" si="114"/>
        <v>542.4</v>
      </c>
      <c r="J595" s="8">
        <f t="shared" si="115"/>
        <v>673.06</v>
      </c>
      <c r="K595" s="2"/>
    </row>
    <row r="596" spans="1:11" s="28" customFormat="1" x14ac:dyDescent="0.25">
      <c r="A596" s="12" t="s">
        <v>65</v>
      </c>
      <c r="B596" s="33" t="s">
        <v>180</v>
      </c>
      <c r="C596" s="6">
        <v>1</v>
      </c>
      <c r="D596" s="6">
        <f t="shared" si="112"/>
        <v>198</v>
      </c>
      <c r="E596" s="6">
        <v>152</v>
      </c>
      <c r="F596" s="6">
        <v>46</v>
      </c>
      <c r="G596" s="7">
        <v>1030</v>
      </c>
      <c r="H596" s="7">
        <f t="shared" si="113"/>
        <v>6.78</v>
      </c>
      <c r="I596" s="23">
        <f t="shared" si="114"/>
        <v>623.76</v>
      </c>
      <c r="J596" s="8">
        <f t="shared" si="115"/>
        <v>774.02</v>
      </c>
      <c r="K596" s="2"/>
    </row>
    <row r="597" spans="1:11" s="28" customFormat="1" x14ac:dyDescent="0.25">
      <c r="A597" s="12" t="s">
        <v>65</v>
      </c>
      <c r="B597" s="33" t="s">
        <v>180</v>
      </c>
      <c r="C597" s="6">
        <v>1</v>
      </c>
      <c r="D597" s="6">
        <f t="shared" si="112"/>
        <v>164</v>
      </c>
      <c r="E597" s="6">
        <v>152</v>
      </c>
      <c r="F597" s="6">
        <v>12</v>
      </c>
      <c r="G597" s="7">
        <v>1030</v>
      </c>
      <c r="H597" s="7">
        <f t="shared" si="113"/>
        <v>6.78</v>
      </c>
      <c r="I597" s="23">
        <f>ROUND(F597*H597*2,2)</f>
        <v>162.72</v>
      </c>
      <c r="J597" s="8">
        <f t="shared" si="115"/>
        <v>201.92</v>
      </c>
      <c r="K597" s="2"/>
    </row>
    <row r="598" spans="1:11" s="28" customFormat="1" x14ac:dyDescent="0.25">
      <c r="A598" s="12" t="s">
        <v>65</v>
      </c>
      <c r="B598" s="33" t="s">
        <v>180</v>
      </c>
      <c r="C598" s="6">
        <v>1</v>
      </c>
      <c r="D598" s="6">
        <f t="shared" si="112"/>
        <v>196</v>
      </c>
      <c r="E598" s="6">
        <v>152</v>
      </c>
      <c r="F598" s="6">
        <v>44</v>
      </c>
      <c r="G598" s="7">
        <v>1030</v>
      </c>
      <c r="H598" s="7">
        <f t="shared" si="113"/>
        <v>6.78</v>
      </c>
      <c r="I598" s="23">
        <f t="shared" si="114"/>
        <v>596.64</v>
      </c>
      <c r="J598" s="8">
        <f t="shared" si="115"/>
        <v>740.37</v>
      </c>
      <c r="K598" s="2"/>
    </row>
    <row r="599" spans="1:11" s="28" customFormat="1" x14ac:dyDescent="0.25">
      <c r="A599" s="12" t="s">
        <v>65</v>
      </c>
      <c r="B599" s="33" t="s">
        <v>180</v>
      </c>
      <c r="C599" s="6">
        <v>1</v>
      </c>
      <c r="D599" s="6">
        <f t="shared" si="112"/>
        <v>156</v>
      </c>
      <c r="E599" s="6">
        <v>152</v>
      </c>
      <c r="F599" s="6">
        <v>4</v>
      </c>
      <c r="G599" s="7">
        <v>1030</v>
      </c>
      <c r="H599" s="7">
        <f t="shared" si="113"/>
        <v>6.78</v>
      </c>
      <c r="I599" s="23">
        <f t="shared" si="114"/>
        <v>54.24</v>
      </c>
      <c r="J599" s="8">
        <f t="shared" si="115"/>
        <v>67.31</v>
      </c>
      <c r="K599" s="2"/>
    </row>
    <row r="600" spans="1:11" s="28" customFormat="1" x14ac:dyDescent="0.25">
      <c r="A600" s="12" t="s">
        <v>65</v>
      </c>
      <c r="B600" s="33" t="s">
        <v>180</v>
      </c>
      <c r="C600" s="6">
        <v>1</v>
      </c>
      <c r="D600" s="6">
        <f t="shared" si="112"/>
        <v>180</v>
      </c>
      <c r="E600" s="6">
        <v>152</v>
      </c>
      <c r="F600" s="6">
        <v>28</v>
      </c>
      <c r="G600" s="7">
        <v>1030</v>
      </c>
      <c r="H600" s="7">
        <f t="shared" si="113"/>
        <v>6.78</v>
      </c>
      <c r="I600" s="23">
        <f t="shared" si="114"/>
        <v>379.68</v>
      </c>
      <c r="J600" s="8">
        <f t="shared" si="115"/>
        <v>471.14</v>
      </c>
      <c r="K600" s="2"/>
    </row>
    <row r="601" spans="1:11" s="28" customFormat="1" x14ac:dyDescent="0.25">
      <c r="A601" s="12" t="s">
        <v>65</v>
      </c>
      <c r="B601" s="33" t="s">
        <v>180</v>
      </c>
      <c r="C601" s="6">
        <v>1</v>
      </c>
      <c r="D601" s="6">
        <f t="shared" si="112"/>
        <v>188</v>
      </c>
      <c r="E601" s="6">
        <v>152</v>
      </c>
      <c r="F601" s="6">
        <v>36</v>
      </c>
      <c r="G601" s="7">
        <v>1030</v>
      </c>
      <c r="H601" s="7">
        <f t="shared" si="113"/>
        <v>6.78</v>
      </c>
      <c r="I601" s="23">
        <f t="shared" si="114"/>
        <v>488.16</v>
      </c>
      <c r="J601" s="8">
        <f t="shared" si="115"/>
        <v>605.76</v>
      </c>
      <c r="K601" s="2"/>
    </row>
    <row r="602" spans="1:11" s="28" customFormat="1" x14ac:dyDescent="0.25">
      <c r="A602" s="12" t="s">
        <v>65</v>
      </c>
      <c r="B602" s="33" t="s">
        <v>180</v>
      </c>
      <c r="C602" s="6">
        <v>1</v>
      </c>
      <c r="D602" s="6">
        <f t="shared" si="112"/>
        <v>192</v>
      </c>
      <c r="E602" s="6">
        <v>152</v>
      </c>
      <c r="F602" s="6">
        <v>40</v>
      </c>
      <c r="G602" s="7">
        <v>1030</v>
      </c>
      <c r="H602" s="7">
        <f t="shared" si="113"/>
        <v>6.78</v>
      </c>
      <c r="I602" s="23">
        <f t="shared" si="114"/>
        <v>542.4</v>
      </c>
      <c r="J602" s="8">
        <f t="shared" si="115"/>
        <v>673.06</v>
      </c>
      <c r="K602" s="2"/>
    </row>
    <row r="603" spans="1:11" s="28" customFormat="1" x14ac:dyDescent="0.25">
      <c r="A603" s="12" t="s">
        <v>65</v>
      </c>
      <c r="B603" s="33" t="s">
        <v>181</v>
      </c>
      <c r="C603" s="6">
        <v>1</v>
      </c>
      <c r="D603" s="6">
        <f t="shared" si="112"/>
        <v>192</v>
      </c>
      <c r="E603" s="6">
        <v>152</v>
      </c>
      <c r="F603" s="6">
        <v>40</v>
      </c>
      <c r="G603" s="7">
        <v>906</v>
      </c>
      <c r="H603" s="7">
        <f t="shared" si="113"/>
        <v>5.96</v>
      </c>
      <c r="I603" s="23">
        <f t="shared" si="114"/>
        <v>476.8</v>
      </c>
      <c r="J603" s="8">
        <f t="shared" si="115"/>
        <v>591.66</v>
      </c>
      <c r="K603" s="2"/>
    </row>
    <row r="604" spans="1:11" s="28" customFormat="1" ht="49.5" x14ac:dyDescent="0.25">
      <c r="A604" s="15" t="s">
        <v>65</v>
      </c>
      <c r="B604" s="16" t="s">
        <v>13</v>
      </c>
      <c r="C604" s="17">
        <f>SUM(C605:C605)</f>
        <v>0</v>
      </c>
      <c r="D604" s="17">
        <f>SUM(D605:D605)</f>
        <v>0</v>
      </c>
      <c r="E604" s="17">
        <f>SUM(E605:E605)</f>
        <v>0</v>
      </c>
      <c r="F604" s="17">
        <f>SUM(F605:F605)</f>
        <v>0</v>
      </c>
      <c r="G604" s="17"/>
      <c r="H604" s="17"/>
      <c r="I604" s="17">
        <f>SUM(I605:I605)</f>
        <v>0</v>
      </c>
      <c r="J604" s="22">
        <f>SUM(J605:J605)</f>
        <v>0</v>
      </c>
      <c r="K604" s="2"/>
    </row>
    <row r="605" spans="1:11" x14ac:dyDescent="0.25">
      <c r="A605" s="12" t="s">
        <v>65</v>
      </c>
      <c r="B605" s="14"/>
      <c r="C605" s="6"/>
      <c r="D605" s="6">
        <f t="shared" ref="D605" si="116">E605+F605</f>
        <v>0</v>
      </c>
      <c r="E605" s="6"/>
      <c r="F605" s="6"/>
      <c r="G605" s="7"/>
      <c r="H605" s="7"/>
      <c r="I605" s="23"/>
      <c r="J605" s="8"/>
    </row>
    <row r="606" spans="1:11" ht="33" x14ac:dyDescent="0.25">
      <c r="A606" s="15" t="s">
        <v>65</v>
      </c>
      <c r="B606" s="16" t="s">
        <v>14</v>
      </c>
      <c r="C606" s="17">
        <f>SUM(C607:C609)</f>
        <v>3</v>
      </c>
      <c r="D606" s="17">
        <f>SUM(D607:D609)</f>
        <v>546</v>
      </c>
      <c r="E606" s="17">
        <f>SUM(E607:E609)</f>
        <v>456</v>
      </c>
      <c r="F606" s="57">
        <f>SUM(F607:F609)</f>
        <v>90</v>
      </c>
      <c r="G606" s="17"/>
      <c r="H606" s="17"/>
      <c r="I606" s="17">
        <f>SUM(I607:I609)</f>
        <v>803.28</v>
      </c>
      <c r="J606" s="18">
        <f>SUM(J607:J609)</f>
        <v>996.79000000000008</v>
      </c>
    </row>
    <row r="607" spans="1:11" x14ac:dyDescent="0.25">
      <c r="A607" s="12" t="s">
        <v>65</v>
      </c>
      <c r="B607" s="33" t="s">
        <v>75</v>
      </c>
      <c r="C607" s="6">
        <v>1</v>
      </c>
      <c r="D607" s="6">
        <f t="shared" ref="D607:D609" si="117">E607+F607</f>
        <v>159</v>
      </c>
      <c r="E607" s="6">
        <v>152</v>
      </c>
      <c r="F607" s="6">
        <v>7</v>
      </c>
      <c r="G607" s="7">
        <v>705</v>
      </c>
      <c r="H607" s="7">
        <f t="shared" ref="H607:H608" si="118">ROUND(G607/E607,2)</f>
        <v>4.6399999999999997</v>
      </c>
      <c r="I607" s="23">
        <f t="shared" ref="I607:I609" si="119">ROUND(F607*H607*2,2)</f>
        <v>64.959999999999994</v>
      </c>
      <c r="J607" s="8">
        <f>ROUND(I607*1.2409,2)</f>
        <v>80.61</v>
      </c>
    </row>
    <row r="608" spans="1:11" x14ac:dyDescent="0.25">
      <c r="A608" s="12" t="s">
        <v>65</v>
      </c>
      <c r="B608" s="33" t="s">
        <v>75</v>
      </c>
      <c r="C608" s="6">
        <v>1</v>
      </c>
      <c r="D608" s="6">
        <f t="shared" si="117"/>
        <v>159</v>
      </c>
      <c r="E608" s="6">
        <v>152</v>
      </c>
      <c r="F608" s="6">
        <v>7</v>
      </c>
      <c r="G608" s="7">
        <v>705</v>
      </c>
      <c r="H608" s="7">
        <f t="shared" si="118"/>
        <v>4.6399999999999997</v>
      </c>
      <c r="I608" s="23">
        <f t="shared" si="119"/>
        <v>64.959999999999994</v>
      </c>
      <c r="J608" s="8">
        <f t="shared" ref="J608" si="120">ROUND(I608*1.2409,2)</f>
        <v>80.61</v>
      </c>
    </row>
    <row r="609" spans="1:11" x14ac:dyDescent="0.25">
      <c r="A609" s="12" t="s">
        <v>65</v>
      </c>
      <c r="B609" s="33" t="s">
        <v>73</v>
      </c>
      <c r="C609" s="6">
        <v>1</v>
      </c>
      <c r="D609" s="6">
        <f t="shared" si="117"/>
        <v>228</v>
      </c>
      <c r="E609" s="6">
        <v>152</v>
      </c>
      <c r="F609" s="6">
        <v>76</v>
      </c>
      <c r="G609" s="21" t="s">
        <v>21</v>
      </c>
      <c r="H609" s="7">
        <v>4.43</v>
      </c>
      <c r="I609" s="23">
        <f t="shared" si="119"/>
        <v>673.36</v>
      </c>
      <c r="J609" s="8">
        <f>ROUND(I609*1.2409,2)</f>
        <v>835.57</v>
      </c>
    </row>
    <row r="610" spans="1:11" s="1" customFormat="1" ht="26.25" customHeight="1" x14ac:dyDescent="0.25">
      <c r="A610" s="29" t="s">
        <v>22</v>
      </c>
      <c r="B610" s="3" t="s">
        <v>0</v>
      </c>
      <c r="C610" s="4">
        <f>C611+C614+C633+C635</f>
        <v>20</v>
      </c>
      <c r="D610" s="4">
        <f>D611+D614+D633+D635</f>
        <v>3304</v>
      </c>
      <c r="E610" s="4">
        <f>E611+E614+E633+E635</f>
        <v>3040</v>
      </c>
      <c r="F610" s="4">
        <f>F611+F614+F633+F635</f>
        <v>264</v>
      </c>
      <c r="G610" s="4"/>
      <c r="H610" s="5"/>
      <c r="I610" s="5">
        <f>I611+I614+I633+I635</f>
        <v>2649.8999999999996</v>
      </c>
      <c r="J610" s="5">
        <f>J611+J614+J633+J635</f>
        <v>3288.2800000000007</v>
      </c>
      <c r="K610" s="2"/>
    </row>
    <row r="611" spans="1:11" s="28" customFormat="1" ht="33" customHeight="1" x14ac:dyDescent="0.25">
      <c r="A611" s="15" t="s">
        <v>22</v>
      </c>
      <c r="B611" s="16" t="s">
        <v>11</v>
      </c>
      <c r="C611" s="17">
        <f>SUM(C612:C613)</f>
        <v>1</v>
      </c>
      <c r="D611" s="17">
        <f>SUM(D612:D613)</f>
        <v>175</v>
      </c>
      <c r="E611" s="17">
        <f>SUM(E612:E613)</f>
        <v>152</v>
      </c>
      <c r="F611" s="17">
        <f>SUM(F612:F613)</f>
        <v>23</v>
      </c>
      <c r="G611" s="17"/>
      <c r="H611" s="17"/>
      <c r="I611" s="22">
        <f>SUM(I612:I613)</f>
        <v>331.2</v>
      </c>
      <c r="J611" s="17">
        <f>SUM(J612:J613)</f>
        <v>410.99</v>
      </c>
      <c r="K611" s="2"/>
    </row>
    <row r="612" spans="1:11" s="28" customFormat="1" x14ac:dyDescent="0.25">
      <c r="A612" s="12" t="s">
        <v>22</v>
      </c>
      <c r="B612" s="33" t="s">
        <v>240</v>
      </c>
      <c r="C612" s="6">
        <v>1</v>
      </c>
      <c r="D612" s="6">
        <f t="shared" ref="D612:D613" si="121">E612+F612</f>
        <v>175</v>
      </c>
      <c r="E612" s="6">
        <v>152</v>
      </c>
      <c r="F612" s="6">
        <v>23</v>
      </c>
      <c r="G612" s="21" t="s">
        <v>21</v>
      </c>
      <c r="H612" s="7">
        <v>7.2</v>
      </c>
      <c r="I612" s="23">
        <f>ROUND(F612*H612*2,2)</f>
        <v>331.2</v>
      </c>
      <c r="J612" s="8">
        <f>ROUND(I612*1.2409,2)</f>
        <v>410.99</v>
      </c>
      <c r="K612" s="2"/>
    </row>
    <row r="613" spans="1:11" s="28" customFormat="1" x14ac:dyDescent="0.25">
      <c r="A613" s="12" t="s">
        <v>22</v>
      </c>
      <c r="B613" s="56"/>
      <c r="C613" s="6"/>
      <c r="D613" s="6">
        <f t="shared" si="121"/>
        <v>0</v>
      </c>
      <c r="E613" s="6"/>
      <c r="F613" s="6"/>
      <c r="G613" s="7"/>
      <c r="H613" s="7"/>
      <c r="I613" s="23"/>
      <c r="J613" s="8"/>
      <c r="K613" s="2"/>
    </row>
    <row r="614" spans="1:11" s="28" customFormat="1" ht="49.5" x14ac:dyDescent="0.25">
      <c r="A614" s="15" t="s">
        <v>22</v>
      </c>
      <c r="B614" s="16" t="s">
        <v>12</v>
      </c>
      <c r="C614" s="17">
        <f>SUM(C615:C632)</f>
        <v>18</v>
      </c>
      <c r="D614" s="17">
        <f>SUM(D615:D632)</f>
        <v>2972</v>
      </c>
      <c r="E614" s="17">
        <f>SUM(E615:E632)</f>
        <v>2736</v>
      </c>
      <c r="F614" s="17">
        <f>SUM(F615:F632)</f>
        <v>236</v>
      </c>
      <c r="G614" s="17"/>
      <c r="H614" s="17"/>
      <c r="I614" s="22">
        <f>SUM(I615:I632)</f>
        <v>2278.1999999999998</v>
      </c>
      <c r="J614" s="18">
        <f>SUM(J615:J632)</f>
        <v>2827.03</v>
      </c>
      <c r="K614" s="2"/>
    </row>
    <row r="615" spans="1:11" s="28" customFormat="1" x14ac:dyDescent="0.25">
      <c r="A615" s="12" t="s">
        <v>22</v>
      </c>
      <c r="B615" s="33" t="s">
        <v>225</v>
      </c>
      <c r="C615" s="6">
        <v>1</v>
      </c>
      <c r="D615" s="6">
        <f>E615+F615</f>
        <v>161</v>
      </c>
      <c r="E615" s="6">
        <v>152</v>
      </c>
      <c r="F615" s="6">
        <v>9</v>
      </c>
      <c r="G615" s="21" t="s">
        <v>21</v>
      </c>
      <c r="H615" s="7">
        <v>4.8</v>
      </c>
      <c r="I615" s="23">
        <f t="shared" ref="I615:I632" si="122">ROUND(F615*H615*2,2)</f>
        <v>86.4</v>
      </c>
      <c r="J615" s="8">
        <f t="shared" ref="J615:J632" si="123">ROUND(I615*1.2409,2)</f>
        <v>107.21</v>
      </c>
      <c r="K615" s="2"/>
    </row>
    <row r="616" spans="1:11" s="28" customFormat="1" x14ac:dyDescent="0.25">
      <c r="A616" s="12" t="s">
        <v>22</v>
      </c>
      <c r="B616" s="33" t="s">
        <v>225</v>
      </c>
      <c r="C616" s="6">
        <v>1</v>
      </c>
      <c r="D616" s="6">
        <f t="shared" ref="D616:D632" si="124">E616+F616</f>
        <v>171</v>
      </c>
      <c r="E616" s="6">
        <v>152</v>
      </c>
      <c r="F616" s="6">
        <v>19</v>
      </c>
      <c r="G616" s="21" t="s">
        <v>21</v>
      </c>
      <c r="H616" s="7">
        <v>4.8</v>
      </c>
      <c r="I616" s="23">
        <f t="shared" si="122"/>
        <v>182.4</v>
      </c>
      <c r="J616" s="8">
        <f t="shared" si="123"/>
        <v>226.34</v>
      </c>
      <c r="K616" s="2"/>
    </row>
    <row r="617" spans="1:11" s="28" customFormat="1" x14ac:dyDescent="0.25">
      <c r="A617" s="12" t="s">
        <v>22</v>
      </c>
      <c r="B617" s="33" t="s">
        <v>225</v>
      </c>
      <c r="C617" s="6">
        <v>1</v>
      </c>
      <c r="D617" s="6">
        <f t="shared" si="124"/>
        <v>187</v>
      </c>
      <c r="E617" s="6">
        <v>152</v>
      </c>
      <c r="F617" s="6">
        <v>35</v>
      </c>
      <c r="G617" s="21" t="s">
        <v>21</v>
      </c>
      <c r="H617" s="7">
        <v>4.8</v>
      </c>
      <c r="I617" s="23">
        <f t="shared" si="122"/>
        <v>336</v>
      </c>
      <c r="J617" s="8">
        <f>ROUND(I617*1.2409,2)</f>
        <v>416.94</v>
      </c>
      <c r="K617" s="2"/>
    </row>
    <row r="618" spans="1:11" s="28" customFormat="1" x14ac:dyDescent="0.25">
      <c r="A618" s="12" t="s">
        <v>22</v>
      </c>
      <c r="B618" s="33" t="s">
        <v>225</v>
      </c>
      <c r="C618" s="6">
        <v>1</v>
      </c>
      <c r="D618" s="6">
        <f t="shared" si="124"/>
        <v>164</v>
      </c>
      <c r="E618" s="6">
        <v>152</v>
      </c>
      <c r="F618" s="6">
        <v>12</v>
      </c>
      <c r="G618" s="21" t="s">
        <v>21</v>
      </c>
      <c r="H618" s="7">
        <v>4.8</v>
      </c>
      <c r="I618" s="23">
        <f t="shared" si="122"/>
        <v>115.2</v>
      </c>
      <c r="J618" s="8">
        <f t="shared" si="123"/>
        <v>142.94999999999999</v>
      </c>
      <c r="K618" s="2"/>
    </row>
    <row r="619" spans="1:11" s="28" customFormat="1" x14ac:dyDescent="0.25">
      <c r="A619" s="12" t="s">
        <v>22</v>
      </c>
      <c r="B619" s="33" t="s">
        <v>225</v>
      </c>
      <c r="C619" s="6">
        <v>1</v>
      </c>
      <c r="D619" s="6">
        <f t="shared" si="124"/>
        <v>154</v>
      </c>
      <c r="E619" s="6">
        <v>152</v>
      </c>
      <c r="F619" s="6">
        <v>2</v>
      </c>
      <c r="G619" s="21" t="s">
        <v>21</v>
      </c>
      <c r="H619" s="7">
        <v>4.8</v>
      </c>
      <c r="I619" s="23">
        <f t="shared" si="122"/>
        <v>19.2</v>
      </c>
      <c r="J619" s="8">
        <f t="shared" si="123"/>
        <v>23.83</v>
      </c>
      <c r="K619" s="2"/>
    </row>
    <row r="620" spans="1:11" s="28" customFormat="1" x14ac:dyDescent="0.25">
      <c r="A620" s="12" t="s">
        <v>22</v>
      </c>
      <c r="B620" s="33" t="s">
        <v>225</v>
      </c>
      <c r="C620" s="6">
        <v>1</v>
      </c>
      <c r="D620" s="6">
        <f t="shared" si="124"/>
        <v>154</v>
      </c>
      <c r="E620" s="6">
        <v>152</v>
      </c>
      <c r="F620" s="6">
        <v>2</v>
      </c>
      <c r="G620" s="21" t="s">
        <v>21</v>
      </c>
      <c r="H620" s="7">
        <v>4.8</v>
      </c>
      <c r="I620" s="23">
        <f t="shared" si="122"/>
        <v>19.2</v>
      </c>
      <c r="J620" s="8">
        <f t="shared" si="123"/>
        <v>23.83</v>
      </c>
      <c r="K620" s="2"/>
    </row>
    <row r="621" spans="1:11" s="28" customFormat="1" x14ac:dyDescent="0.25">
      <c r="A621" s="12" t="s">
        <v>22</v>
      </c>
      <c r="B621" s="33" t="s">
        <v>225</v>
      </c>
      <c r="C621" s="6">
        <v>1</v>
      </c>
      <c r="D621" s="6">
        <f t="shared" si="124"/>
        <v>154</v>
      </c>
      <c r="E621" s="6">
        <v>152</v>
      </c>
      <c r="F621" s="6">
        <v>2</v>
      </c>
      <c r="G621" s="21" t="s">
        <v>21</v>
      </c>
      <c r="H621" s="7">
        <v>4.8</v>
      </c>
      <c r="I621" s="23">
        <f t="shared" si="122"/>
        <v>19.2</v>
      </c>
      <c r="J621" s="8">
        <f t="shared" si="123"/>
        <v>23.83</v>
      </c>
      <c r="K621" s="2"/>
    </row>
    <row r="622" spans="1:11" s="28" customFormat="1" x14ac:dyDescent="0.25">
      <c r="A622" s="12" t="s">
        <v>22</v>
      </c>
      <c r="B622" s="33" t="s">
        <v>225</v>
      </c>
      <c r="C622" s="6">
        <v>1</v>
      </c>
      <c r="D622" s="6">
        <f t="shared" si="124"/>
        <v>160</v>
      </c>
      <c r="E622" s="6">
        <v>152</v>
      </c>
      <c r="F622" s="6">
        <v>8</v>
      </c>
      <c r="G622" s="21" t="s">
        <v>21</v>
      </c>
      <c r="H622" s="7">
        <v>4.8</v>
      </c>
      <c r="I622" s="23">
        <f t="shared" si="122"/>
        <v>76.8</v>
      </c>
      <c r="J622" s="8">
        <f t="shared" si="123"/>
        <v>95.3</v>
      </c>
      <c r="K622" s="2"/>
    </row>
    <row r="623" spans="1:11" s="28" customFormat="1" x14ac:dyDescent="0.25">
      <c r="A623" s="12" t="s">
        <v>22</v>
      </c>
      <c r="B623" s="33" t="s">
        <v>225</v>
      </c>
      <c r="C623" s="6">
        <v>1</v>
      </c>
      <c r="D623" s="6">
        <f t="shared" si="124"/>
        <v>162</v>
      </c>
      <c r="E623" s="6">
        <v>152</v>
      </c>
      <c r="F623" s="6">
        <v>10</v>
      </c>
      <c r="G623" s="21" t="s">
        <v>21</v>
      </c>
      <c r="H623" s="7">
        <v>4.8</v>
      </c>
      <c r="I623" s="23">
        <f t="shared" si="122"/>
        <v>96</v>
      </c>
      <c r="J623" s="8">
        <f t="shared" si="123"/>
        <v>119.13</v>
      </c>
      <c r="K623" s="2"/>
    </row>
    <row r="624" spans="1:11" s="28" customFormat="1" x14ac:dyDescent="0.25">
      <c r="A624" s="12" t="s">
        <v>22</v>
      </c>
      <c r="B624" s="33" t="s">
        <v>225</v>
      </c>
      <c r="C624" s="6">
        <v>1</v>
      </c>
      <c r="D624" s="6">
        <f t="shared" si="124"/>
        <v>164</v>
      </c>
      <c r="E624" s="6">
        <v>152</v>
      </c>
      <c r="F624" s="6">
        <v>12</v>
      </c>
      <c r="G624" s="21" t="s">
        <v>21</v>
      </c>
      <c r="H624" s="7">
        <v>4.2</v>
      </c>
      <c r="I624" s="23">
        <f t="shared" si="122"/>
        <v>100.8</v>
      </c>
      <c r="J624" s="8">
        <f t="shared" si="123"/>
        <v>125.08</v>
      </c>
      <c r="K624" s="2"/>
    </row>
    <row r="625" spans="1:11" s="28" customFormat="1" x14ac:dyDescent="0.25">
      <c r="A625" s="12" t="s">
        <v>22</v>
      </c>
      <c r="B625" s="33" t="s">
        <v>225</v>
      </c>
      <c r="C625" s="6">
        <v>1</v>
      </c>
      <c r="D625" s="6">
        <f t="shared" si="124"/>
        <v>178</v>
      </c>
      <c r="E625" s="6">
        <v>152</v>
      </c>
      <c r="F625" s="6">
        <v>26</v>
      </c>
      <c r="G625" s="21" t="s">
        <v>21</v>
      </c>
      <c r="H625" s="7">
        <v>4.8</v>
      </c>
      <c r="I625" s="23">
        <f>ROUND(F625*H625*2,2)</f>
        <v>249.6</v>
      </c>
      <c r="J625" s="8">
        <f t="shared" si="123"/>
        <v>309.73</v>
      </c>
      <c r="K625" s="2"/>
    </row>
    <row r="626" spans="1:11" s="28" customFormat="1" x14ac:dyDescent="0.25">
      <c r="A626" s="12" t="s">
        <v>22</v>
      </c>
      <c r="B626" s="33" t="s">
        <v>225</v>
      </c>
      <c r="C626" s="6">
        <v>1</v>
      </c>
      <c r="D626" s="6">
        <f t="shared" si="124"/>
        <v>176</v>
      </c>
      <c r="E626" s="6">
        <v>152</v>
      </c>
      <c r="F626" s="6">
        <v>24</v>
      </c>
      <c r="G626" s="21" t="s">
        <v>21</v>
      </c>
      <c r="H626" s="7">
        <v>4.8</v>
      </c>
      <c r="I626" s="23">
        <f t="shared" si="122"/>
        <v>230.4</v>
      </c>
      <c r="J626" s="8">
        <f t="shared" si="123"/>
        <v>285.89999999999998</v>
      </c>
      <c r="K626" s="2"/>
    </row>
    <row r="627" spans="1:11" s="28" customFormat="1" x14ac:dyDescent="0.25">
      <c r="A627" s="12" t="s">
        <v>22</v>
      </c>
      <c r="B627" s="33" t="s">
        <v>225</v>
      </c>
      <c r="C627" s="6">
        <v>1</v>
      </c>
      <c r="D627" s="6">
        <f t="shared" si="124"/>
        <v>172</v>
      </c>
      <c r="E627" s="6">
        <v>152</v>
      </c>
      <c r="F627" s="6">
        <v>20</v>
      </c>
      <c r="G627" s="21" t="s">
        <v>21</v>
      </c>
      <c r="H627" s="7">
        <v>4.8</v>
      </c>
      <c r="I627" s="23">
        <f t="shared" si="122"/>
        <v>192</v>
      </c>
      <c r="J627" s="8">
        <f t="shared" si="123"/>
        <v>238.25</v>
      </c>
      <c r="K627" s="2"/>
    </row>
    <row r="628" spans="1:11" s="28" customFormat="1" x14ac:dyDescent="0.25">
      <c r="A628" s="12" t="s">
        <v>22</v>
      </c>
      <c r="B628" s="33" t="s">
        <v>236</v>
      </c>
      <c r="C628" s="6">
        <v>1</v>
      </c>
      <c r="D628" s="6">
        <f t="shared" si="124"/>
        <v>157</v>
      </c>
      <c r="E628" s="6">
        <v>152</v>
      </c>
      <c r="F628" s="6">
        <v>5</v>
      </c>
      <c r="G628" s="21" t="s">
        <v>21</v>
      </c>
      <c r="H628" s="7">
        <v>5.0999999999999996</v>
      </c>
      <c r="I628" s="23">
        <f t="shared" si="122"/>
        <v>51</v>
      </c>
      <c r="J628" s="8">
        <f t="shared" si="123"/>
        <v>63.29</v>
      </c>
      <c r="K628" s="2"/>
    </row>
    <row r="629" spans="1:11" s="28" customFormat="1" x14ac:dyDescent="0.25">
      <c r="A629" s="12" t="s">
        <v>22</v>
      </c>
      <c r="B629" s="33" t="s">
        <v>236</v>
      </c>
      <c r="C629" s="6">
        <v>1</v>
      </c>
      <c r="D629" s="6">
        <f t="shared" si="124"/>
        <v>163</v>
      </c>
      <c r="E629" s="6">
        <v>152</v>
      </c>
      <c r="F629" s="6">
        <v>11</v>
      </c>
      <c r="G629" s="21" t="s">
        <v>21</v>
      </c>
      <c r="H629" s="7">
        <v>5.0999999999999996</v>
      </c>
      <c r="I629" s="23">
        <f t="shared" si="122"/>
        <v>112.2</v>
      </c>
      <c r="J629" s="8">
        <f t="shared" si="123"/>
        <v>139.22999999999999</v>
      </c>
      <c r="K629" s="2"/>
    </row>
    <row r="630" spans="1:11" s="28" customFormat="1" x14ac:dyDescent="0.25">
      <c r="A630" s="12" t="s">
        <v>22</v>
      </c>
      <c r="B630" s="33" t="s">
        <v>236</v>
      </c>
      <c r="C630" s="6">
        <v>1</v>
      </c>
      <c r="D630" s="6">
        <f t="shared" si="124"/>
        <v>170</v>
      </c>
      <c r="E630" s="6">
        <v>152</v>
      </c>
      <c r="F630" s="6">
        <v>18</v>
      </c>
      <c r="G630" s="21" t="s">
        <v>21</v>
      </c>
      <c r="H630" s="7">
        <v>5.0999999999999996</v>
      </c>
      <c r="I630" s="23">
        <f t="shared" si="122"/>
        <v>183.6</v>
      </c>
      <c r="J630" s="8">
        <f t="shared" si="123"/>
        <v>227.83</v>
      </c>
      <c r="K630" s="2"/>
    </row>
    <row r="631" spans="1:11" s="28" customFormat="1" x14ac:dyDescent="0.25">
      <c r="A631" s="12" t="s">
        <v>22</v>
      </c>
      <c r="B631" s="33" t="s">
        <v>236</v>
      </c>
      <c r="C631" s="6">
        <v>1</v>
      </c>
      <c r="D631" s="6">
        <f t="shared" si="124"/>
        <v>163</v>
      </c>
      <c r="E631" s="6">
        <v>152</v>
      </c>
      <c r="F631" s="6">
        <v>11</v>
      </c>
      <c r="G631" s="21" t="s">
        <v>21</v>
      </c>
      <c r="H631" s="7">
        <v>5.0999999999999996</v>
      </c>
      <c r="I631" s="23">
        <f t="shared" si="122"/>
        <v>112.2</v>
      </c>
      <c r="J631" s="8">
        <f t="shared" si="123"/>
        <v>139.22999999999999</v>
      </c>
      <c r="K631" s="2"/>
    </row>
    <row r="632" spans="1:11" s="28" customFormat="1" x14ac:dyDescent="0.25">
      <c r="A632" s="12" t="s">
        <v>22</v>
      </c>
      <c r="B632" s="33" t="s">
        <v>225</v>
      </c>
      <c r="C632" s="6">
        <v>1</v>
      </c>
      <c r="D632" s="6">
        <f t="shared" si="124"/>
        <v>162</v>
      </c>
      <c r="E632" s="6">
        <v>152</v>
      </c>
      <c r="F632" s="6">
        <v>10</v>
      </c>
      <c r="G632" s="21" t="s">
        <v>21</v>
      </c>
      <c r="H632" s="7">
        <v>4.8</v>
      </c>
      <c r="I632" s="23">
        <f t="shared" si="122"/>
        <v>96</v>
      </c>
      <c r="J632" s="8">
        <f t="shared" si="123"/>
        <v>119.13</v>
      </c>
      <c r="K632" s="2"/>
    </row>
    <row r="633" spans="1:11" s="28" customFormat="1" ht="49.5" x14ac:dyDescent="0.25">
      <c r="A633" s="15" t="s">
        <v>22</v>
      </c>
      <c r="B633" s="16" t="s">
        <v>13</v>
      </c>
      <c r="C633" s="17">
        <f>SUM(C634:C634)</f>
        <v>0</v>
      </c>
      <c r="D633" s="17">
        <f>SUM(D634:D634)</f>
        <v>0</v>
      </c>
      <c r="E633" s="17">
        <f>SUM(E634:E634)</f>
        <v>0</v>
      </c>
      <c r="F633" s="17">
        <f>SUM(F634:F634)</f>
        <v>0</v>
      </c>
      <c r="G633" s="17"/>
      <c r="H633" s="17"/>
      <c r="I633" s="17">
        <f>SUM(I634:I634)</f>
        <v>0</v>
      </c>
      <c r="J633" s="22">
        <f>SUM(J634:J634)</f>
        <v>0</v>
      </c>
      <c r="K633" s="2"/>
    </row>
    <row r="634" spans="1:11" x14ac:dyDescent="0.25">
      <c r="A634" s="12" t="s">
        <v>22</v>
      </c>
      <c r="B634" s="14"/>
      <c r="C634" s="6"/>
      <c r="D634" s="6">
        <f t="shared" ref="D634" si="125">E634+F634</f>
        <v>0</v>
      </c>
      <c r="E634" s="6"/>
      <c r="F634" s="6"/>
      <c r="G634" s="7"/>
      <c r="H634" s="7"/>
      <c r="I634" s="23"/>
      <c r="J634" s="8"/>
    </row>
    <row r="635" spans="1:11" ht="33" x14ac:dyDescent="0.25">
      <c r="A635" s="15" t="s">
        <v>22</v>
      </c>
      <c r="B635" s="16" t="s">
        <v>14</v>
      </c>
      <c r="C635" s="17">
        <f>SUM(C636:C636)</f>
        <v>1</v>
      </c>
      <c r="D635" s="17">
        <f>SUM(D636:D636)</f>
        <v>157</v>
      </c>
      <c r="E635" s="17">
        <f>SUM(E636:E636)</f>
        <v>152</v>
      </c>
      <c r="F635" s="17">
        <f>SUM(F636:F636)</f>
        <v>5</v>
      </c>
      <c r="G635" s="22"/>
      <c r="H635" s="17"/>
      <c r="I635" s="22">
        <f>SUM(I636:I636)</f>
        <v>40.5</v>
      </c>
      <c r="J635" s="17">
        <f>SUM(J636:J636)</f>
        <v>50.26</v>
      </c>
    </row>
    <row r="636" spans="1:11" x14ac:dyDescent="0.25">
      <c r="A636" s="12" t="s">
        <v>22</v>
      </c>
      <c r="B636" s="33" t="s">
        <v>248</v>
      </c>
      <c r="C636" s="6">
        <v>1</v>
      </c>
      <c r="D636" s="6">
        <f t="shared" ref="D636" si="126">E636+F636</f>
        <v>157</v>
      </c>
      <c r="E636" s="6">
        <v>152</v>
      </c>
      <c r="F636" s="6">
        <v>5</v>
      </c>
      <c r="G636" s="7">
        <v>615</v>
      </c>
      <c r="H636" s="7">
        <f t="shared" ref="H636" si="127">ROUND(G636/E636,2)</f>
        <v>4.05</v>
      </c>
      <c r="I636" s="23">
        <f t="shared" ref="I636" si="128">ROUND(F636*H636*2,2)</f>
        <v>40.5</v>
      </c>
      <c r="J636" s="8">
        <f t="shared" ref="J636" si="129">ROUND(I636*1.2409,2)</f>
        <v>50.26</v>
      </c>
    </row>
    <row r="637" spans="1:11" s="1" customFormat="1" ht="26.25" customHeight="1" x14ac:dyDescent="0.25">
      <c r="A637" s="29" t="s">
        <v>23</v>
      </c>
      <c r="B637" s="3" t="s">
        <v>0</v>
      </c>
      <c r="C637" s="4">
        <f>C638+C641+C643+C650</f>
        <v>6</v>
      </c>
      <c r="D637" s="4">
        <f>D638+D641+D643+D650</f>
        <v>866</v>
      </c>
      <c r="E637" s="4">
        <f>E638+E641+E643+E650</f>
        <v>798</v>
      </c>
      <c r="F637" s="4">
        <f>F638+F641+F643+F650</f>
        <v>68</v>
      </c>
      <c r="G637" s="4"/>
      <c r="H637" s="5"/>
      <c r="I637" s="5">
        <f>I638+I641+I643+I650</f>
        <v>576.92000000000007</v>
      </c>
      <c r="J637" s="5">
        <f>J638+J641+J643+J650</f>
        <v>714.32</v>
      </c>
      <c r="K637" s="2"/>
    </row>
    <row r="638" spans="1:11" s="28" customFormat="1" ht="33" customHeight="1" x14ac:dyDescent="0.25">
      <c r="A638" s="15" t="s">
        <v>23</v>
      </c>
      <c r="B638" s="16" t="s">
        <v>11</v>
      </c>
      <c r="C638" s="17">
        <f>SUM(C639:C640)</f>
        <v>0</v>
      </c>
      <c r="D638" s="17">
        <f>SUM(D639:D640)</f>
        <v>0</v>
      </c>
      <c r="E638" s="17">
        <f>SUM(E639:E640)</f>
        <v>0</v>
      </c>
      <c r="F638" s="17">
        <f>SUM(F639:F640)</f>
        <v>0</v>
      </c>
      <c r="G638" s="22"/>
      <c r="H638" s="17"/>
      <c r="I638" s="22">
        <f>SUM(I639:I640)</f>
        <v>0</v>
      </c>
      <c r="J638" s="17">
        <f>SUM(J639:J640)</f>
        <v>0</v>
      </c>
      <c r="K638" s="2"/>
    </row>
    <row r="639" spans="1:11" s="28" customFormat="1" x14ac:dyDescent="0.25">
      <c r="A639" s="12" t="s">
        <v>23</v>
      </c>
      <c r="B639" s="56"/>
      <c r="C639" s="6"/>
      <c r="D639" s="6"/>
      <c r="E639" s="65"/>
      <c r="F639" s="65"/>
      <c r="G639" s="7"/>
      <c r="H639" s="66"/>
      <c r="I639" s="23"/>
      <c r="J639" s="8"/>
      <c r="K639" s="2"/>
    </row>
    <row r="640" spans="1:11" s="28" customFormat="1" x14ac:dyDescent="0.25">
      <c r="A640" s="12" t="s">
        <v>23</v>
      </c>
      <c r="B640" s="14"/>
      <c r="C640" s="6"/>
      <c r="D640" s="6">
        <f t="shared" ref="D640" si="130">E640+F640</f>
        <v>0</v>
      </c>
      <c r="E640" s="6"/>
      <c r="F640" s="6"/>
      <c r="G640" s="7"/>
      <c r="H640" s="7"/>
      <c r="I640" s="23"/>
      <c r="J640" s="8"/>
      <c r="K640" s="2"/>
    </row>
    <row r="641" spans="1:11" s="28" customFormat="1" ht="49.5" x14ac:dyDescent="0.25">
      <c r="A641" s="15" t="s">
        <v>23</v>
      </c>
      <c r="B641" s="16" t="s">
        <v>12</v>
      </c>
      <c r="C641" s="17">
        <f>SUM(C642:C642)</f>
        <v>0</v>
      </c>
      <c r="D641" s="17">
        <f>SUM(D642:D642)</f>
        <v>0</v>
      </c>
      <c r="E641" s="17">
        <f>SUM(E642:E642)</f>
        <v>0</v>
      </c>
      <c r="F641" s="17">
        <f>SUM(F642:F642)</f>
        <v>0</v>
      </c>
      <c r="G641" s="22"/>
      <c r="H641" s="17"/>
      <c r="I641" s="22">
        <f>SUM(I642:I642)</f>
        <v>0</v>
      </c>
      <c r="J641" s="22">
        <f>SUM(J642:J642)</f>
        <v>0</v>
      </c>
      <c r="K641" s="2"/>
    </row>
    <row r="642" spans="1:11" s="28" customFormat="1" x14ac:dyDescent="0.25">
      <c r="A642" s="12" t="s">
        <v>23</v>
      </c>
      <c r="B642" s="56"/>
      <c r="C642" s="63"/>
      <c r="D642" s="6"/>
      <c r="E642" s="65"/>
      <c r="F642" s="65"/>
      <c r="G642" s="67"/>
      <c r="H642" s="66"/>
      <c r="I642" s="23"/>
      <c r="J642" s="8"/>
      <c r="K642" s="2"/>
    </row>
    <row r="643" spans="1:11" s="28" customFormat="1" ht="49.5" x14ac:dyDescent="0.25">
      <c r="A643" s="15" t="s">
        <v>23</v>
      </c>
      <c r="B643" s="16" t="s">
        <v>13</v>
      </c>
      <c r="C643" s="17">
        <f>SUM(C644:C649)</f>
        <v>6</v>
      </c>
      <c r="D643" s="17">
        <f>SUM(D644:D649)</f>
        <v>866</v>
      </c>
      <c r="E643" s="17">
        <f>SUM(E644:E649)</f>
        <v>798</v>
      </c>
      <c r="F643" s="17">
        <f>SUM(F644:F649)</f>
        <v>68</v>
      </c>
      <c r="G643" s="22"/>
      <c r="H643" s="17"/>
      <c r="I643" s="22">
        <f>SUM(I644:I649)</f>
        <v>576.92000000000007</v>
      </c>
      <c r="J643" s="18">
        <f>SUM(J644:J649)</f>
        <v>714.32</v>
      </c>
      <c r="K643" s="2"/>
    </row>
    <row r="644" spans="1:11" s="28" customFormat="1" x14ac:dyDescent="0.25">
      <c r="A644" s="12" t="s">
        <v>23</v>
      </c>
      <c r="B644" s="33" t="s">
        <v>27</v>
      </c>
      <c r="C644" s="63">
        <v>1</v>
      </c>
      <c r="D644" s="63">
        <f t="shared" ref="D644:D648" si="131">E644+F644</f>
        <v>145</v>
      </c>
      <c r="E644" s="65">
        <v>133</v>
      </c>
      <c r="F644" s="65">
        <v>12</v>
      </c>
      <c r="G644" s="67">
        <v>619</v>
      </c>
      <c r="H644" s="114">
        <f>ROUND(G644/145.92,3)</f>
        <v>4.242</v>
      </c>
      <c r="I644" s="136">
        <f t="shared" ref="I644:I649" si="132">ROUND(F644*H644*2,2)</f>
        <v>101.81</v>
      </c>
      <c r="J644" s="115">
        <f>ROUND(I644*1.2409,2)</f>
        <v>126.34</v>
      </c>
      <c r="K644" s="2"/>
    </row>
    <row r="645" spans="1:11" s="28" customFormat="1" x14ac:dyDescent="0.25">
      <c r="A645" s="12" t="s">
        <v>23</v>
      </c>
      <c r="B645" s="33" t="s">
        <v>28</v>
      </c>
      <c r="C645" s="63">
        <v>1</v>
      </c>
      <c r="D645" s="63">
        <f t="shared" si="131"/>
        <v>145</v>
      </c>
      <c r="E645" s="65">
        <v>133</v>
      </c>
      <c r="F645" s="65">
        <v>12</v>
      </c>
      <c r="G645" s="67">
        <v>619</v>
      </c>
      <c r="H645" s="114">
        <f t="shared" ref="H645:H648" si="133">ROUND(G645/145.92,3)</f>
        <v>4.242</v>
      </c>
      <c r="I645" s="136">
        <f t="shared" si="132"/>
        <v>101.81</v>
      </c>
      <c r="J645" s="115">
        <f t="shared" ref="J645:J649" si="134">ROUND(I645*1.2409,2)</f>
        <v>126.34</v>
      </c>
      <c r="K645" s="2"/>
    </row>
    <row r="646" spans="1:11" s="28" customFormat="1" x14ac:dyDescent="0.25">
      <c r="A646" s="12" t="s">
        <v>23</v>
      </c>
      <c r="B646" s="33" t="s">
        <v>29</v>
      </c>
      <c r="C646" s="63">
        <v>1</v>
      </c>
      <c r="D646" s="63">
        <f t="shared" si="131"/>
        <v>145</v>
      </c>
      <c r="E646" s="65">
        <v>133</v>
      </c>
      <c r="F646" s="65">
        <v>12</v>
      </c>
      <c r="G646" s="67">
        <v>619</v>
      </c>
      <c r="H646" s="114">
        <f t="shared" si="133"/>
        <v>4.242</v>
      </c>
      <c r="I646" s="136">
        <f t="shared" si="132"/>
        <v>101.81</v>
      </c>
      <c r="J646" s="115">
        <f t="shared" si="134"/>
        <v>126.34</v>
      </c>
      <c r="K646" s="2"/>
    </row>
    <row r="647" spans="1:11" s="28" customFormat="1" x14ac:dyDescent="0.25">
      <c r="A647" s="12" t="s">
        <v>23</v>
      </c>
      <c r="B647" s="33" t="s">
        <v>30</v>
      </c>
      <c r="C647" s="63">
        <v>1</v>
      </c>
      <c r="D647" s="63">
        <f t="shared" si="131"/>
        <v>145</v>
      </c>
      <c r="E647" s="65">
        <v>133</v>
      </c>
      <c r="F647" s="65">
        <v>12</v>
      </c>
      <c r="G647" s="67">
        <v>619</v>
      </c>
      <c r="H647" s="114">
        <f t="shared" si="133"/>
        <v>4.242</v>
      </c>
      <c r="I647" s="136">
        <f>ROUND(F647*H647*2,2)</f>
        <v>101.81</v>
      </c>
      <c r="J647" s="115">
        <f t="shared" si="134"/>
        <v>126.34</v>
      </c>
      <c r="K647" s="2"/>
    </row>
    <row r="648" spans="1:11" s="28" customFormat="1" x14ac:dyDescent="0.25">
      <c r="A648" s="12" t="s">
        <v>23</v>
      </c>
      <c r="B648" s="33" t="s">
        <v>31</v>
      </c>
      <c r="C648" s="63">
        <v>1</v>
      </c>
      <c r="D648" s="63">
        <f t="shared" si="131"/>
        <v>145</v>
      </c>
      <c r="E648" s="65">
        <v>133</v>
      </c>
      <c r="F648" s="65">
        <v>12</v>
      </c>
      <c r="G648" s="67">
        <v>619</v>
      </c>
      <c r="H648" s="114">
        <f t="shared" si="133"/>
        <v>4.242</v>
      </c>
      <c r="I648" s="136">
        <f t="shared" si="132"/>
        <v>101.81</v>
      </c>
      <c r="J648" s="115">
        <f>ROUND(I648*1.2252,2)</f>
        <v>124.74</v>
      </c>
      <c r="K648" s="2"/>
    </row>
    <row r="649" spans="1:11" s="28" customFormat="1" x14ac:dyDescent="0.25">
      <c r="A649" s="12" t="s">
        <v>23</v>
      </c>
      <c r="B649" s="33" t="s">
        <v>32</v>
      </c>
      <c r="C649" s="63">
        <v>1</v>
      </c>
      <c r="D649" s="63">
        <f>E649+F649</f>
        <v>141</v>
      </c>
      <c r="E649" s="65">
        <v>133</v>
      </c>
      <c r="F649" s="65">
        <v>8</v>
      </c>
      <c r="G649" s="67">
        <v>619</v>
      </c>
      <c r="H649" s="114">
        <f>ROUND(G649/145.92,3)</f>
        <v>4.242</v>
      </c>
      <c r="I649" s="136">
        <f t="shared" si="132"/>
        <v>67.87</v>
      </c>
      <c r="J649" s="115">
        <f t="shared" si="134"/>
        <v>84.22</v>
      </c>
      <c r="K649" s="2"/>
    </row>
    <row r="650" spans="1:11" ht="33" x14ac:dyDescent="0.25">
      <c r="A650" s="15" t="s">
        <v>23</v>
      </c>
      <c r="B650" s="16" t="s">
        <v>14</v>
      </c>
      <c r="C650" s="17">
        <f>SUM(C651:C651)</f>
        <v>0</v>
      </c>
      <c r="D650" s="17">
        <f>SUM(D651:D651)</f>
        <v>0</v>
      </c>
      <c r="E650" s="17">
        <f>SUM(E651:E651)</f>
        <v>0</v>
      </c>
      <c r="F650" s="17">
        <f>SUM(F651:F651)</f>
        <v>0</v>
      </c>
      <c r="G650" s="22"/>
      <c r="H650" s="17"/>
      <c r="I650" s="22">
        <f>SUM(I651:I651)</f>
        <v>0</v>
      </c>
      <c r="J650" s="17">
        <f>SUM(J651:J651)</f>
        <v>0</v>
      </c>
    </row>
    <row r="651" spans="1:11" x14ac:dyDescent="0.25">
      <c r="A651" s="12" t="s">
        <v>23</v>
      </c>
      <c r="B651" s="10"/>
      <c r="C651" s="6"/>
      <c r="D651" s="6"/>
      <c r="E651" s="65"/>
      <c r="F651" s="65"/>
      <c r="G651" s="66"/>
      <c r="H651" s="66"/>
      <c r="I651" s="23"/>
      <c r="J651" s="8"/>
    </row>
    <row r="652" spans="1:11" s="1" customFormat="1" ht="26.25" customHeight="1" x14ac:dyDescent="0.25">
      <c r="A652" s="29" t="s">
        <v>133</v>
      </c>
      <c r="B652" s="3" t="s">
        <v>0</v>
      </c>
      <c r="C652" s="4">
        <f>C653+C655+C657+C659</f>
        <v>2</v>
      </c>
      <c r="D652" s="4">
        <f>D653+D655+D657+D659</f>
        <v>318</v>
      </c>
      <c r="E652" s="4">
        <f>E653+E655+E657+E659</f>
        <v>304</v>
      </c>
      <c r="F652" s="4">
        <f>F653+F655+F657+F659</f>
        <v>14</v>
      </c>
      <c r="G652" s="4"/>
      <c r="H652" s="5"/>
      <c r="I652" s="5">
        <f>I653+I655+I657+I659</f>
        <v>136.05000000000001</v>
      </c>
      <c r="J652" s="5">
        <f>J653+J655+J657+J659</f>
        <v>168.82999999999998</v>
      </c>
      <c r="K652" s="2"/>
    </row>
    <row r="653" spans="1:11" s="28" customFormat="1" ht="33" customHeight="1" x14ac:dyDescent="0.25">
      <c r="A653" s="15" t="s">
        <v>133</v>
      </c>
      <c r="B653" s="16" t="s">
        <v>11</v>
      </c>
      <c r="C653" s="17">
        <f>SUM(C654:C654)</f>
        <v>0</v>
      </c>
      <c r="D653" s="17">
        <f>SUM(D654:D654)</f>
        <v>0</v>
      </c>
      <c r="E653" s="17">
        <f>SUM(E654:E654)</f>
        <v>0</v>
      </c>
      <c r="F653" s="17">
        <f>SUM(F654:F654)</f>
        <v>0</v>
      </c>
      <c r="G653" s="17"/>
      <c r="H653" s="17"/>
      <c r="I653" s="22">
        <f>SUM(I654:I654)</f>
        <v>0</v>
      </c>
      <c r="J653" s="17">
        <f>SUM(J654:J654)</f>
        <v>0</v>
      </c>
      <c r="K653" s="2"/>
    </row>
    <row r="654" spans="1:11" s="28" customFormat="1" x14ac:dyDescent="0.25">
      <c r="A654" s="12" t="s">
        <v>133</v>
      </c>
      <c r="B654" s="56"/>
      <c r="C654" s="6"/>
      <c r="D654" s="6">
        <f t="shared" ref="D654" si="135">E654+F654</f>
        <v>0</v>
      </c>
      <c r="E654" s="6"/>
      <c r="F654" s="6"/>
      <c r="G654" s="7"/>
      <c r="H654" s="7"/>
      <c r="I654" s="23"/>
      <c r="J654" s="8"/>
      <c r="K654" s="2"/>
    </row>
    <row r="655" spans="1:11" s="28" customFormat="1" ht="49.5" x14ac:dyDescent="0.25">
      <c r="A655" s="15" t="s">
        <v>133</v>
      </c>
      <c r="B655" s="16" t="s">
        <v>12</v>
      </c>
      <c r="C655" s="17">
        <f>SUM(C656:C656)</f>
        <v>0</v>
      </c>
      <c r="D655" s="17">
        <f>SUM(D656:D656)</f>
        <v>0</v>
      </c>
      <c r="E655" s="17">
        <f>SUM(E656:E656)</f>
        <v>0</v>
      </c>
      <c r="F655" s="17">
        <f>SUM(F656:F656)</f>
        <v>0</v>
      </c>
      <c r="G655" s="17"/>
      <c r="H655" s="17"/>
      <c r="I655" s="22">
        <f>SUM(I656:I656)</f>
        <v>0</v>
      </c>
      <c r="J655" s="17">
        <f>SUM(J656:J656)</f>
        <v>0</v>
      </c>
      <c r="K655" s="2"/>
    </row>
    <row r="656" spans="1:11" s="28" customFormat="1" x14ac:dyDescent="0.25">
      <c r="A656" s="12" t="s">
        <v>133</v>
      </c>
      <c r="B656" s="56"/>
      <c r="C656" s="6"/>
      <c r="D656" s="6">
        <f t="shared" ref="D656" si="136">E656+F656</f>
        <v>0</v>
      </c>
      <c r="E656" s="6"/>
      <c r="F656" s="6"/>
      <c r="G656" s="7"/>
      <c r="H656" s="7"/>
      <c r="I656" s="23"/>
      <c r="J656" s="8"/>
      <c r="K656" s="2"/>
    </row>
    <row r="657" spans="1:11" s="28" customFormat="1" ht="49.5" x14ac:dyDescent="0.25">
      <c r="A657" s="15" t="s">
        <v>133</v>
      </c>
      <c r="B657" s="16" t="s">
        <v>13</v>
      </c>
      <c r="C657" s="17">
        <f>SUM(C658:C658)</f>
        <v>0</v>
      </c>
      <c r="D657" s="17">
        <f>SUM(D658:D658)</f>
        <v>0</v>
      </c>
      <c r="E657" s="17">
        <f>SUM(E658:E658)</f>
        <v>0</v>
      </c>
      <c r="F657" s="17">
        <f>SUM(F658:F658)</f>
        <v>0</v>
      </c>
      <c r="G657" s="17"/>
      <c r="H657" s="17"/>
      <c r="I657" s="17">
        <f>SUM(I658:I658)</f>
        <v>0</v>
      </c>
      <c r="J657" s="17">
        <f>SUM(J658:J658)</f>
        <v>0</v>
      </c>
      <c r="K657" s="2"/>
    </row>
    <row r="658" spans="1:11" s="28" customFormat="1" x14ac:dyDescent="0.25">
      <c r="A658" s="12" t="s">
        <v>133</v>
      </c>
      <c r="B658" s="30"/>
      <c r="C658" s="6"/>
      <c r="D658" s="6">
        <f t="shared" ref="D658" si="137">E658+F658</f>
        <v>0</v>
      </c>
      <c r="E658" s="6"/>
      <c r="F658" s="6"/>
      <c r="G658" s="7"/>
      <c r="H658" s="7"/>
      <c r="I658" s="23"/>
      <c r="J658" s="8"/>
      <c r="K658" s="2"/>
    </row>
    <row r="659" spans="1:11" ht="33" x14ac:dyDescent="0.25">
      <c r="A659" s="15" t="s">
        <v>133</v>
      </c>
      <c r="B659" s="16" t="s">
        <v>14</v>
      </c>
      <c r="C659" s="17">
        <f>SUM(C660:C661)</f>
        <v>2</v>
      </c>
      <c r="D659" s="17">
        <f>SUM(D660:D661)</f>
        <v>318</v>
      </c>
      <c r="E659" s="17">
        <f>SUM(E660:E661)</f>
        <v>304</v>
      </c>
      <c r="F659" s="17">
        <f>SUM(F660:F661)</f>
        <v>14</v>
      </c>
      <c r="G659" s="17"/>
      <c r="H659" s="17"/>
      <c r="I659" s="17">
        <f>SUM(I660:I661)</f>
        <v>136.05000000000001</v>
      </c>
      <c r="J659" s="18">
        <f>SUM(J660:J661)</f>
        <v>168.82999999999998</v>
      </c>
    </row>
    <row r="660" spans="1:11" x14ac:dyDescent="0.25">
      <c r="A660" s="12" t="s">
        <v>133</v>
      </c>
      <c r="B660" s="121" t="s">
        <v>248</v>
      </c>
      <c r="C660" s="6">
        <v>1</v>
      </c>
      <c r="D660" s="6">
        <f t="shared" ref="D660:D661" si="138">E660+F660</f>
        <v>156.5</v>
      </c>
      <c r="E660" s="6">
        <v>152</v>
      </c>
      <c r="F660" s="6">
        <v>4.5</v>
      </c>
      <c r="G660" s="7">
        <v>459</v>
      </c>
      <c r="H660" s="7">
        <f t="shared" ref="H660:H661" si="139">ROUND(G660/E660,2)</f>
        <v>3.02</v>
      </c>
      <c r="I660" s="23">
        <f t="shared" ref="I660" si="140">ROUND(F660*H660*2,2)</f>
        <v>27.18</v>
      </c>
      <c r="J660" s="8">
        <f t="shared" ref="J660" si="141">ROUND(I660*1.2409,2)</f>
        <v>33.729999999999997</v>
      </c>
    </row>
    <row r="661" spans="1:11" x14ac:dyDescent="0.25">
      <c r="A661" s="12" t="s">
        <v>133</v>
      </c>
      <c r="B661" s="121" t="s">
        <v>248</v>
      </c>
      <c r="C661" s="6">
        <v>1</v>
      </c>
      <c r="D661" s="6">
        <f t="shared" si="138"/>
        <v>161.5</v>
      </c>
      <c r="E661" s="6">
        <v>152</v>
      </c>
      <c r="F661" s="6">
        <v>9.5</v>
      </c>
      <c r="G661" s="7">
        <v>871</v>
      </c>
      <c r="H661" s="7">
        <f t="shared" si="139"/>
        <v>5.73</v>
      </c>
      <c r="I661" s="23">
        <f>ROUND(F661*H661*2,2)</f>
        <v>108.87</v>
      </c>
      <c r="J661" s="8">
        <f>ROUND(I661*1.2409,2)</f>
        <v>135.1</v>
      </c>
    </row>
    <row r="662" spans="1:11" s="1" customFormat="1" ht="26.25" customHeight="1" x14ac:dyDescent="0.25">
      <c r="A662" s="29" t="s">
        <v>66</v>
      </c>
      <c r="B662" s="3" t="s">
        <v>0</v>
      </c>
      <c r="C662" s="4">
        <f>C663+C665+C670+C672</f>
        <v>5</v>
      </c>
      <c r="D662" s="4">
        <f>D663+D665+D670+D672</f>
        <v>918</v>
      </c>
      <c r="E662" s="4">
        <f>E663+E665+E670+E672</f>
        <v>741</v>
      </c>
      <c r="F662" s="4">
        <f>F663+F665+F670+F672</f>
        <v>177</v>
      </c>
      <c r="G662" s="4"/>
      <c r="H662" s="5"/>
      <c r="I662" s="5">
        <f>I663+I665+I670+I672</f>
        <v>2300.96</v>
      </c>
      <c r="J662" s="5">
        <f>J663+J665+J670+J672</f>
        <v>2855.25</v>
      </c>
      <c r="K662" s="2"/>
    </row>
    <row r="663" spans="1:11" s="28" customFormat="1" ht="33" customHeight="1" x14ac:dyDescent="0.25">
      <c r="A663" s="15" t="s">
        <v>66</v>
      </c>
      <c r="B663" s="16" t="s">
        <v>11</v>
      </c>
      <c r="C663" s="17">
        <f>SUM(C664:C664)</f>
        <v>1</v>
      </c>
      <c r="D663" s="17">
        <f>SUM(D664:D664)</f>
        <v>182</v>
      </c>
      <c r="E663" s="17">
        <f>SUM(E664:E664)</f>
        <v>133</v>
      </c>
      <c r="F663" s="17">
        <f>SUM(F664:F664)</f>
        <v>49</v>
      </c>
      <c r="G663" s="17"/>
      <c r="H663" s="17"/>
      <c r="I663" s="22">
        <f>SUM(I664:I664)</f>
        <v>980</v>
      </c>
      <c r="J663" s="18">
        <f>SUM(J664:J664)</f>
        <v>1216.08</v>
      </c>
      <c r="K663" s="2"/>
    </row>
    <row r="664" spans="1:11" s="28" customFormat="1" x14ac:dyDescent="0.25">
      <c r="A664" s="12" t="s">
        <v>66</v>
      </c>
      <c r="B664" s="33" t="s">
        <v>67</v>
      </c>
      <c r="C664" s="6">
        <v>1</v>
      </c>
      <c r="D664" s="6">
        <f t="shared" ref="D664" si="142">E664+F664</f>
        <v>182</v>
      </c>
      <c r="E664" s="31">
        <v>133</v>
      </c>
      <c r="F664" s="31">
        <v>49</v>
      </c>
      <c r="G664" s="23">
        <v>1330</v>
      </c>
      <c r="H664" s="7">
        <f>ROUND(G664/E664,2)</f>
        <v>10</v>
      </c>
      <c r="I664" s="23">
        <f t="shared" ref="I664" si="143">ROUND(F664*H664*2,2)</f>
        <v>980</v>
      </c>
      <c r="J664" s="8">
        <f t="shared" ref="J664" si="144">ROUND(I664*1.2409,2)</f>
        <v>1216.08</v>
      </c>
      <c r="K664" s="2"/>
    </row>
    <row r="665" spans="1:11" s="28" customFormat="1" ht="49.5" x14ac:dyDescent="0.25">
      <c r="A665" s="15" t="s">
        <v>66</v>
      </c>
      <c r="B665" s="16" t="s">
        <v>12</v>
      </c>
      <c r="C665" s="17">
        <f>SUM(C666:C669)</f>
        <v>4</v>
      </c>
      <c r="D665" s="17">
        <f>SUM(D666:D669)</f>
        <v>736</v>
      </c>
      <c r="E665" s="17">
        <f>SUM(E666:E669)</f>
        <v>608</v>
      </c>
      <c r="F665" s="17">
        <f>SUM(F666:F669)</f>
        <v>128</v>
      </c>
      <c r="G665" s="17"/>
      <c r="H665" s="17"/>
      <c r="I665" s="22">
        <f>SUM(I666:I669)</f>
        <v>1320.96</v>
      </c>
      <c r="J665" s="18">
        <f>SUM(J666:J669)</f>
        <v>1639.17</v>
      </c>
      <c r="K665" s="2"/>
    </row>
    <row r="666" spans="1:11" s="28" customFormat="1" x14ac:dyDescent="0.25">
      <c r="A666" s="12" t="s">
        <v>66</v>
      </c>
      <c r="B666" s="33" t="s">
        <v>106</v>
      </c>
      <c r="C666" s="6">
        <v>1</v>
      </c>
      <c r="D666" s="6">
        <f t="shared" ref="D666:D669" si="145">E666+F666</f>
        <v>184</v>
      </c>
      <c r="E666" s="31">
        <v>152</v>
      </c>
      <c r="F666" s="31">
        <v>32</v>
      </c>
      <c r="G666" s="23">
        <v>785</v>
      </c>
      <c r="H666" s="7">
        <f t="shared" ref="H666:H669" si="146">ROUND(G666/E666,2)</f>
        <v>5.16</v>
      </c>
      <c r="I666" s="23">
        <f t="shared" ref="I666:I669" si="147">ROUND(F666*H666*2,2)</f>
        <v>330.24</v>
      </c>
      <c r="J666" s="8">
        <f t="shared" ref="J666:J669" si="148">ROUND(I666*1.2409,2)</f>
        <v>409.79</v>
      </c>
      <c r="K666" s="2"/>
    </row>
    <row r="667" spans="1:11" s="28" customFormat="1" x14ac:dyDescent="0.25">
      <c r="A667" s="12" t="s">
        <v>66</v>
      </c>
      <c r="B667" s="33" t="s">
        <v>106</v>
      </c>
      <c r="C667" s="6">
        <v>1</v>
      </c>
      <c r="D667" s="6">
        <f t="shared" si="145"/>
        <v>192</v>
      </c>
      <c r="E667" s="31">
        <v>152</v>
      </c>
      <c r="F667" s="31">
        <v>40</v>
      </c>
      <c r="G667" s="23">
        <v>785</v>
      </c>
      <c r="H667" s="7">
        <f t="shared" si="146"/>
        <v>5.16</v>
      </c>
      <c r="I667" s="23">
        <f t="shared" si="147"/>
        <v>412.8</v>
      </c>
      <c r="J667" s="8">
        <f t="shared" si="148"/>
        <v>512.24</v>
      </c>
      <c r="K667" s="2"/>
    </row>
    <row r="668" spans="1:11" s="28" customFormat="1" x14ac:dyDescent="0.25">
      <c r="A668" s="12" t="s">
        <v>66</v>
      </c>
      <c r="B668" s="33" t="s">
        <v>106</v>
      </c>
      <c r="C668" s="6">
        <v>1</v>
      </c>
      <c r="D668" s="6">
        <f t="shared" si="145"/>
        <v>192</v>
      </c>
      <c r="E668" s="31">
        <v>152</v>
      </c>
      <c r="F668" s="31">
        <v>40</v>
      </c>
      <c r="G668" s="23">
        <v>785</v>
      </c>
      <c r="H668" s="7">
        <f t="shared" si="146"/>
        <v>5.16</v>
      </c>
      <c r="I668" s="23">
        <f t="shared" si="147"/>
        <v>412.8</v>
      </c>
      <c r="J668" s="8">
        <f t="shared" si="148"/>
        <v>512.24</v>
      </c>
      <c r="K668" s="2"/>
    </row>
    <row r="669" spans="1:11" s="28" customFormat="1" x14ac:dyDescent="0.25">
      <c r="A669" s="12" t="s">
        <v>66</v>
      </c>
      <c r="B669" s="33" t="s">
        <v>106</v>
      </c>
      <c r="C669" s="6">
        <v>1</v>
      </c>
      <c r="D669" s="6">
        <f t="shared" si="145"/>
        <v>168</v>
      </c>
      <c r="E669" s="31">
        <v>152</v>
      </c>
      <c r="F669" s="31">
        <v>16</v>
      </c>
      <c r="G669" s="23">
        <v>785</v>
      </c>
      <c r="H669" s="7">
        <f t="shared" si="146"/>
        <v>5.16</v>
      </c>
      <c r="I669" s="23">
        <f t="shared" si="147"/>
        <v>165.12</v>
      </c>
      <c r="J669" s="8">
        <f t="shared" si="148"/>
        <v>204.9</v>
      </c>
      <c r="K669" s="2"/>
    </row>
    <row r="670" spans="1:11" s="28" customFormat="1" ht="49.5" x14ac:dyDescent="0.25">
      <c r="A670" s="15" t="s">
        <v>66</v>
      </c>
      <c r="B670" s="16" t="s">
        <v>13</v>
      </c>
      <c r="C670" s="17">
        <f>SUM(C671:C671)</f>
        <v>0</v>
      </c>
      <c r="D670" s="17">
        <f>SUM(D671:D671)</f>
        <v>0</v>
      </c>
      <c r="E670" s="17">
        <f>SUM(E671:E671)</f>
        <v>0</v>
      </c>
      <c r="F670" s="17">
        <f>SUM(F671:F671)</f>
        <v>0</v>
      </c>
      <c r="G670" s="17"/>
      <c r="H670" s="17"/>
      <c r="I670" s="17">
        <f>SUM(I671:I671)</f>
        <v>0</v>
      </c>
      <c r="J670" s="17">
        <f>SUM(J671:J671)</f>
        <v>0</v>
      </c>
      <c r="K670" s="2"/>
    </row>
    <row r="671" spans="1:11" s="28" customFormat="1" x14ac:dyDescent="0.25">
      <c r="A671" s="12" t="s">
        <v>66</v>
      </c>
      <c r="B671" s="30"/>
      <c r="C671" s="6"/>
      <c r="D671" s="6">
        <f t="shared" ref="D671" si="149">E671+F671</f>
        <v>0</v>
      </c>
      <c r="E671" s="6"/>
      <c r="F671" s="6"/>
      <c r="G671" s="7"/>
      <c r="H671" s="7"/>
      <c r="I671" s="23">
        <f t="shared" ref="I671" si="150">ROUND(F671*H671*2,2)</f>
        <v>0</v>
      </c>
      <c r="J671" s="8">
        <f t="shared" ref="J671" si="151">ROUND(I671*1.2409,2)</f>
        <v>0</v>
      </c>
      <c r="K671" s="2"/>
    </row>
    <row r="672" spans="1:11" ht="33" x14ac:dyDescent="0.25">
      <c r="A672" s="15" t="s">
        <v>66</v>
      </c>
      <c r="B672" s="16" t="s">
        <v>14</v>
      </c>
      <c r="C672" s="17">
        <f>SUM(C673:C673)</f>
        <v>0</v>
      </c>
      <c r="D672" s="17">
        <f>SUM(D673:D673)</f>
        <v>0</v>
      </c>
      <c r="E672" s="17">
        <f>SUM(E673:E673)</f>
        <v>0</v>
      </c>
      <c r="F672" s="17">
        <f>SUM(F673:F673)</f>
        <v>0</v>
      </c>
      <c r="G672" s="17"/>
      <c r="H672" s="17"/>
      <c r="I672" s="17">
        <f>SUM(I673:I673)</f>
        <v>0</v>
      </c>
      <c r="J672" s="17">
        <f>SUM(J673:J673)</f>
        <v>0</v>
      </c>
    </row>
    <row r="673" spans="1:11" x14ac:dyDescent="0.25">
      <c r="A673" s="12" t="s">
        <v>66</v>
      </c>
      <c r="B673" s="30"/>
      <c r="C673" s="6"/>
      <c r="D673" s="6">
        <f t="shared" ref="D673" si="152">E673+F673</f>
        <v>0</v>
      </c>
      <c r="E673" s="6"/>
      <c r="F673" s="6"/>
      <c r="G673" s="7"/>
      <c r="H673" s="7"/>
      <c r="I673" s="23">
        <f t="shared" ref="I673" si="153">ROUND(F673*H673*2,2)</f>
        <v>0</v>
      </c>
      <c r="J673" s="8">
        <f t="shared" ref="J673" si="154">ROUND(I673*1.2409,2)</f>
        <v>0</v>
      </c>
    </row>
    <row r="674" spans="1:11" s="1" customFormat="1" ht="26.25" customHeight="1" x14ac:dyDescent="0.25">
      <c r="A674" s="29" t="s">
        <v>64</v>
      </c>
      <c r="B674" s="3" t="s">
        <v>0</v>
      </c>
      <c r="C674" s="4">
        <f>C675+C680+C697+C699</f>
        <v>29</v>
      </c>
      <c r="D674" s="4">
        <f>D675+D680+D697+D699</f>
        <v>4884</v>
      </c>
      <c r="E674" s="4">
        <f>E675+E680+E697+E699</f>
        <v>4332</v>
      </c>
      <c r="F674" s="4">
        <f>F675+F680+F697+F699</f>
        <v>552</v>
      </c>
      <c r="G674" s="4"/>
      <c r="H674" s="5"/>
      <c r="I674" s="5">
        <f>I675+I680+I697+I699</f>
        <v>9036.82</v>
      </c>
      <c r="J674" s="5">
        <f>J675+J680+J697+J699</f>
        <v>11213.75</v>
      </c>
      <c r="K674" s="2"/>
    </row>
    <row r="675" spans="1:11" s="28" customFormat="1" ht="33" customHeight="1" x14ac:dyDescent="0.25">
      <c r="A675" s="15" t="s">
        <v>64</v>
      </c>
      <c r="B675" s="16" t="s">
        <v>11</v>
      </c>
      <c r="C675" s="17">
        <f>SUM(C676:C679)</f>
        <v>4</v>
      </c>
      <c r="D675" s="17">
        <f>SUM(D676:D679)</f>
        <v>839</v>
      </c>
      <c r="E675" s="17">
        <f>SUM(E676:E679)</f>
        <v>608</v>
      </c>
      <c r="F675" s="17">
        <f>SUM(F676:F679)</f>
        <v>231</v>
      </c>
      <c r="G675" s="17"/>
      <c r="H675" s="17"/>
      <c r="I675" s="22">
        <f>SUM(I676:I679)</f>
        <v>4360.66</v>
      </c>
      <c r="J675" s="18">
        <f>SUM(J676:J679)</f>
        <v>5411.14</v>
      </c>
      <c r="K675" s="2"/>
    </row>
    <row r="676" spans="1:11" s="28" customFormat="1" x14ac:dyDescent="0.25">
      <c r="A676" s="12" t="s">
        <v>64</v>
      </c>
      <c r="B676" s="169" t="s">
        <v>86</v>
      </c>
      <c r="C676" s="39">
        <v>1</v>
      </c>
      <c r="D676" s="6">
        <f t="shared" ref="D676" si="155">E676+F676</f>
        <v>214</v>
      </c>
      <c r="E676" s="68">
        <v>152</v>
      </c>
      <c r="F676" s="68">
        <v>62</v>
      </c>
      <c r="G676" s="41">
        <v>1859</v>
      </c>
      <c r="H676" s="41">
        <f t="shared" ref="H676:H679" si="156">ROUND(G676/E676,4)</f>
        <v>12.2303</v>
      </c>
      <c r="I676" s="69">
        <f>ROUND(F676*H676*2,2)</f>
        <v>1516.56</v>
      </c>
      <c r="J676" s="40">
        <f>ROUND(I676*1.2409,2)</f>
        <v>1881.9</v>
      </c>
      <c r="K676" s="2"/>
    </row>
    <row r="677" spans="1:11" s="28" customFormat="1" x14ac:dyDescent="0.25">
      <c r="A677" s="12" t="s">
        <v>64</v>
      </c>
      <c r="B677" s="169" t="s">
        <v>87</v>
      </c>
      <c r="C677" s="93">
        <v>1</v>
      </c>
      <c r="D677" s="173">
        <f>E677+F677</f>
        <v>232</v>
      </c>
      <c r="E677" s="173">
        <v>152</v>
      </c>
      <c r="F677" s="173">
        <v>80</v>
      </c>
      <c r="G677" s="41">
        <v>1279</v>
      </c>
      <c r="H677" s="41">
        <f t="shared" si="156"/>
        <v>8.4145000000000003</v>
      </c>
      <c r="I677" s="69">
        <f t="shared" ref="I677:I679" si="157">ROUND(F677*H677*2,2)</f>
        <v>1346.32</v>
      </c>
      <c r="J677" s="92">
        <f t="shared" ref="J677:J696" si="158">ROUND(I677*1.2409,2)</f>
        <v>1670.65</v>
      </c>
      <c r="K677" s="2"/>
    </row>
    <row r="678" spans="1:11" s="28" customFormat="1" ht="17.25" customHeight="1" x14ac:dyDescent="0.25">
      <c r="A678" s="12" t="s">
        <v>64</v>
      </c>
      <c r="B678" s="169" t="s">
        <v>87</v>
      </c>
      <c r="C678" s="93">
        <v>1</v>
      </c>
      <c r="D678" s="173">
        <f>E678+F678</f>
        <v>192.5</v>
      </c>
      <c r="E678" s="173">
        <v>152</v>
      </c>
      <c r="F678" s="173">
        <v>40.5</v>
      </c>
      <c r="G678" s="41">
        <v>1279</v>
      </c>
      <c r="H678" s="41">
        <f t="shared" si="156"/>
        <v>8.4145000000000003</v>
      </c>
      <c r="I678" s="69">
        <f t="shared" si="157"/>
        <v>681.57</v>
      </c>
      <c r="J678" s="92">
        <f t="shared" si="158"/>
        <v>845.76</v>
      </c>
      <c r="K678" s="2"/>
    </row>
    <row r="679" spans="1:11" s="28" customFormat="1" ht="15" customHeight="1" x14ac:dyDescent="0.25">
      <c r="A679" s="171" t="s">
        <v>64</v>
      </c>
      <c r="B679" s="169" t="s">
        <v>87</v>
      </c>
      <c r="C679" s="93">
        <v>1</v>
      </c>
      <c r="D679" s="173">
        <f>E679+F679</f>
        <v>200.5</v>
      </c>
      <c r="E679" s="173">
        <v>152</v>
      </c>
      <c r="F679" s="173">
        <v>48.5</v>
      </c>
      <c r="G679" s="41">
        <v>1279</v>
      </c>
      <c r="H679" s="41">
        <f t="shared" si="156"/>
        <v>8.4145000000000003</v>
      </c>
      <c r="I679" s="69">
        <f t="shared" si="157"/>
        <v>816.21</v>
      </c>
      <c r="J679" s="92">
        <f t="shared" si="158"/>
        <v>1012.83</v>
      </c>
      <c r="K679" s="2"/>
    </row>
    <row r="680" spans="1:11" s="28" customFormat="1" ht="49.5" x14ac:dyDescent="0.25">
      <c r="A680" s="15" t="s">
        <v>64</v>
      </c>
      <c r="B680" s="16" t="s">
        <v>12</v>
      </c>
      <c r="C680" s="17">
        <f>SUM(C681:C696)</f>
        <v>16</v>
      </c>
      <c r="D680" s="17">
        <f>SUM(D681:D696)</f>
        <v>2556</v>
      </c>
      <c r="E680" s="17">
        <f>SUM(E681:E696)</f>
        <v>2356</v>
      </c>
      <c r="F680" s="17">
        <f>SUM(F681:F696)</f>
        <v>200</v>
      </c>
      <c r="G680" s="17"/>
      <c r="H680" s="17"/>
      <c r="I680" s="22">
        <f>SUM(I681:I696)</f>
        <v>3005.8100000000004</v>
      </c>
      <c r="J680" s="22">
        <f>SUM(J681:J696)</f>
        <v>3729.88</v>
      </c>
      <c r="K680" s="2"/>
    </row>
    <row r="681" spans="1:11" s="28" customFormat="1" x14ac:dyDescent="0.25">
      <c r="A681" s="12" t="s">
        <v>64</v>
      </c>
      <c r="B681" s="169" t="s">
        <v>45</v>
      </c>
      <c r="C681" s="39">
        <v>1</v>
      </c>
      <c r="D681" s="6">
        <f t="shared" ref="D681:D696" si="159">E681+F681</f>
        <v>188</v>
      </c>
      <c r="E681" s="39">
        <v>152</v>
      </c>
      <c r="F681" s="39">
        <v>36</v>
      </c>
      <c r="G681" s="41">
        <v>2059</v>
      </c>
      <c r="H681" s="41">
        <v>13.546099999999999</v>
      </c>
      <c r="I681" s="39">
        <f>ROUND(F681*H681*2,2)</f>
        <v>975.32</v>
      </c>
      <c r="J681" s="40">
        <f t="shared" si="158"/>
        <v>1210.27</v>
      </c>
      <c r="K681" s="2"/>
    </row>
    <row r="682" spans="1:11" s="28" customFormat="1" x14ac:dyDescent="0.25">
      <c r="A682" s="12" t="s">
        <v>64</v>
      </c>
      <c r="B682" s="169" t="s">
        <v>106</v>
      </c>
      <c r="C682" s="39">
        <v>1</v>
      </c>
      <c r="D682" s="6">
        <f t="shared" si="159"/>
        <v>153</v>
      </c>
      <c r="E682" s="39">
        <v>152</v>
      </c>
      <c r="F682" s="39">
        <v>1</v>
      </c>
      <c r="G682" s="70" t="s">
        <v>21</v>
      </c>
      <c r="H682" s="41">
        <v>5.8383000000000003</v>
      </c>
      <c r="I682" s="39">
        <f>ROUND(F682*H682*2,2)</f>
        <v>11.68</v>
      </c>
      <c r="J682" s="92">
        <f t="shared" si="158"/>
        <v>14.49</v>
      </c>
      <c r="K682" s="2"/>
    </row>
    <row r="683" spans="1:11" s="28" customFormat="1" x14ac:dyDescent="0.25">
      <c r="A683" s="12" t="s">
        <v>64</v>
      </c>
      <c r="B683" s="169" t="s">
        <v>189</v>
      </c>
      <c r="C683" s="39">
        <v>1</v>
      </c>
      <c r="D683" s="6">
        <f t="shared" si="159"/>
        <v>162</v>
      </c>
      <c r="E683" s="39">
        <v>152</v>
      </c>
      <c r="F683" s="39">
        <v>10</v>
      </c>
      <c r="G683" s="70" t="s">
        <v>21</v>
      </c>
      <c r="H683" s="41">
        <v>5.8383000000000003</v>
      </c>
      <c r="I683" s="39">
        <f>ROUND(F683*H683*2,2)</f>
        <v>116.77</v>
      </c>
      <c r="J683" s="92">
        <f t="shared" si="158"/>
        <v>144.9</v>
      </c>
      <c r="K683" s="2"/>
    </row>
    <row r="684" spans="1:11" s="28" customFormat="1" x14ac:dyDescent="0.25">
      <c r="A684" s="12" t="s">
        <v>64</v>
      </c>
      <c r="B684" s="169" t="s">
        <v>106</v>
      </c>
      <c r="C684" s="39">
        <v>1</v>
      </c>
      <c r="D684" s="6">
        <f t="shared" si="159"/>
        <v>161</v>
      </c>
      <c r="E684" s="39">
        <v>152</v>
      </c>
      <c r="F684" s="39">
        <v>9</v>
      </c>
      <c r="G684" s="70" t="s">
        <v>21</v>
      </c>
      <c r="H684" s="41">
        <v>6.1738999999999997</v>
      </c>
      <c r="I684" s="39">
        <f>ROUND(F684*H684*2,2)</f>
        <v>111.13</v>
      </c>
      <c r="J684" s="92">
        <f t="shared" si="158"/>
        <v>137.9</v>
      </c>
      <c r="K684" s="2"/>
    </row>
    <row r="685" spans="1:11" s="28" customFormat="1" x14ac:dyDescent="0.25">
      <c r="A685" s="12" t="s">
        <v>64</v>
      </c>
      <c r="B685" s="169" t="s">
        <v>106</v>
      </c>
      <c r="C685" s="39">
        <v>1</v>
      </c>
      <c r="D685" s="6">
        <f t="shared" si="159"/>
        <v>176</v>
      </c>
      <c r="E685" s="39">
        <v>152</v>
      </c>
      <c r="F685" s="39">
        <v>24</v>
      </c>
      <c r="G685" s="70" t="s">
        <v>21</v>
      </c>
      <c r="H685" s="41">
        <v>6.4737</v>
      </c>
      <c r="I685" s="39">
        <f t="shared" ref="I685:I688" si="160">ROUND(F685*H685*2,2)</f>
        <v>310.74</v>
      </c>
      <c r="J685" s="92">
        <f t="shared" si="158"/>
        <v>385.6</v>
      </c>
      <c r="K685" s="2"/>
    </row>
    <row r="686" spans="1:11" s="28" customFormat="1" x14ac:dyDescent="0.25">
      <c r="A686" s="12" t="s">
        <v>64</v>
      </c>
      <c r="B686" s="169" t="s">
        <v>106</v>
      </c>
      <c r="C686" s="39">
        <v>1</v>
      </c>
      <c r="D686" s="6">
        <f t="shared" si="159"/>
        <v>161</v>
      </c>
      <c r="E686" s="39">
        <v>152</v>
      </c>
      <c r="F686" s="39">
        <v>9</v>
      </c>
      <c r="G686" s="70" t="s">
        <v>21</v>
      </c>
      <c r="H686" s="41">
        <v>6.1738999999999997</v>
      </c>
      <c r="I686" s="39">
        <f>ROUND(F686*H686*2,2)</f>
        <v>111.13</v>
      </c>
      <c r="J686" s="92">
        <f t="shared" si="158"/>
        <v>137.9</v>
      </c>
      <c r="K686" s="2"/>
    </row>
    <row r="687" spans="1:11" s="28" customFormat="1" x14ac:dyDescent="0.25">
      <c r="A687" s="12" t="s">
        <v>64</v>
      </c>
      <c r="B687" s="169" t="s">
        <v>189</v>
      </c>
      <c r="C687" s="39">
        <v>1</v>
      </c>
      <c r="D687" s="6">
        <f t="shared" si="159"/>
        <v>162</v>
      </c>
      <c r="E687" s="39">
        <v>152</v>
      </c>
      <c r="F687" s="39">
        <v>10</v>
      </c>
      <c r="G687" s="70" t="s">
        <v>21</v>
      </c>
      <c r="H687" s="41">
        <v>5.4965999999999999</v>
      </c>
      <c r="I687" s="39">
        <f>ROUND(F687*H687*2,2)</f>
        <v>109.93</v>
      </c>
      <c r="J687" s="92">
        <f t="shared" si="158"/>
        <v>136.41</v>
      </c>
      <c r="K687" s="2"/>
    </row>
    <row r="688" spans="1:11" s="28" customFormat="1" x14ac:dyDescent="0.25">
      <c r="A688" s="12" t="s">
        <v>64</v>
      </c>
      <c r="B688" s="169" t="s">
        <v>106</v>
      </c>
      <c r="C688" s="39">
        <v>1</v>
      </c>
      <c r="D688" s="6">
        <f t="shared" si="159"/>
        <v>164</v>
      </c>
      <c r="E688" s="39">
        <v>152</v>
      </c>
      <c r="F688" s="39">
        <v>12</v>
      </c>
      <c r="G688" s="70" t="s">
        <v>21</v>
      </c>
      <c r="H688" s="41">
        <v>5.8383000000000003</v>
      </c>
      <c r="I688" s="39">
        <f t="shared" si="160"/>
        <v>140.12</v>
      </c>
      <c r="J688" s="92">
        <f t="shared" si="158"/>
        <v>173.87</v>
      </c>
      <c r="K688" s="2"/>
    </row>
    <row r="689" spans="1:11" s="28" customFormat="1" x14ac:dyDescent="0.25">
      <c r="A689" s="12" t="s">
        <v>64</v>
      </c>
      <c r="B689" s="169" t="s">
        <v>106</v>
      </c>
      <c r="C689" s="39">
        <v>1</v>
      </c>
      <c r="D689" s="6">
        <f t="shared" si="159"/>
        <v>164</v>
      </c>
      <c r="E689" s="39">
        <v>152</v>
      </c>
      <c r="F689" s="39">
        <v>12</v>
      </c>
      <c r="G689" s="70" t="s">
        <v>21</v>
      </c>
      <c r="H689" s="41">
        <v>6.4737</v>
      </c>
      <c r="I689" s="39">
        <f t="shared" ref="I689:I696" si="161">ROUND(F689*H689*2,2)</f>
        <v>155.37</v>
      </c>
      <c r="J689" s="92">
        <f t="shared" si="158"/>
        <v>192.8</v>
      </c>
      <c r="K689" s="2"/>
    </row>
    <row r="690" spans="1:11" s="28" customFormat="1" x14ac:dyDescent="0.25">
      <c r="A690" s="12" t="s">
        <v>64</v>
      </c>
      <c r="B690" s="169" t="s">
        <v>189</v>
      </c>
      <c r="C690" s="39">
        <v>1</v>
      </c>
      <c r="D690" s="6">
        <f t="shared" si="159"/>
        <v>161</v>
      </c>
      <c r="E690" s="39">
        <v>152</v>
      </c>
      <c r="F690" s="39">
        <v>9</v>
      </c>
      <c r="G690" s="70" t="s">
        <v>21</v>
      </c>
      <c r="H690" s="41">
        <v>5.8383000000000003</v>
      </c>
      <c r="I690" s="39">
        <f t="shared" si="161"/>
        <v>105.09</v>
      </c>
      <c r="J690" s="92">
        <f t="shared" si="158"/>
        <v>130.41</v>
      </c>
      <c r="K690" s="2"/>
    </row>
    <row r="691" spans="1:11" s="28" customFormat="1" x14ac:dyDescent="0.25">
      <c r="A691" s="12" t="s">
        <v>64</v>
      </c>
      <c r="B691" s="169" t="s">
        <v>189</v>
      </c>
      <c r="C691" s="39">
        <v>1</v>
      </c>
      <c r="D691" s="6">
        <f t="shared" si="159"/>
        <v>161</v>
      </c>
      <c r="E691" s="39">
        <v>152</v>
      </c>
      <c r="F691" s="39">
        <v>9</v>
      </c>
      <c r="G691" s="70" t="s">
        <v>21</v>
      </c>
      <c r="H691" s="41">
        <v>5.4965999999999999</v>
      </c>
      <c r="I691" s="39">
        <f t="shared" si="161"/>
        <v>98.94</v>
      </c>
      <c r="J691" s="92">
        <f t="shared" si="158"/>
        <v>122.77</v>
      </c>
      <c r="K691" s="2"/>
    </row>
    <row r="692" spans="1:11" s="28" customFormat="1" x14ac:dyDescent="0.25">
      <c r="A692" s="12" t="s">
        <v>64</v>
      </c>
      <c r="B692" s="32" t="s">
        <v>193</v>
      </c>
      <c r="C692" s="39">
        <v>1</v>
      </c>
      <c r="D692" s="6">
        <f t="shared" si="159"/>
        <v>145</v>
      </c>
      <c r="E692" s="68">
        <v>133</v>
      </c>
      <c r="F692" s="39">
        <v>12</v>
      </c>
      <c r="G692" s="70" t="s">
        <v>21</v>
      </c>
      <c r="H692" s="41">
        <v>6.0854999999999997</v>
      </c>
      <c r="I692" s="39">
        <f t="shared" si="161"/>
        <v>146.05000000000001</v>
      </c>
      <c r="J692" s="92">
        <f t="shared" si="158"/>
        <v>181.23</v>
      </c>
      <c r="K692" s="2"/>
    </row>
    <row r="693" spans="1:11" s="28" customFormat="1" ht="18" customHeight="1" x14ac:dyDescent="0.25">
      <c r="A693" s="12" t="s">
        <v>64</v>
      </c>
      <c r="B693" s="32" t="s">
        <v>193</v>
      </c>
      <c r="C693" s="39">
        <v>1</v>
      </c>
      <c r="D693" s="6">
        <f t="shared" si="159"/>
        <v>145</v>
      </c>
      <c r="E693" s="68">
        <v>133</v>
      </c>
      <c r="F693" s="39">
        <v>12</v>
      </c>
      <c r="G693" s="70" t="s">
        <v>21</v>
      </c>
      <c r="H693" s="41">
        <v>6.0854999999999997</v>
      </c>
      <c r="I693" s="39">
        <f t="shared" si="161"/>
        <v>146.05000000000001</v>
      </c>
      <c r="J693" s="92">
        <f t="shared" si="158"/>
        <v>181.23</v>
      </c>
      <c r="K693" s="2"/>
    </row>
    <row r="694" spans="1:11" s="28" customFormat="1" ht="18" customHeight="1" x14ac:dyDescent="0.25">
      <c r="A694" s="12" t="s">
        <v>64</v>
      </c>
      <c r="B694" s="32" t="s">
        <v>193</v>
      </c>
      <c r="C694" s="39">
        <v>1</v>
      </c>
      <c r="D694" s="6">
        <f t="shared" si="159"/>
        <v>145</v>
      </c>
      <c r="E694" s="68">
        <v>133</v>
      </c>
      <c r="F694" s="39">
        <v>12</v>
      </c>
      <c r="G694" s="70" t="s">
        <v>21</v>
      </c>
      <c r="H694" s="41">
        <v>6.4762000000000004</v>
      </c>
      <c r="I694" s="39">
        <f t="shared" si="161"/>
        <v>155.43</v>
      </c>
      <c r="J694" s="92">
        <f t="shared" si="158"/>
        <v>192.87</v>
      </c>
      <c r="K694" s="2"/>
    </row>
    <row r="695" spans="1:11" s="28" customFormat="1" ht="18" customHeight="1" x14ac:dyDescent="0.25">
      <c r="A695" s="12" t="s">
        <v>64</v>
      </c>
      <c r="B695" s="32" t="s">
        <v>193</v>
      </c>
      <c r="C695" s="39">
        <v>1</v>
      </c>
      <c r="D695" s="6">
        <f t="shared" si="159"/>
        <v>137</v>
      </c>
      <c r="E695" s="68">
        <v>133</v>
      </c>
      <c r="F695" s="39">
        <v>4</v>
      </c>
      <c r="G695" s="70" t="s">
        <v>21</v>
      </c>
      <c r="H695" s="41">
        <v>6.4762000000000004</v>
      </c>
      <c r="I695" s="71">
        <f t="shared" si="161"/>
        <v>51.81</v>
      </c>
      <c r="J695" s="92">
        <f t="shared" si="158"/>
        <v>64.290000000000006</v>
      </c>
      <c r="K695" s="2"/>
    </row>
    <row r="696" spans="1:11" s="28" customFormat="1" x14ac:dyDescent="0.25">
      <c r="A696" s="12" t="s">
        <v>64</v>
      </c>
      <c r="B696" s="169" t="s">
        <v>54</v>
      </c>
      <c r="C696" s="39">
        <v>1</v>
      </c>
      <c r="D696" s="6">
        <f t="shared" si="159"/>
        <v>171</v>
      </c>
      <c r="E696" s="39">
        <v>152</v>
      </c>
      <c r="F696" s="39">
        <v>19</v>
      </c>
      <c r="G696" s="41">
        <v>1041</v>
      </c>
      <c r="H696" s="41">
        <v>6.8487</v>
      </c>
      <c r="I696" s="39">
        <f t="shared" si="161"/>
        <v>260.25</v>
      </c>
      <c r="J696" s="92">
        <f t="shared" si="158"/>
        <v>322.94</v>
      </c>
      <c r="K696" s="2"/>
    </row>
    <row r="697" spans="1:11" s="28" customFormat="1" ht="49.5" x14ac:dyDescent="0.25">
      <c r="A697" s="15" t="s">
        <v>64</v>
      </c>
      <c r="B697" s="16" t="s">
        <v>13</v>
      </c>
      <c r="C697" s="17">
        <f>SUM(C698:C698)</f>
        <v>0</v>
      </c>
      <c r="D697" s="17">
        <f>SUM(D698:D698)</f>
        <v>0</v>
      </c>
      <c r="E697" s="17">
        <f>SUM(E698:E698)</f>
        <v>0</v>
      </c>
      <c r="F697" s="17">
        <f>SUM(F698:F698)</f>
        <v>0</v>
      </c>
      <c r="G697" s="17"/>
      <c r="H697" s="17"/>
      <c r="I697" s="22">
        <f>SUM(I698:I698)</f>
        <v>0</v>
      </c>
      <c r="J697" s="22">
        <f>SUM(J698:J698)</f>
        <v>0</v>
      </c>
      <c r="K697" s="2"/>
    </row>
    <row r="698" spans="1:11" s="28" customFormat="1" x14ac:dyDescent="0.25">
      <c r="A698" s="12" t="s">
        <v>64</v>
      </c>
      <c r="B698" s="30"/>
      <c r="C698" s="6"/>
      <c r="D698" s="6">
        <f t="shared" ref="D698" si="162">E698+F698</f>
        <v>0</v>
      </c>
      <c r="E698" s="6"/>
      <c r="F698" s="6"/>
      <c r="G698" s="7"/>
      <c r="H698" s="7"/>
      <c r="I698" s="23"/>
      <c r="J698" s="8"/>
      <c r="K698" s="2"/>
    </row>
    <row r="699" spans="1:11" ht="33" x14ac:dyDescent="0.25">
      <c r="A699" s="15" t="s">
        <v>64</v>
      </c>
      <c r="B699" s="16" t="s">
        <v>14</v>
      </c>
      <c r="C699" s="17">
        <f>SUM(C700:C708)</f>
        <v>9</v>
      </c>
      <c r="D699" s="17">
        <f>SUM(D700:D708)</f>
        <v>1489</v>
      </c>
      <c r="E699" s="17">
        <f>SUM(E700:E708)</f>
        <v>1368</v>
      </c>
      <c r="F699" s="17">
        <f>SUM(F700:F708)</f>
        <v>121</v>
      </c>
      <c r="G699" s="17"/>
      <c r="H699" s="17"/>
      <c r="I699" s="17">
        <f>SUM(I700:I708)</f>
        <v>1670.3499999999997</v>
      </c>
      <c r="J699" s="17">
        <f>SUM(J700:J708)</f>
        <v>2072.7300000000005</v>
      </c>
    </row>
    <row r="700" spans="1:11" x14ac:dyDescent="0.25">
      <c r="A700" s="12" t="s">
        <v>64</v>
      </c>
      <c r="B700" s="169" t="s">
        <v>89</v>
      </c>
      <c r="C700" s="39">
        <v>1</v>
      </c>
      <c r="D700" s="6">
        <f t="shared" ref="D700:D708" si="163">E700+F700</f>
        <v>170</v>
      </c>
      <c r="E700" s="39">
        <v>152</v>
      </c>
      <c r="F700" s="39">
        <v>18</v>
      </c>
      <c r="G700" s="41">
        <v>2385</v>
      </c>
      <c r="H700" s="41">
        <v>15.690799999999999</v>
      </c>
      <c r="I700" s="71">
        <f t="shared" ref="I700:I708" si="164">ROUND(F700*H700*2,2)</f>
        <v>564.87</v>
      </c>
      <c r="J700" s="40">
        <f t="shared" ref="J700:J708" si="165">ROUND(I700*1.2409,2)</f>
        <v>700.95</v>
      </c>
    </row>
    <row r="701" spans="1:11" x14ac:dyDescent="0.25">
      <c r="A701" s="12" t="s">
        <v>64</v>
      </c>
      <c r="B701" s="169" t="s">
        <v>90</v>
      </c>
      <c r="C701" s="39">
        <v>1</v>
      </c>
      <c r="D701" s="6">
        <f t="shared" si="163"/>
        <v>171</v>
      </c>
      <c r="E701" s="39">
        <v>152</v>
      </c>
      <c r="F701" s="39">
        <v>19</v>
      </c>
      <c r="G701" s="41">
        <v>1026</v>
      </c>
      <c r="H701" s="41">
        <v>6.75</v>
      </c>
      <c r="I701" s="39">
        <f t="shared" si="164"/>
        <v>256.5</v>
      </c>
      <c r="J701" s="92">
        <f t="shared" si="165"/>
        <v>318.29000000000002</v>
      </c>
    </row>
    <row r="702" spans="1:11" x14ac:dyDescent="0.25">
      <c r="A702" s="12" t="s">
        <v>64</v>
      </c>
      <c r="B702" s="169" t="s">
        <v>190</v>
      </c>
      <c r="C702" s="39">
        <v>1</v>
      </c>
      <c r="D702" s="6">
        <f t="shared" si="163"/>
        <v>164</v>
      </c>
      <c r="E702" s="39">
        <v>152</v>
      </c>
      <c r="F702" s="39">
        <v>12</v>
      </c>
      <c r="G702" s="41">
        <v>842</v>
      </c>
      <c r="H702" s="41">
        <v>5.5395000000000003</v>
      </c>
      <c r="I702" s="39">
        <f t="shared" si="164"/>
        <v>132.94999999999999</v>
      </c>
      <c r="J702" s="92">
        <f t="shared" si="165"/>
        <v>164.98</v>
      </c>
    </row>
    <row r="703" spans="1:11" x14ac:dyDescent="0.25">
      <c r="A703" s="12" t="s">
        <v>64</v>
      </c>
      <c r="B703" s="169" t="s">
        <v>190</v>
      </c>
      <c r="C703" s="39">
        <v>1</v>
      </c>
      <c r="D703" s="6">
        <f t="shared" si="163"/>
        <v>164</v>
      </c>
      <c r="E703" s="39">
        <v>152</v>
      </c>
      <c r="F703" s="39">
        <v>12</v>
      </c>
      <c r="G703" s="41">
        <v>842</v>
      </c>
      <c r="H703" s="41">
        <v>5.5395000000000003</v>
      </c>
      <c r="I703" s="39">
        <f t="shared" si="164"/>
        <v>132.94999999999999</v>
      </c>
      <c r="J703" s="92">
        <f t="shared" si="165"/>
        <v>164.98</v>
      </c>
    </row>
    <row r="704" spans="1:11" x14ac:dyDescent="0.25">
      <c r="A704" s="12" t="s">
        <v>64</v>
      </c>
      <c r="B704" s="169" t="s">
        <v>91</v>
      </c>
      <c r="C704" s="39">
        <v>1</v>
      </c>
      <c r="D704" s="6">
        <f t="shared" si="163"/>
        <v>158</v>
      </c>
      <c r="E704" s="39">
        <v>152</v>
      </c>
      <c r="F704" s="39">
        <v>6</v>
      </c>
      <c r="G704" s="41">
        <v>872</v>
      </c>
      <c r="H704" s="41">
        <v>5.7367999999999997</v>
      </c>
      <c r="I704" s="39">
        <f t="shared" si="164"/>
        <v>68.84</v>
      </c>
      <c r="J704" s="92">
        <f t="shared" si="165"/>
        <v>85.42</v>
      </c>
    </row>
    <row r="705" spans="1:10" x14ac:dyDescent="0.25">
      <c r="A705" s="12" t="s">
        <v>64</v>
      </c>
      <c r="B705" s="169" t="s">
        <v>91</v>
      </c>
      <c r="C705" s="39">
        <v>1</v>
      </c>
      <c r="D705" s="6">
        <f t="shared" si="163"/>
        <v>158</v>
      </c>
      <c r="E705" s="39">
        <v>152</v>
      </c>
      <c r="F705" s="39">
        <v>6</v>
      </c>
      <c r="G705" s="41">
        <v>872</v>
      </c>
      <c r="H705" s="41">
        <v>5.7367999999999997</v>
      </c>
      <c r="I705" s="39">
        <f t="shared" si="164"/>
        <v>68.84</v>
      </c>
      <c r="J705" s="92">
        <f t="shared" si="165"/>
        <v>85.42</v>
      </c>
    </row>
    <row r="706" spans="1:10" x14ac:dyDescent="0.25">
      <c r="A706" s="12" t="s">
        <v>64</v>
      </c>
      <c r="B706" s="169" t="s">
        <v>59</v>
      </c>
      <c r="C706" s="39">
        <v>1</v>
      </c>
      <c r="D706" s="6">
        <f t="shared" si="163"/>
        <v>164</v>
      </c>
      <c r="E706" s="39">
        <v>152</v>
      </c>
      <c r="F706" s="39">
        <v>12</v>
      </c>
      <c r="G706" s="58" t="s">
        <v>21</v>
      </c>
      <c r="H706" s="41">
        <v>4.6395</v>
      </c>
      <c r="I706" s="39">
        <f t="shared" si="164"/>
        <v>111.35</v>
      </c>
      <c r="J706" s="92">
        <f t="shared" si="165"/>
        <v>138.16999999999999</v>
      </c>
    </row>
    <row r="707" spans="1:10" x14ac:dyDescent="0.25">
      <c r="A707" s="12" t="s">
        <v>64</v>
      </c>
      <c r="B707" s="169" t="s">
        <v>59</v>
      </c>
      <c r="C707" s="39">
        <v>1</v>
      </c>
      <c r="D707" s="6">
        <f t="shared" si="163"/>
        <v>164</v>
      </c>
      <c r="E707" s="39">
        <v>152</v>
      </c>
      <c r="F707" s="39">
        <v>12</v>
      </c>
      <c r="G707" s="58" t="s">
        <v>21</v>
      </c>
      <c r="H707" s="41">
        <v>4.6395</v>
      </c>
      <c r="I707" s="39">
        <f t="shared" si="164"/>
        <v>111.35</v>
      </c>
      <c r="J707" s="92">
        <f t="shared" si="165"/>
        <v>138.16999999999999</v>
      </c>
    </row>
    <row r="708" spans="1:10" x14ac:dyDescent="0.25">
      <c r="A708" s="12" t="s">
        <v>64</v>
      </c>
      <c r="B708" s="169" t="s">
        <v>59</v>
      </c>
      <c r="C708" s="39">
        <v>1</v>
      </c>
      <c r="D708" s="6">
        <f t="shared" si="163"/>
        <v>176</v>
      </c>
      <c r="E708" s="39">
        <v>152</v>
      </c>
      <c r="F708" s="39">
        <v>24</v>
      </c>
      <c r="G708" s="58" t="s">
        <v>21</v>
      </c>
      <c r="H708" s="41">
        <v>4.6395</v>
      </c>
      <c r="I708" s="39">
        <f t="shared" si="164"/>
        <v>222.7</v>
      </c>
      <c r="J708" s="92">
        <f t="shared" si="165"/>
        <v>276.35000000000002</v>
      </c>
    </row>
  </sheetData>
  <mergeCells count="12">
    <mergeCell ref="D5:D6"/>
    <mergeCell ref="E5:E6"/>
    <mergeCell ref="F5:F6"/>
    <mergeCell ref="B2:J2"/>
    <mergeCell ref="A4:A6"/>
    <mergeCell ref="B4:B6"/>
    <mergeCell ref="C4:C6"/>
    <mergeCell ref="D4:F4"/>
    <mergeCell ref="G4:G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3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9" sqref="P9"/>
    </sheetView>
  </sheetViews>
  <sheetFormatPr defaultRowHeight="16.5" x14ac:dyDescent="0.25"/>
  <cols>
    <col min="1" max="1" width="51.140625" style="2" customWidth="1"/>
    <col min="2" max="2" width="42.7109375" style="2" customWidth="1"/>
    <col min="3" max="3" width="15.28515625" style="2" customWidth="1"/>
    <col min="4" max="4" width="14.5703125" style="2" customWidth="1"/>
    <col min="5" max="5" width="14.7109375" style="2" customWidth="1"/>
    <col min="6" max="6" width="18.42578125" style="2" customWidth="1"/>
    <col min="7" max="7" width="13.7109375" style="2" customWidth="1"/>
    <col min="8" max="8" width="17.85546875" style="2" customWidth="1"/>
    <col min="9" max="9" width="17.42578125" style="2" customWidth="1"/>
    <col min="10" max="10" width="21.42578125" style="185" customWidth="1"/>
    <col min="11" max="11" width="23.7109375" style="185" customWidth="1"/>
    <col min="12" max="13" width="23.7109375" style="2" customWidth="1"/>
    <col min="14" max="14" width="3" style="2" customWidth="1"/>
    <col min="15" max="15" width="27.7109375" style="2" hidden="1" customWidth="1"/>
    <col min="16" max="17" width="11.42578125" style="2" bestFit="1" customWidth="1"/>
    <col min="18" max="18" width="9.140625" style="2"/>
    <col min="19" max="19" width="11.42578125" style="2" bestFit="1" customWidth="1"/>
    <col min="20" max="16384" width="9.140625" style="2"/>
  </cols>
  <sheetData>
    <row r="1" spans="1:19" x14ac:dyDescent="0.25">
      <c r="K1" s="11"/>
      <c r="L1" s="11"/>
      <c r="M1" s="11"/>
    </row>
    <row r="2" spans="1:19" s="1" customFormat="1" ht="39.75" customHeight="1" x14ac:dyDescent="0.25">
      <c r="B2" s="202" t="s">
        <v>215</v>
      </c>
      <c r="C2" s="202"/>
      <c r="D2" s="202"/>
      <c r="E2" s="202"/>
      <c r="F2" s="202"/>
      <c r="G2" s="202"/>
      <c r="H2" s="202"/>
      <c r="I2" s="202"/>
      <c r="J2" s="202"/>
      <c r="K2" s="202"/>
      <c r="L2" s="133"/>
      <c r="M2" s="48"/>
    </row>
    <row r="5" spans="1:19" ht="45.75" customHeight="1" x14ac:dyDescent="0.25">
      <c r="A5" s="197" t="s">
        <v>8</v>
      </c>
      <c r="B5" s="197" t="s">
        <v>7</v>
      </c>
      <c r="C5" s="197" t="s">
        <v>6</v>
      </c>
      <c r="D5" s="197" t="s">
        <v>136</v>
      </c>
      <c r="E5" s="197"/>
      <c r="F5" s="197"/>
      <c r="G5" s="207" t="s">
        <v>222</v>
      </c>
      <c r="H5" s="195" t="s">
        <v>5</v>
      </c>
      <c r="I5" s="195" t="s">
        <v>137</v>
      </c>
      <c r="J5" s="203" t="s">
        <v>138</v>
      </c>
      <c r="K5" s="206" t="s">
        <v>3</v>
      </c>
      <c r="L5" s="212" t="s">
        <v>218</v>
      </c>
      <c r="M5" s="212" t="s">
        <v>219</v>
      </c>
      <c r="O5" s="215"/>
    </row>
    <row r="6" spans="1:19" ht="42" customHeight="1" x14ac:dyDescent="0.25">
      <c r="A6" s="197"/>
      <c r="B6" s="197"/>
      <c r="C6" s="197"/>
      <c r="D6" s="200" t="s">
        <v>1</v>
      </c>
      <c r="E6" s="200" t="s">
        <v>2</v>
      </c>
      <c r="F6" s="195" t="s">
        <v>139</v>
      </c>
      <c r="G6" s="208"/>
      <c r="H6" s="198"/>
      <c r="I6" s="198"/>
      <c r="J6" s="204"/>
      <c r="K6" s="206"/>
      <c r="L6" s="213"/>
      <c r="M6" s="213"/>
      <c r="O6" s="216"/>
    </row>
    <row r="7" spans="1:19" ht="72" customHeight="1" x14ac:dyDescent="0.25">
      <c r="A7" s="197"/>
      <c r="B7" s="197"/>
      <c r="C7" s="197"/>
      <c r="D7" s="201"/>
      <c r="E7" s="201"/>
      <c r="F7" s="196"/>
      <c r="G7" s="209"/>
      <c r="H7" s="196"/>
      <c r="I7" s="196"/>
      <c r="J7" s="205"/>
      <c r="K7" s="206"/>
      <c r="L7" s="214"/>
      <c r="M7" s="214"/>
      <c r="O7" s="217"/>
    </row>
    <row r="8" spans="1:19" ht="20.25" customHeight="1" x14ac:dyDescent="0.25">
      <c r="A8" s="9"/>
      <c r="B8" s="9">
        <v>1</v>
      </c>
      <c r="C8" s="9">
        <v>2</v>
      </c>
      <c r="D8" s="9" t="s">
        <v>140</v>
      </c>
      <c r="E8" s="9">
        <v>4</v>
      </c>
      <c r="F8" s="9">
        <v>5</v>
      </c>
      <c r="G8" s="9"/>
      <c r="H8" s="9">
        <v>6</v>
      </c>
      <c r="I8" s="9" t="s">
        <v>141</v>
      </c>
      <c r="J8" s="186" t="s">
        <v>142</v>
      </c>
      <c r="K8" s="186" t="s">
        <v>143</v>
      </c>
      <c r="L8" s="9" t="s">
        <v>221</v>
      </c>
      <c r="M8" s="72" t="s">
        <v>220</v>
      </c>
      <c r="O8" s="73"/>
    </row>
    <row r="9" spans="1:19" ht="31.5" customHeight="1" x14ac:dyDescent="0.25">
      <c r="A9" s="37"/>
      <c r="B9" s="38" t="s">
        <v>81</v>
      </c>
      <c r="C9" s="158">
        <f>C10+C11+C12+C13</f>
        <v>73</v>
      </c>
      <c r="D9" s="158">
        <f t="shared" ref="D9:J9" si="0">D10+D11+D12+D13</f>
        <v>12410.41</v>
      </c>
      <c r="E9" s="158">
        <f t="shared" si="0"/>
        <v>10555</v>
      </c>
      <c r="F9" s="158">
        <f t="shared" si="0"/>
        <v>1855.4099999999999</v>
      </c>
      <c r="G9" s="167">
        <f>SUM(G10:G13)</f>
        <v>1604.3999999999999</v>
      </c>
      <c r="H9" s="158"/>
      <c r="I9" s="158"/>
      <c r="J9" s="158">
        <f t="shared" si="0"/>
        <v>21770.959999999999</v>
      </c>
      <c r="K9" s="158">
        <f>K10+K11+K12+K13</f>
        <v>27001.119999999999</v>
      </c>
      <c r="L9" s="167">
        <f>SUM(L10:L13)</f>
        <v>19448.02</v>
      </c>
      <c r="M9" s="167">
        <f>SUM(M10:M13)</f>
        <v>24118.579999999998</v>
      </c>
      <c r="O9" s="19"/>
      <c r="P9" s="44"/>
      <c r="Q9" s="44"/>
    </row>
    <row r="10" spans="1:19" ht="33" x14ac:dyDescent="0.25">
      <c r="A10" s="34"/>
      <c r="B10" s="35" t="s">
        <v>82</v>
      </c>
      <c r="C10" s="60">
        <f>C15+C67+C84+C99</f>
        <v>21</v>
      </c>
      <c r="D10" s="60">
        <f t="shared" ref="D10:K10" si="1">D15+D67+D84+D99</f>
        <v>1874.4099999999999</v>
      </c>
      <c r="E10" s="60">
        <f t="shared" si="1"/>
        <v>1453</v>
      </c>
      <c r="F10" s="60">
        <f t="shared" si="1"/>
        <v>421.40999999999997</v>
      </c>
      <c r="G10" s="165">
        <f>F15+G67+F84+F99</f>
        <v>421.40999999999997</v>
      </c>
      <c r="H10" s="60"/>
      <c r="I10" s="60"/>
      <c r="J10" s="60">
        <f t="shared" si="1"/>
        <v>6853.73</v>
      </c>
      <c r="K10" s="60">
        <f t="shared" si="1"/>
        <v>8495.66</v>
      </c>
      <c r="L10" s="165">
        <f>J15+J67+J84+J99</f>
        <v>6853.73</v>
      </c>
      <c r="M10" s="165">
        <f>K15+K67+K84+K99</f>
        <v>8495.66</v>
      </c>
      <c r="O10" s="19"/>
    </row>
    <row r="11" spans="1:19" ht="49.5" customHeight="1" x14ac:dyDescent="0.25">
      <c r="A11" s="36"/>
      <c r="B11" s="35" t="s">
        <v>83</v>
      </c>
      <c r="C11" s="60">
        <f>C34+C69+C88+C101</f>
        <v>36</v>
      </c>
      <c r="D11" s="60">
        <f t="shared" ref="D11:K11" si="2">D34+D69+D88+D101</f>
        <v>8834</v>
      </c>
      <c r="E11" s="60">
        <f t="shared" si="2"/>
        <v>7730</v>
      </c>
      <c r="F11" s="60">
        <f t="shared" si="2"/>
        <v>1104</v>
      </c>
      <c r="G11" s="165">
        <f>F34+G69+F88+F101</f>
        <v>955.98</v>
      </c>
      <c r="H11" s="60"/>
      <c r="I11" s="60"/>
      <c r="J11" s="60">
        <f t="shared" si="2"/>
        <v>12123.89</v>
      </c>
      <c r="K11" s="60">
        <f t="shared" si="2"/>
        <v>15040.789999999997</v>
      </c>
      <c r="L11" s="165">
        <f>J34+L69+J88+J101</f>
        <v>10542.55</v>
      </c>
      <c r="M11" s="165">
        <f>K34+M69+K88+K101</f>
        <v>13078.499999999998</v>
      </c>
      <c r="O11" s="74"/>
      <c r="Q11" s="44"/>
    </row>
    <row r="12" spans="1:19" ht="49.5" x14ac:dyDescent="0.25">
      <c r="A12" s="36"/>
      <c r="B12" s="35" t="s">
        <v>84</v>
      </c>
      <c r="C12" s="60">
        <f>C53+C76+C93+C110</f>
        <v>4</v>
      </c>
      <c r="D12" s="60">
        <f t="shared" ref="D12:K12" si="3">D53+D76+D93+D110</f>
        <v>669</v>
      </c>
      <c r="E12" s="60">
        <f t="shared" si="3"/>
        <v>510</v>
      </c>
      <c r="F12" s="60">
        <f t="shared" si="3"/>
        <v>159</v>
      </c>
      <c r="G12" s="165">
        <f>F53+G76+F93+F110</f>
        <v>56.010000000000005</v>
      </c>
      <c r="H12" s="60"/>
      <c r="I12" s="60"/>
      <c r="J12" s="60">
        <f t="shared" si="3"/>
        <v>1144.8</v>
      </c>
      <c r="K12" s="60">
        <f t="shared" si="3"/>
        <v>1420.58</v>
      </c>
      <c r="L12" s="165">
        <f>J53+L76+J93+J110</f>
        <v>403.20000000000005</v>
      </c>
      <c r="M12" s="165">
        <f>K53+M76+K93+K110</f>
        <v>500.33</v>
      </c>
      <c r="O12" s="19"/>
      <c r="S12" s="44"/>
    </row>
    <row r="13" spans="1:19" ht="33" x14ac:dyDescent="0.25">
      <c r="A13" s="36"/>
      <c r="B13" s="35" t="s">
        <v>85</v>
      </c>
      <c r="C13" s="60">
        <f>C55+C81+C95+C112</f>
        <v>12</v>
      </c>
      <c r="D13" s="60">
        <f t="shared" ref="D13:K13" si="4">D55+D81+D95+D112</f>
        <v>1033</v>
      </c>
      <c r="E13" s="60">
        <f t="shared" si="4"/>
        <v>862</v>
      </c>
      <c r="F13" s="60">
        <f t="shared" si="4"/>
        <v>171</v>
      </c>
      <c r="G13" s="165">
        <f>F55+G81+F95+F112</f>
        <v>171</v>
      </c>
      <c r="H13" s="60"/>
      <c r="I13" s="60"/>
      <c r="J13" s="60">
        <f t="shared" si="4"/>
        <v>1648.54</v>
      </c>
      <c r="K13" s="60">
        <f t="shared" si="4"/>
        <v>2044.0900000000001</v>
      </c>
      <c r="L13" s="165">
        <f>J55+L81+J95+J112</f>
        <v>1648.54</v>
      </c>
      <c r="M13" s="165">
        <f>K55+M81+K95+K112</f>
        <v>2044.0900000000001</v>
      </c>
      <c r="O13" s="19"/>
    </row>
    <row r="14" spans="1:19" ht="42" customHeight="1" x14ac:dyDescent="0.25">
      <c r="A14" s="45" t="s">
        <v>10</v>
      </c>
      <c r="B14" s="3" t="s">
        <v>0</v>
      </c>
      <c r="C14" s="3">
        <f>C15+C34+C53+C55</f>
        <v>46</v>
      </c>
      <c r="D14" s="3">
        <f>D15+D34+D53+D55</f>
        <v>3363.41</v>
      </c>
      <c r="E14" s="3">
        <f>E15+E34+E53+E55</f>
        <v>2520</v>
      </c>
      <c r="F14" s="3">
        <f>F15+F34+F53+F55</f>
        <v>843.41</v>
      </c>
      <c r="G14" s="3"/>
      <c r="H14" s="3"/>
      <c r="I14" s="75"/>
      <c r="J14" s="75">
        <f>J15+J34+J53+J55</f>
        <v>10955.279999999999</v>
      </c>
      <c r="K14" s="132">
        <f>K15+K34+K53+K55</f>
        <v>13579.96</v>
      </c>
      <c r="L14" s="76"/>
      <c r="M14" s="76"/>
      <c r="O14" s="218" t="s">
        <v>195</v>
      </c>
    </row>
    <row r="15" spans="1:19" ht="33" customHeight="1" x14ac:dyDescent="0.25">
      <c r="A15" s="15" t="s">
        <v>10</v>
      </c>
      <c r="B15" s="16" t="s">
        <v>11</v>
      </c>
      <c r="C15" s="15">
        <f>SUM(C16:C33)</f>
        <v>18</v>
      </c>
      <c r="D15" s="77">
        <f>SUM(D16:D33)</f>
        <v>1339.4099999999999</v>
      </c>
      <c r="E15" s="77">
        <f>SUM(E16:E33)</f>
        <v>976</v>
      </c>
      <c r="F15" s="77">
        <f>SUM(F16:F33)</f>
        <v>363.40999999999997</v>
      </c>
      <c r="G15" s="77"/>
      <c r="H15" s="78"/>
      <c r="I15" s="17"/>
      <c r="J15" s="15">
        <f>SUM(J16:J33)</f>
        <v>5789.3099999999995</v>
      </c>
      <c r="K15" s="15">
        <f>SUM(K16:K33)</f>
        <v>7174.8300000000008</v>
      </c>
      <c r="L15" s="77"/>
      <c r="M15" s="77"/>
      <c r="O15" s="219"/>
    </row>
    <row r="16" spans="1:19" s="79" customFormat="1" ht="16.5" customHeight="1" x14ac:dyDescent="0.25">
      <c r="A16" s="12" t="s">
        <v>10</v>
      </c>
      <c r="B16" s="32" t="s">
        <v>149</v>
      </c>
      <c r="C16" s="13">
        <v>1</v>
      </c>
      <c r="D16" s="23">
        <f>E16+F16</f>
        <v>60</v>
      </c>
      <c r="E16" s="23">
        <v>56</v>
      </c>
      <c r="F16" s="23">
        <v>4</v>
      </c>
      <c r="G16" s="23"/>
      <c r="H16" s="23">
        <v>1272</v>
      </c>
      <c r="I16" s="8">
        <f>H16/159</f>
        <v>8</v>
      </c>
      <c r="J16" s="81">
        <f>ROUND(F16*I16*2,2)</f>
        <v>64</v>
      </c>
      <c r="K16" s="80">
        <f>ROUND(J16*1.2409,2)</f>
        <v>79.42</v>
      </c>
      <c r="L16" s="8"/>
      <c r="M16" s="13"/>
      <c r="O16" s="219"/>
    </row>
    <row r="17" spans="1:15" s="79" customFormat="1" ht="16.5" customHeight="1" x14ac:dyDescent="0.25">
      <c r="A17" s="12" t="s">
        <v>10</v>
      </c>
      <c r="B17" s="32" t="s">
        <v>149</v>
      </c>
      <c r="C17" s="13">
        <v>1</v>
      </c>
      <c r="D17" s="23">
        <f t="shared" ref="D17:D33" si="5">E17+F17</f>
        <v>58.5</v>
      </c>
      <c r="E17" s="23">
        <v>56</v>
      </c>
      <c r="F17" s="23">
        <v>2.5</v>
      </c>
      <c r="G17" s="23"/>
      <c r="H17" s="23">
        <v>1272</v>
      </c>
      <c r="I17" s="8">
        <f t="shared" ref="I17:I33" si="6">H17/159</f>
        <v>8</v>
      </c>
      <c r="J17" s="81">
        <f t="shared" ref="J17:J33" si="7">ROUND(F17*I17*2,2)</f>
        <v>40</v>
      </c>
      <c r="K17" s="80">
        <f t="shared" ref="K17:K33" si="8">ROUND(J17*1.2409,2)</f>
        <v>49.64</v>
      </c>
      <c r="L17" s="8"/>
      <c r="M17" s="13"/>
      <c r="O17" s="219"/>
    </row>
    <row r="18" spans="1:15" s="79" customFormat="1" ht="16.5" customHeight="1" x14ac:dyDescent="0.25">
      <c r="A18" s="12" t="s">
        <v>10</v>
      </c>
      <c r="B18" s="32" t="s">
        <v>149</v>
      </c>
      <c r="C18" s="13">
        <v>1</v>
      </c>
      <c r="D18" s="23">
        <f t="shared" si="5"/>
        <v>87.5</v>
      </c>
      <c r="E18" s="23">
        <v>56</v>
      </c>
      <c r="F18" s="23">
        <v>31.5</v>
      </c>
      <c r="G18" s="23"/>
      <c r="H18" s="23">
        <v>1272</v>
      </c>
      <c r="I18" s="8">
        <f t="shared" si="6"/>
        <v>8</v>
      </c>
      <c r="J18" s="81">
        <f t="shared" si="7"/>
        <v>504</v>
      </c>
      <c r="K18" s="80">
        <f t="shared" si="8"/>
        <v>625.41</v>
      </c>
      <c r="L18" s="8"/>
      <c r="M18" s="13"/>
      <c r="O18" s="219"/>
    </row>
    <row r="19" spans="1:15" s="79" customFormat="1" ht="16.5" customHeight="1" x14ac:dyDescent="0.25">
      <c r="A19" s="12" t="s">
        <v>10</v>
      </c>
      <c r="B19" s="32" t="s">
        <v>146</v>
      </c>
      <c r="C19" s="13">
        <v>1</v>
      </c>
      <c r="D19" s="23">
        <f t="shared" si="5"/>
        <v>71</v>
      </c>
      <c r="E19" s="23">
        <v>56</v>
      </c>
      <c r="F19" s="23">
        <v>15</v>
      </c>
      <c r="G19" s="23"/>
      <c r="H19" s="23">
        <v>1387</v>
      </c>
      <c r="I19" s="8">
        <f t="shared" si="6"/>
        <v>8.7232704402515715</v>
      </c>
      <c r="J19" s="81">
        <f t="shared" si="7"/>
        <v>261.7</v>
      </c>
      <c r="K19" s="80">
        <f t="shared" si="8"/>
        <v>324.74</v>
      </c>
      <c r="L19" s="8"/>
      <c r="M19" s="13"/>
      <c r="O19" s="219"/>
    </row>
    <row r="20" spans="1:15" s="79" customFormat="1" ht="16.5" customHeight="1" x14ac:dyDescent="0.25">
      <c r="A20" s="12" t="s">
        <v>10</v>
      </c>
      <c r="B20" s="32" t="s">
        <v>149</v>
      </c>
      <c r="C20" s="13">
        <v>1</v>
      </c>
      <c r="D20" s="23">
        <f t="shared" si="5"/>
        <v>78.75</v>
      </c>
      <c r="E20" s="23">
        <v>56</v>
      </c>
      <c r="F20" s="6">
        <v>22.75</v>
      </c>
      <c r="G20" s="6"/>
      <c r="H20" s="23">
        <v>1272</v>
      </c>
      <c r="I20" s="8">
        <f t="shared" si="6"/>
        <v>8</v>
      </c>
      <c r="J20" s="81">
        <f t="shared" si="7"/>
        <v>364</v>
      </c>
      <c r="K20" s="80">
        <f t="shared" si="8"/>
        <v>451.69</v>
      </c>
      <c r="L20" s="8"/>
      <c r="M20" s="13"/>
      <c r="O20" s="219"/>
    </row>
    <row r="21" spans="1:15" s="79" customFormat="1" ht="16.5" customHeight="1" x14ac:dyDescent="0.25">
      <c r="A21" s="12" t="s">
        <v>10</v>
      </c>
      <c r="B21" s="32" t="s">
        <v>150</v>
      </c>
      <c r="C21" s="13">
        <v>1</v>
      </c>
      <c r="D21" s="23">
        <f t="shared" si="5"/>
        <v>71</v>
      </c>
      <c r="E21" s="23">
        <v>56</v>
      </c>
      <c r="F21" s="23">
        <v>15</v>
      </c>
      <c r="G21" s="23"/>
      <c r="H21" s="23">
        <v>1140</v>
      </c>
      <c r="I21" s="8">
        <f t="shared" si="6"/>
        <v>7.1698113207547172</v>
      </c>
      <c r="J21" s="81">
        <f t="shared" si="7"/>
        <v>215.09</v>
      </c>
      <c r="K21" s="80">
        <f t="shared" si="8"/>
        <v>266.91000000000003</v>
      </c>
      <c r="L21" s="8"/>
      <c r="M21" s="13"/>
      <c r="O21" s="219"/>
    </row>
    <row r="22" spans="1:15" s="79" customFormat="1" ht="16.5" customHeight="1" x14ac:dyDescent="0.25">
      <c r="A22" s="12" t="s">
        <v>10</v>
      </c>
      <c r="B22" s="32" t="s">
        <v>113</v>
      </c>
      <c r="C22" s="13">
        <v>1</v>
      </c>
      <c r="D22" s="23">
        <f t="shared" si="5"/>
        <v>79.83</v>
      </c>
      <c r="E22" s="47">
        <v>40</v>
      </c>
      <c r="F22" s="20">
        <v>39.83</v>
      </c>
      <c r="G22" s="20"/>
      <c r="H22" s="47">
        <v>1272</v>
      </c>
      <c r="I22" s="8">
        <f t="shared" si="6"/>
        <v>8</v>
      </c>
      <c r="J22" s="81">
        <f t="shared" si="7"/>
        <v>637.28</v>
      </c>
      <c r="K22" s="80">
        <f t="shared" si="8"/>
        <v>790.8</v>
      </c>
      <c r="L22" s="8"/>
      <c r="M22" s="13"/>
      <c r="O22" s="219"/>
    </row>
    <row r="23" spans="1:15" s="79" customFormat="1" ht="16.5" customHeight="1" x14ac:dyDescent="0.25">
      <c r="A23" s="12" t="s">
        <v>10</v>
      </c>
      <c r="B23" s="32" t="s">
        <v>113</v>
      </c>
      <c r="C23" s="13">
        <v>1</v>
      </c>
      <c r="D23" s="23">
        <f t="shared" si="5"/>
        <v>100</v>
      </c>
      <c r="E23" s="23">
        <v>56</v>
      </c>
      <c r="F23" s="23">
        <v>44</v>
      </c>
      <c r="G23" s="23"/>
      <c r="H23" s="23">
        <v>1272</v>
      </c>
      <c r="I23" s="8">
        <f t="shared" si="6"/>
        <v>8</v>
      </c>
      <c r="J23" s="81">
        <f t="shared" si="7"/>
        <v>704</v>
      </c>
      <c r="K23" s="80">
        <f t="shared" si="8"/>
        <v>873.59</v>
      </c>
      <c r="L23" s="8"/>
      <c r="M23" s="13"/>
      <c r="O23" s="219"/>
    </row>
    <row r="24" spans="1:15" s="79" customFormat="1" ht="16.5" customHeight="1" x14ac:dyDescent="0.25">
      <c r="A24" s="12" t="s">
        <v>10</v>
      </c>
      <c r="B24" s="32" t="s">
        <v>113</v>
      </c>
      <c r="C24" s="13">
        <v>1</v>
      </c>
      <c r="D24" s="23">
        <f t="shared" si="5"/>
        <v>71.25</v>
      </c>
      <c r="E24" s="23">
        <v>56</v>
      </c>
      <c r="F24" s="6">
        <v>15.25</v>
      </c>
      <c r="G24" s="6"/>
      <c r="H24" s="23">
        <v>1272</v>
      </c>
      <c r="I24" s="8">
        <f t="shared" si="6"/>
        <v>8</v>
      </c>
      <c r="J24" s="81">
        <f t="shared" si="7"/>
        <v>244</v>
      </c>
      <c r="K24" s="80">
        <f t="shared" si="8"/>
        <v>302.77999999999997</v>
      </c>
      <c r="L24" s="8"/>
      <c r="M24" s="13"/>
      <c r="O24" s="219"/>
    </row>
    <row r="25" spans="1:15" s="79" customFormat="1" ht="16.5" customHeight="1" x14ac:dyDescent="0.25">
      <c r="A25" s="12" t="s">
        <v>10</v>
      </c>
      <c r="B25" s="32" t="s">
        <v>150</v>
      </c>
      <c r="C25" s="13">
        <v>1</v>
      </c>
      <c r="D25" s="23">
        <f t="shared" si="5"/>
        <v>79.5</v>
      </c>
      <c r="E25" s="23">
        <v>56</v>
      </c>
      <c r="F25" s="23">
        <v>23.5</v>
      </c>
      <c r="G25" s="23"/>
      <c r="H25" s="23">
        <v>1140</v>
      </c>
      <c r="I25" s="8">
        <f t="shared" si="6"/>
        <v>7.1698113207547172</v>
      </c>
      <c r="J25" s="81">
        <f t="shared" si="7"/>
        <v>336.98</v>
      </c>
      <c r="K25" s="80">
        <f t="shared" si="8"/>
        <v>418.16</v>
      </c>
      <c r="L25" s="8"/>
      <c r="M25" s="13"/>
      <c r="O25" s="219"/>
    </row>
    <row r="26" spans="1:15" s="79" customFormat="1" ht="16.5" customHeight="1" x14ac:dyDescent="0.25">
      <c r="A26" s="12" t="s">
        <v>10</v>
      </c>
      <c r="B26" s="32" t="s">
        <v>113</v>
      </c>
      <c r="C26" s="13">
        <v>1</v>
      </c>
      <c r="D26" s="23">
        <f t="shared" si="5"/>
        <v>59.5</v>
      </c>
      <c r="E26" s="23">
        <v>56</v>
      </c>
      <c r="F26" s="23">
        <v>3.5</v>
      </c>
      <c r="G26" s="23"/>
      <c r="H26" s="23">
        <v>1272</v>
      </c>
      <c r="I26" s="8">
        <f t="shared" si="6"/>
        <v>8</v>
      </c>
      <c r="J26" s="81">
        <f t="shared" si="7"/>
        <v>56</v>
      </c>
      <c r="K26" s="80">
        <f>ROUND(J26*1.2131,2)</f>
        <v>67.930000000000007</v>
      </c>
      <c r="L26" s="8"/>
      <c r="M26" s="13"/>
      <c r="O26" s="219"/>
    </row>
    <row r="27" spans="1:15" s="79" customFormat="1" ht="16.5" customHeight="1" x14ac:dyDescent="0.25">
      <c r="A27" s="12" t="s">
        <v>10</v>
      </c>
      <c r="B27" s="32" t="s">
        <v>113</v>
      </c>
      <c r="C27" s="13">
        <v>1</v>
      </c>
      <c r="D27" s="23">
        <f t="shared" si="5"/>
        <v>79.83</v>
      </c>
      <c r="E27" s="23">
        <v>40</v>
      </c>
      <c r="F27" s="6">
        <v>39.83</v>
      </c>
      <c r="G27" s="6"/>
      <c r="H27" s="23">
        <v>1272</v>
      </c>
      <c r="I27" s="8">
        <f t="shared" si="6"/>
        <v>8</v>
      </c>
      <c r="J27" s="81">
        <f t="shared" si="7"/>
        <v>637.28</v>
      </c>
      <c r="K27" s="80">
        <f t="shared" si="8"/>
        <v>790.8</v>
      </c>
      <c r="L27" s="8"/>
      <c r="M27" s="13"/>
      <c r="O27" s="219"/>
    </row>
    <row r="28" spans="1:15" s="79" customFormat="1" ht="16.5" customHeight="1" x14ac:dyDescent="0.25">
      <c r="A28" s="12" t="s">
        <v>10</v>
      </c>
      <c r="B28" s="32" t="s">
        <v>113</v>
      </c>
      <c r="C28" s="13">
        <v>1</v>
      </c>
      <c r="D28" s="23">
        <f t="shared" si="5"/>
        <v>81</v>
      </c>
      <c r="E28" s="23">
        <v>56</v>
      </c>
      <c r="F28" s="23">
        <v>25</v>
      </c>
      <c r="G28" s="23"/>
      <c r="H28" s="23">
        <v>1272</v>
      </c>
      <c r="I28" s="8">
        <f t="shared" si="6"/>
        <v>8</v>
      </c>
      <c r="J28" s="81">
        <f t="shared" si="7"/>
        <v>400</v>
      </c>
      <c r="K28" s="80">
        <f t="shared" si="8"/>
        <v>496.36</v>
      </c>
      <c r="L28" s="8"/>
      <c r="M28" s="13"/>
      <c r="O28" s="219"/>
    </row>
    <row r="29" spans="1:15" s="79" customFormat="1" ht="16.5" customHeight="1" x14ac:dyDescent="0.25">
      <c r="A29" s="12" t="s">
        <v>10</v>
      </c>
      <c r="B29" s="32" t="s">
        <v>113</v>
      </c>
      <c r="C29" s="13">
        <v>1</v>
      </c>
      <c r="D29" s="23">
        <f t="shared" si="5"/>
        <v>80.5</v>
      </c>
      <c r="E29" s="23">
        <v>56</v>
      </c>
      <c r="F29" s="23">
        <v>24.5</v>
      </c>
      <c r="G29" s="23"/>
      <c r="H29" s="23">
        <v>1272</v>
      </c>
      <c r="I29" s="8">
        <f t="shared" si="6"/>
        <v>8</v>
      </c>
      <c r="J29" s="81">
        <f t="shared" si="7"/>
        <v>392</v>
      </c>
      <c r="K29" s="80">
        <f t="shared" si="8"/>
        <v>486.43</v>
      </c>
      <c r="L29" s="8"/>
      <c r="M29" s="13"/>
      <c r="O29" s="219"/>
    </row>
    <row r="30" spans="1:15" s="79" customFormat="1" ht="16.5" customHeight="1" x14ac:dyDescent="0.25">
      <c r="A30" s="12" t="s">
        <v>10</v>
      </c>
      <c r="B30" s="32" t="s">
        <v>113</v>
      </c>
      <c r="C30" s="13">
        <v>1</v>
      </c>
      <c r="D30" s="23">
        <f t="shared" si="5"/>
        <v>67.25</v>
      </c>
      <c r="E30" s="23">
        <v>56</v>
      </c>
      <c r="F30" s="6">
        <v>11.25</v>
      </c>
      <c r="G30" s="6"/>
      <c r="H30" s="23">
        <v>1392</v>
      </c>
      <c r="I30" s="8">
        <f t="shared" si="6"/>
        <v>8.7547169811320753</v>
      </c>
      <c r="J30" s="81">
        <f t="shared" si="7"/>
        <v>196.98</v>
      </c>
      <c r="K30" s="80">
        <f t="shared" si="8"/>
        <v>244.43</v>
      </c>
      <c r="L30" s="8"/>
      <c r="M30" s="13"/>
      <c r="O30" s="219"/>
    </row>
    <row r="31" spans="1:15" s="79" customFormat="1" ht="16.5" customHeight="1" x14ac:dyDescent="0.25">
      <c r="A31" s="12" t="s">
        <v>10</v>
      </c>
      <c r="B31" s="32" t="s">
        <v>113</v>
      </c>
      <c r="C31" s="13">
        <v>1</v>
      </c>
      <c r="D31" s="23">
        <f t="shared" si="5"/>
        <v>70</v>
      </c>
      <c r="E31" s="23">
        <v>56</v>
      </c>
      <c r="F31" s="23">
        <v>14</v>
      </c>
      <c r="G31" s="23"/>
      <c r="H31" s="23">
        <v>1272</v>
      </c>
      <c r="I31" s="8">
        <f t="shared" si="6"/>
        <v>8</v>
      </c>
      <c r="J31" s="81">
        <f t="shared" si="7"/>
        <v>224</v>
      </c>
      <c r="K31" s="80">
        <f t="shared" si="8"/>
        <v>277.95999999999998</v>
      </c>
      <c r="L31" s="8"/>
      <c r="M31" s="13"/>
      <c r="O31" s="219"/>
    </row>
    <row r="32" spans="1:15" s="79" customFormat="1" ht="16.5" customHeight="1" x14ac:dyDescent="0.25">
      <c r="A32" s="12" t="s">
        <v>10</v>
      </c>
      <c r="B32" s="32" t="s">
        <v>113</v>
      </c>
      <c r="C32" s="13">
        <v>1</v>
      </c>
      <c r="D32" s="23">
        <f t="shared" si="5"/>
        <v>73</v>
      </c>
      <c r="E32" s="23">
        <v>56</v>
      </c>
      <c r="F32" s="23">
        <v>17</v>
      </c>
      <c r="G32" s="23"/>
      <c r="H32" s="23">
        <v>1272</v>
      </c>
      <c r="I32" s="8">
        <f t="shared" si="6"/>
        <v>8</v>
      </c>
      <c r="J32" s="81">
        <f t="shared" si="7"/>
        <v>272</v>
      </c>
      <c r="K32" s="80">
        <f>ROUND(J32*1.2131,2)</f>
        <v>329.96</v>
      </c>
      <c r="L32" s="8"/>
      <c r="M32" s="13"/>
      <c r="O32" s="219"/>
    </row>
    <row r="33" spans="1:15" ht="16.5" customHeight="1" x14ac:dyDescent="0.25">
      <c r="A33" s="12" t="s">
        <v>10</v>
      </c>
      <c r="B33" s="32" t="s">
        <v>113</v>
      </c>
      <c r="C33" s="13">
        <v>1</v>
      </c>
      <c r="D33" s="23">
        <f t="shared" si="5"/>
        <v>71</v>
      </c>
      <c r="E33" s="23">
        <v>56</v>
      </c>
      <c r="F33" s="23">
        <v>15</v>
      </c>
      <c r="G33" s="23"/>
      <c r="H33" s="23">
        <v>1272</v>
      </c>
      <c r="I33" s="8">
        <f t="shared" si="6"/>
        <v>8</v>
      </c>
      <c r="J33" s="81">
        <f t="shared" si="7"/>
        <v>240</v>
      </c>
      <c r="K33" s="80">
        <f t="shared" si="8"/>
        <v>297.82</v>
      </c>
      <c r="L33" s="8"/>
      <c r="M33" s="80"/>
      <c r="O33" s="219"/>
    </row>
    <row r="34" spans="1:15" ht="54" customHeight="1" x14ac:dyDescent="0.25">
      <c r="A34" s="15" t="s">
        <v>10</v>
      </c>
      <c r="B34" s="16" t="s">
        <v>12</v>
      </c>
      <c r="C34" s="15">
        <f>SUM(C35:C52)</f>
        <v>18</v>
      </c>
      <c r="D34" s="17">
        <f>SUM(D35:D52)</f>
        <v>1322</v>
      </c>
      <c r="E34" s="17">
        <f>SUM(E35:E52)</f>
        <v>1000</v>
      </c>
      <c r="F34" s="17">
        <f>SUM(F35:F52)</f>
        <v>322</v>
      </c>
      <c r="G34" s="17"/>
      <c r="H34" s="22"/>
      <c r="I34" s="17"/>
      <c r="J34" s="15">
        <f>SUM(J35:J52)</f>
        <v>3787.7699999999995</v>
      </c>
      <c r="K34" s="15">
        <f>SUM(K35:K52)</f>
        <v>4696.4999999999991</v>
      </c>
      <c r="L34" s="17"/>
      <c r="M34" s="18"/>
      <c r="O34" s="219"/>
    </row>
    <row r="35" spans="1:15" ht="16.5" customHeight="1" x14ac:dyDescent="0.25">
      <c r="A35" s="12" t="s">
        <v>10</v>
      </c>
      <c r="B35" s="32" t="s">
        <v>79</v>
      </c>
      <c r="C35" s="13">
        <v>1</v>
      </c>
      <c r="D35" s="6">
        <f>E35+F35</f>
        <v>78.5</v>
      </c>
      <c r="E35" s="23">
        <v>56</v>
      </c>
      <c r="F35" s="23">
        <v>22.5</v>
      </c>
      <c r="G35" s="23"/>
      <c r="H35" s="81">
        <v>931</v>
      </c>
      <c r="I35" s="8">
        <f>H35/159</f>
        <v>5.8553459119496853</v>
      </c>
      <c r="J35" s="80">
        <f t="shared" ref="J35:J52" si="9">ROUND(F35*I35*2,2)</f>
        <v>263.49</v>
      </c>
      <c r="K35" s="80">
        <f t="shared" ref="K35:K52" si="10">ROUND(J35*1.2409,2)</f>
        <v>326.95999999999998</v>
      </c>
      <c r="L35" s="8"/>
      <c r="M35" s="7"/>
      <c r="O35" s="219"/>
    </row>
    <row r="36" spans="1:15" ht="16.5" customHeight="1" x14ac:dyDescent="0.25">
      <c r="A36" s="12" t="s">
        <v>10</v>
      </c>
      <c r="B36" s="32" t="s">
        <v>79</v>
      </c>
      <c r="C36" s="13">
        <v>1</v>
      </c>
      <c r="D36" s="6">
        <f t="shared" ref="D36:D52" si="11">E36+F36</f>
        <v>71</v>
      </c>
      <c r="E36" s="23">
        <v>56</v>
      </c>
      <c r="F36" s="23">
        <v>15</v>
      </c>
      <c r="G36" s="23"/>
      <c r="H36" s="81">
        <v>931</v>
      </c>
      <c r="I36" s="8">
        <f t="shared" ref="I36:I52" si="12">H36/159</f>
        <v>5.8553459119496853</v>
      </c>
      <c r="J36" s="80">
        <f t="shared" si="9"/>
        <v>175.66</v>
      </c>
      <c r="K36" s="80">
        <f t="shared" si="10"/>
        <v>217.98</v>
      </c>
      <c r="L36" s="8"/>
      <c r="M36" s="7"/>
      <c r="O36" s="219"/>
    </row>
    <row r="37" spans="1:15" ht="16.5" customHeight="1" x14ac:dyDescent="0.25">
      <c r="A37" s="12" t="s">
        <v>10</v>
      </c>
      <c r="B37" s="32" t="s">
        <v>79</v>
      </c>
      <c r="C37" s="13">
        <v>1</v>
      </c>
      <c r="D37" s="6">
        <f t="shared" si="11"/>
        <v>75.5</v>
      </c>
      <c r="E37" s="23">
        <v>56</v>
      </c>
      <c r="F37" s="23">
        <v>19.5</v>
      </c>
      <c r="G37" s="23"/>
      <c r="H37" s="81">
        <v>931</v>
      </c>
      <c r="I37" s="8">
        <f t="shared" si="12"/>
        <v>5.8553459119496853</v>
      </c>
      <c r="J37" s="80">
        <f t="shared" si="9"/>
        <v>228.36</v>
      </c>
      <c r="K37" s="80">
        <f t="shared" si="10"/>
        <v>283.37</v>
      </c>
      <c r="L37" s="8"/>
      <c r="M37" s="7"/>
      <c r="O37" s="219"/>
    </row>
    <row r="38" spans="1:15" ht="16.5" customHeight="1" x14ac:dyDescent="0.25">
      <c r="A38" s="12" t="s">
        <v>10</v>
      </c>
      <c r="B38" s="32" t="s">
        <v>79</v>
      </c>
      <c r="C38" s="13">
        <v>1</v>
      </c>
      <c r="D38" s="6">
        <f t="shared" si="11"/>
        <v>95.25</v>
      </c>
      <c r="E38" s="23">
        <v>56</v>
      </c>
      <c r="F38" s="23">
        <v>39.25</v>
      </c>
      <c r="G38" s="23"/>
      <c r="H38" s="81">
        <v>931</v>
      </c>
      <c r="I38" s="8">
        <f t="shared" si="12"/>
        <v>5.8553459119496853</v>
      </c>
      <c r="J38" s="80">
        <f t="shared" si="9"/>
        <v>459.64</v>
      </c>
      <c r="K38" s="80">
        <f t="shared" si="10"/>
        <v>570.37</v>
      </c>
      <c r="L38" s="8"/>
      <c r="M38" s="7"/>
      <c r="O38" s="219"/>
    </row>
    <row r="39" spans="1:15" ht="16.5" customHeight="1" x14ac:dyDescent="0.25">
      <c r="A39" s="12" t="s">
        <v>10</v>
      </c>
      <c r="B39" s="32" t="s">
        <v>79</v>
      </c>
      <c r="C39" s="13">
        <v>1</v>
      </c>
      <c r="D39" s="6">
        <f t="shared" si="11"/>
        <v>87</v>
      </c>
      <c r="E39" s="23">
        <v>56</v>
      </c>
      <c r="F39" s="23">
        <v>31</v>
      </c>
      <c r="G39" s="23"/>
      <c r="H39" s="81">
        <v>931</v>
      </c>
      <c r="I39" s="8">
        <f t="shared" si="12"/>
        <v>5.8553459119496853</v>
      </c>
      <c r="J39" s="80">
        <f t="shared" si="9"/>
        <v>363.03</v>
      </c>
      <c r="K39" s="80">
        <f t="shared" si="10"/>
        <v>450.48</v>
      </c>
      <c r="L39" s="8"/>
      <c r="M39" s="7"/>
      <c r="O39" s="219"/>
    </row>
    <row r="40" spans="1:15" ht="16.5" customHeight="1" x14ac:dyDescent="0.25">
      <c r="A40" s="12" t="s">
        <v>10</v>
      </c>
      <c r="B40" s="32" t="s">
        <v>78</v>
      </c>
      <c r="C40" s="13">
        <v>1</v>
      </c>
      <c r="D40" s="6">
        <f t="shared" si="11"/>
        <v>52</v>
      </c>
      <c r="E40" s="23">
        <v>48</v>
      </c>
      <c r="F40" s="23">
        <v>4</v>
      </c>
      <c r="G40" s="23"/>
      <c r="H40" s="81">
        <v>1350</v>
      </c>
      <c r="I40" s="8">
        <f t="shared" si="12"/>
        <v>8.4905660377358494</v>
      </c>
      <c r="J40" s="80">
        <f t="shared" si="9"/>
        <v>67.92</v>
      </c>
      <c r="K40" s="80">
        <f t="shared" si="10"/>
        <v>84.28</v>
      </c>
      <c r="L40" s="8"/>
      <c r="M40" s="7"/>
      <c r="O40" s="219"/>
    </row>
    <row r="41" spans="1:15" ht="16.5" customHeight="1" x14ac:dyDescent="0.25">
      <c r="A41" s="12" t="s">
        <v>10</v>
      </c>
      <c r="B41" s="32" t="s">
        <v>79</v>
      </c>
      <c r="C41" s="13">
        <v>1</v>
      </c>
      <c r="D41" s="6">
        <f t="shared" si="11"/>
        <v>78.5</v>
      </c>
      <c r="E41" s="23">
        <v>56</v>
      </c>
      <c r="F41" s="23">
        <v>22.5</v>
      </c>
      <c r="G41" s="23"/>
      <c r="H41" s="81">
        <v>931</v>
      </c>
      <c r="I41" s="8">
        <f t="shared" si="12"/>
        <v>5.8553459119496853</v>
      </c>
      <c r="J41" s="80">
        <f t="shared" si="9"/>
        <v>263.49</v>
      </c>
      <c r="K41" s="80">
        <f t="shared" si="10"/>
        <v>326.95999999999998</v>
      </c>
      <c r="L41" s="8"/>
      <c r="M41" s="7"/>
      <c r="O41" s="219"/>
    </row>
    <row r="42" spans="1:15" ht="16.5" customHeight="1" x14ac:dyDescent="0.25">
      <c r="A42" s="12" t="s">
        <v>10</v>
      </c>
      <c r="B42" s="32" t="s">
        <v>79</v>
      </c>
      <c r="C42" s="13">
        <v>1</v>
      </c>
      <c r="D42" s="6">
        <f t="shared" si="11"/>
        <v>63.5</v>
      </c>
      <c r="E42" s="23">
        <v>56</v>
      </c>
      <c r="F42" s="23">
        <v>7.5</v>
      </c>
      <c r="G42" s="23"/>
      <c r="H42" s="81">
        <v>931</v>
      </c>
      <c r="I42" s="8">
        <f t="shared" si="12"/>
        <v>5.8553459119496853</v>
      </c>
      <c r="J42" s="80">
        <f t="shared" si="9"/>
        <v>87.83</v>
      </c>
      <c r="K42" s="80">
        <f t="shared" si="10"/>
        <v>108.99</v>
      </c>
      <c r="L42" s="8"/>
      <c r="M42" s="7"/>
      <c r="O42" s="219"/>
    </row>
    <row r="43" spans="1:15" ht="16.5" customHeight="1" x14ac:dyDescent="0.25">
      <c r="A43" s="12" t="s">
        <v>10</v>
      </c>
      <c r="B43" s="32" t="s">
        <v>79</v>
      </c>
      <c r="C43" s="13">
        <v>1</v>
      </c>
      <c r="D43" s="6">
        <f t="shared" si="11"/>
        <v>67.5</v>
      </c>
      <c r="E43" s="23">
        <v>56</v>
      </c>
      <c r="F43" s="23">
        <v>11.5</v>
      </c>
      <c r="G43" s="23"/>
      <c r="H43" s="81">
        <v>931</v>
      </c>
      <c r="I43" s="8">
        <f t="shared" si="12"/>
        <v>5.8553459119496853</v>
      </c>
      <c r="J43" s="80">
        <f t="shared" si="9"/>
        <v>134.66999999999999</v>
      </c>
      <c r="K43" s="80">
        <f>ROUND(J43*1.2131,2)</f>
        <v>163.37</v>
      </c>
      <c r="L43" s="8"/>
      <c r="M43" s="7"/>
      <c r="O43" s="219"/>
    </row>
    <row r="44" spans="1:15" ht="16.5" customHeight="1" x14ac:dyDescent="0.25">
      <c r="A44" s="12" t="s">
        <v>10</v>
      </c>
      <c r="B44" s="32" t="s">
        <v>79</v>
      </c>
      <c r="C44" s="13">
        <v>1</v>
      </c>
      <c r="D44" s="6">
        <f t="shared" si="11"/>
        <v>71.5</v>
      </c>
      <c r="E44" s="23">
        <v>56</v>
      </c>
      <c r="F44" s="23">
        <v>15.5</v>
      </c>
      <c r="G44" s="23"/>
      <c r="H44" s="81">
        <v>931</v>
      </c>
      <c r="I44" s="8">
        <f t="shared" si="12"/>
        <v>5.8553459119496853</v>
      </c>
      <c r="J44" s="80">
        <f t="shared" si="9"/>
        <v>181.52</v>
      </c>
      <c r="K44" s="80">
        <f t="shared" si="10"/>
        <v>225.25</v>
      </c>
      <c r="L44" s="8"/>
      <c r="M44" s="7"/>
      <c r="O44" s="219"/>
    </row>
    <row r="45" spans="1:15" ht="16.5" customHeight="1" x14ac:dyDescent="0.25">
      <c r="A45" s="12" t="s">
        <v>10</v>
      </c>
      <c r="B45" s="32" t="s">
        <v>79</v>
      </c>
      <c r="C45" s="13">
        <v>1</v>
      </c>
      <c r="D45" s="6">
        <f t="shared" si="11"/>
        <v>59.5</v>
      </c>
      <c r="E45" s="23">
        <v>56</v>
      </c>
      <c r="F45" s="23">
        <v>3.5</v>
      </c>
      <c r="G45" s="23"/>
      <c r="H45" s="81">
        <v>837</v>
      </c>
      <c r="I45" s="8">
        <f t="shared" si="12"/>
        <v>5.2641509433962268</v>
      </c>
      <c r="J45" s="80">
        <f t="shared" si="9"/>
        <v>36.85</v>
      </c>
      <c r="K45" s="80">
        <f t="shared" si="10"/>
        <v>45.73</v>
      </c>
      <c r="L45" s="8"/>
      <c r="M45" s="7"/>
      <c r="O45" s="219"/>
    </row>
    <row r="46" spans="1:15" ht="16.5" customHeight="1" x14ac:dyDescent="0.25">
      <c r="A46" s="12" t="s">
        <v>10</v>
      </c>
      <c r="B46" s="32" t="s">
        <v>79</v>
      </c>
      <c r="C46" s="13">
        <v>1</v>
      </c>
      <c r="D46" s="6">
        <f t="shared" si="11"/>
        <v>85</v>
      </c>
      <c r="E46" s="23">
        <v>56</v>
      </c>
      <c r="F46" s="23">
        <v>29</v>
      </c>
      <c r="G46" s="23"/>
      <c r="H46" s="81">
        <v>931</v>
      </c>
      <c r="I46" s="8">
        <f t="shared" si="12"/>
        <v>5.8553459119496853</v>
      </c>
      <c r="J46" s="80">
        <f t="shared" si="9"/>
        <v>339.61</v>
      </c>
      <c r="K46" s="80">
        <f t="shared" si="10"/>
        <v>421.42</v>
      </c>
      <c r="L46" s="8"/>
      <c r="M46" s="7"/>
      <c r="O46" s="219"/>
    </row>
    <row r="47" spans="1:15" ht="16.5" customHeight="1" x14ac:dyDescent="0.25">
      <c r="A47" s="12" t="s">
        <v>10</v>
      </c>
      <c r="B47" s="32" t="s">
        <v>79</v>
      </c>
      <c r="C47" s="13">
        <v>1</v>
      </c>
      <c r="D47" s="6">
        <f t="shared" si="11"/>
        <v>63.5</v>
      </c>
      <c r="E47" s="23">
        <v>56</v>
      </c>
      <c r="F47" s="23">
        <v>7.5</v>
      </c>
      <c r="G47" s="23"/>
      <c r="H47" s="81">
        <v>931</v>
      </c>
      <c r="I47" s="8">
        <f t="shared" si="12"/>
        <v>5.8553459119496853</v>
      </c>
      <c r="J47" s="80">
        <f t="shared" si="9"/>
        <v>87.83</v>
      </c>
      <c r="K47" s="80">
        <f t="shared" si="10"/>
        <v>108.99</v>
      </c>
      <c r="L47" s="8"/>
      <c r="M47" s="7"/>
      <c r="O47" s="219"/>
    </row>
    <row r="48" spans="1:15" ht="16.5" customHeight="1" x14ac:dyDescent="0.25">
      <c r="A48" s="12" t="s">
        <v>10</v>
      </c>
      <c r="B48" s="32" t="s">
        <v>79</v>
      </c>
      <c r="C48" s="13">
        <v>1</v>
      </c>
      <c r="D48" s="6">
        <f t="shared" si="11"/>
        <v>63.5</v>
      </c>
      <c r="E48" s="23">
        <v>56</v>
      </c>
      <c r="F48" s="23">
        <v>7.5</v>
      </c>
      <c r="G48" s="23"/>
      <c r="H48" s="81">
        <v>931</v>
      </c>
      <c r="I48" s="8">
        <f t="shared" si="12"/>
        <v>5.8553459119496853</v>
      </c>
      <c r="J48" s="80">
        <f t="shared" si="9"/>
        <v>87.83</v>
      </c>
      <c r="K48" s="80">
        <f t="shared" si="10"/>
        <v>108.99</v>
      </c>
      <c r="L48" s="8"/>
      <c r="M48" s="7"/>
      <c r="O48" s="219"/>
    </row>
    <row r="49" spans="1:15" ht="16.5" customHeight="1" x14ac:dyDescent="0.25">
      <c r="A49" s="12" t="s">
        <v>10</v>
      </c>
      <c r="B49" s="32" t="s">
        <v>79</v>
      </c>
      <c r="C49" s="13">
        <v>1</v>
      </c>
      <c r="D49" s="6">
        <f t="shared" si="11"/>
        <v>67.5</v>
      </c>
      <c r="E49" s="23">
        <v>56</v>
      </c>
      <c r="F49" s="23">
        <v>11.5</v>
      </c>
      <c r="G49" s="23"/>
      <c r="H49" s="81">
        <v>931</v>
      </c>
      <c r="I49" s="8">
        <f t="shared" si="12"/>
        <v>5.8553459119496853</v>
      </c>
      <c r="J49" s="80">
        <f t="shared" si="9"/>
        <v>134.66999999999999</v>
      </c>
      <c r="K49" s="80">
        <f t="shared" si="10"/>
        <v>167.11</v>
      </c>
      <c r="L49" s="8"/>
      <c r="M49" s="7"/>
      <c r="O49" s="219"/>
    </row>
    <row r="50" spans="1:15" ht="16.5" customHeight="1" x14ac:dyDescent="0.25">
      <c r="A50" s="12" t="s">
        <v>10</v>
      </c>
      <c r="B50" s="32" t="s">
        <v>79</v>
      </c>
      <c r="C50" s="13">
        <v>1</v>
      </c>
      <c r="D50" s="6">
        <f t="shared" si="11"/>
        <v>61.5</v>
      </c>
      <c r="E50" s="23">
        <v>56</v>
      </c>
      <c r="F50" s="23">
        <v>5.5</v>
      </c>
      <c r="G50" s="23"/>
      <c r="H50" s="81">
        <v>931</v>
      </c>
      <c r="I50" s="8">
        <f t="shared" si="12"/>
        <v>5.8553459119496853</v>
      </c>
      <c r="J50" s="80">
        <f t="shared" si="9"/>
        <v>64.41</v>
      </c>
      <c r="K50" s="80">
        <f t="shared" si="10"/>
        <v>79.930000000000007</v>
      </c>
      <c r="L50" s="8"/>
      <c r="M50" s="7"/>
      <c r="O50" s="219"/>
    </row>
    <row r="51" spans="1:15" ht="16.5" customHeight="1" x14ac:dyDescent="0.25">
      <c r="A51" s="12" t="s">
        <v>10</v>
      </c>
      <c r="B51" s="32" t="s">
        <v>79</v>
      </c>
      <c r="C51" s="13">
        <v>1</v>
      </c>
      <c r="D51" s="6">
        <f t="shared" si="11"/>
        <v>79.5</v>
      </c>
      <c r="E51" s="23">
        <v>56</v>
      </c>
      <c r="F51" s="23">
        <v>23.5</v>
      </c>
      <c r="G51" s="23"/>
      <c r="H51" s="81">
        <v>931</v>
      </c>
      <c r="I51" s="8">
        <f t="shared" si="12"/>
        <v>5.8553459119496853</v>
      </c>
      <c r="J51" s="80">
        <f t="shared" si="9"/>
        <v>275.2</v>
      </c>
      <c r="K51" s="80">
        <f t="shared" si="10"/>
        <v>341.5</v>
      </c>
      <c r="L51" s="8"/>
      <c r="M51" s="7"/>
      <c r="O51" s="219"/>
    </row>
    <row r="52" spans="1:15" ht="16.5" customHeight="1" x14ac:dyDescent="0.25">
      <c r="A52" s="12" t="s">
        <v>10</v>
      </c>
      <c r="B52" s="32" t="s">
        <v>79</v>
      </c>
      <c r="C52" s="13">
        <v>1</v>
      </c>
      <c r="D52" s="6">
        <f t="shared" si="11"/>
        <v>101.75</v>
      </c>
      <c r="E52" s="23">
        <v>56</v>
      </c>
      <c r="F52" s="23">
        <v>45.75</v>
      </c>
      <c r="G52" s="23"/>
      <c r="H52" s="81">
        <v>931</v>
      </c>
      <c r="I52" s="8">
        <f t="shared" si="12"/>
        <v>5.8553459119496853</v>
      </c>
      <c r="J52" s="80">
        <f t="shared" si="9"/>
        <v>535.76</v>
      </c>
      <c r="K52" s="80">
        <f t="shared" si="10"/>
        <v>664.82</v>
      </c>
      <c r="L52" s="8"/>
      <c r="M52" s="7"/>
      <c r="O52" s="219"/>
    </row>
    <row r="53" spans="1:15" ht="58.5" customHeight="1" x14ac:dyDescent="0.25">
      <c r="A53" s="15" t="s">
        <v>10</v>
      </c>
      <c r="B53" s="16" t="s">
        <v>13</v>
      </c>
      <c r="C53" s="15">
        <f>SUM(C54:C54)</f>
        <v>0</v>
      </c>
      <c r="D53" s="77">
        <f>SUM(D54:D54)</f>
        <v>0</v>
      </c>
      <c r="E53" s="77">
        <f>SUM(E54:E54)</f>
        <v>0</v>
      </c>
      <c r="F53" s="77">
        <f>SUM(F54:F54)</f>
        <v>0</v>
      </c>
      <c r="G53" s="77"/>
      <c r="H53" s="17"/>
      <c r="I53" s="17"/>
      <c r="J53" s="15">
        <f>SUM(J54:J54)</f>
        <v>0</v>
      </c>
      <c r="K53" s="15">
        <f>SUM(K54:K54)</f>
        <v>0</v>
      </c>
      <c r="L53" s="15"/>
      <c r="M53" s="15"/>
      <c r="O53" s="219"/>
    </row>
    <row r="54" spans="1:15" ht="16.5" customHeight="1" x14ac:dyDescent="0.25">
      <c r="A54" s="12" t="s">
        <v>10</v>
      </c>
      <c r="B54" s="32"/>
      <c r="C54" s="160"/>
      <c r="D54" s="6">
        <f t="shared" ref="D54" si="13">E54+F54</f>
        <v>0</v>
      </c>
      <c r="E54" s="6"/>
      <c r="F54" s="6"/>
      <c r="G54" s="6"/>
      <c r="H54" s="7"/>
      <c r="I54" s="7"/>
      <c r="J54" s="160"/>
      <c r="K54" s="59"/>
      <c r="L54" s="7"/>
      <c r="M54" s="7"/>
      <c r="O54" s="219"/>
    </row>
    <row r="55" spans="1:15" ht="34.5" customHeight="1" x14ac:dyDescent="0.25">
      <c r="A55" s="15" t="s">
        <v>10</v>
      </c>
      <c r="B55" s="16" t="s">
        <v>14</v>
      </c>
      <c r="C55" s="15">
        <f>SUM(C56:C65)</f>
        <v>10</v>
      </c>
      <c r="D55" s="77">
        <f>SUM(D56:D65)</f>
        <v>702</v>
      </c>
      <c r="E55" s="77">
        <f>SUM(E56:E65)</f>
        <v>544</v>
      </c>
      <c r="F55" s="77">
        <f>SUM(F56:F65)</f>
        <v>158</v>
      </c>
      <c r="G55" s="77"/>
      <c r="H55" s="17"/>
      <c r="I55" s="17"/>
      <c r="J55" s="15">
        <f>SUM(J56:J65)</f>
        <v>1378.2</v>
      </c>
      <c r="K55" s="15">
        <f>SUM(K56:K65)</f>
        <v>1708.63</v>
      </c>
      <c r="L55" s="77"/>
      <c r="M55" s="77"/>
      <c r="O55" s="219"/>
    </row>
    <row r="56" spans="1:15" s="79" customFormat="1" ht="16.5" customHeight="1" x14ac:dyDescent="0.25">
      <c r="A56" s="12" t="s">
        <v>10</v>
      </c>
      <c r="B56" s="33" t="s">
        <v>80</v>
      </c>
      <c r="C56" s="13">
        <v>1</v>
      </c>
      <c r="D56" s="23">
        <f>E56+F56</f>
        <v>46.5</v>
      </c>
      <c r="E56" s="47">
        <v>40</v>
      </c>
      <c r="F56" s="47">
        <v>6.5</v>
      </c>
      <c r="G56" s="47"/>
      <c r="H56" s="82">
        <v>578</v>
      </c>
      <c r="I56" s="8">
        <f>H56/159</f>
        <v>3.6352201257861636</v>
      </c>
      <c r="J56" s="80">
        <f t="shared" ref="J56:J65" si="14">ROUND(F56*I56*2,2)</f>
        <v>47.26</v>
      </c>
      <c r="K56" s="80">
        <f t="shared" ref="K56:K65" si="15">ROUND(J56*1.2409,2)</f>
        <v>58.64</v>
      </c>
      <c r="L56" s="8"/>
      <c r="M56" s="51"/>
      <c r="O56" s="219"/>
    </row>
    <row r="57" spans="1:15" s="79" customFormat="1" ht="16.5" customHeight="1" x14ac:dyDescent="0.25">
      <c r="A57" s="12" t="s">
        <v>10</v>
      </c>
      <c r="B57" s="33" t="s">
        <v>80</v>
      </c>
      <c r="C57" s="13">
        <v>1</v>
      </c>
      <c r="D57" s="23">
        <f t="shared" ref="D57:D65" si="16">E57+F57</f>
        <v>62.5</v>
      </c>
      <c r="E57" s="23">
        <v>56</v>
      </c>
      <c r="F57" s="23">
        <v>6.5</v>
      </c>
      <c r="G57" s="23"/>
      <c r="H57" s="83">
        <v>578</v>
      </c>
      <c r="I57" s="8">
        <f t="shared" ref="I57:I65" si="17">H57/159</f>
        <v>3.6352201257861636</v>
      </c>
      <c r="J57" s="80">
        <f t="shared" si="14"/>
        <v>47.26</v>
      </c>
      <c r="K57" s="80">
        <f t="shared" si="15"/>
        <v>58.64</v>
      </c>
      <c r="L57" s="8"/>
      <c r="M57" s="51"/>
      <c r="O57" s="219"/>
    </row>
    <row r="58" spans="1:15" s="79" customFormat="1" ht="16.5" customHeight="1" x14ac:dyDescent="0.25">
      <c r="A58" s="12" t="s">
        <v>10</v>
      </c>
      <c r="B58" s="33" t="s">
        <v>80</v>
      </c>
      <c r="C58" s="13">
        <v>1</v>
      </c>
      <c r="D58" s="23">
        <f t="shared" si="16"/>
        <v>109</v>
      </c>
      <c r="E58" s="23">
        <v>56</v>
      </c>
      <c r="F58" s="23">
        <v>53</v>
      </c>
      <c r="G58" s="23"/>
      <c r="H58" s="83">
        <v>578</v>
      </c>
      <c r="I58" s="8">
        <f t="shared" si="17"/>
        <v>3.6352201257861636</v>
      </c>
      <c r="J58" s="80">
        <f t="shared" si="14"/>
        <v>385.33</v>
      </c>
      <c r="K58" s="80">
        <f t="shared" si="15"/>
        <v>478.16</v>
      </c>
      <c r="L58" s="8"/>
      <c r="M58" s="51"/>
      <c r="O58" s="219"/>
    </row>
    <row r="59" spans="1:15" s="79" customFormat="1" ht="16.5" customHeight="1" x14ac:dyDescent="0.25">
      <c r="A59" s="12" t="s">
        <v>10</v>
      </c>
      <c r="B59" s="33" t="s">
        <v>80</v>
      </c>
      <c r="C59" s="13">
        <v>1</v>
      </c>
      <c r="D59" s="23">
        <f t="shared" si="16"/>
        <v>63.5</v>
      </c>
      <c r="E59" s="23">
        <v>56</v>
      </c>
      <c r="F59" s="23">
        <v>7.5</v>
      </c>
      <c r="G59" s="23"/>
      <c r="H59" s="83">
        <v>578</v>
      </c>
      <c r="I59" s="8">
        <f t="shared" si="17"/>
        <v>3.6352201257861636</v>
      </c>
      <c r="J59" s="80">
        <f t="shared" si="14"/>
        <v>54.53</v>
      </c>
      <c r="K59" s="80">
        <f t="shared" si="15"/>
        <v>67.67</v>
      </c>
      <c r="L59" s="8"/>
      <c r="M59" s="51"/>
      <c r="O59" s="219"/>
    </row>
    <row r="60" spans="1:15" s="79" customFormat="1" ht="16.5" customHeight="1" x14ac:dyDescent="0.25">
      <c r="A60" s="12" t="s">
        <v>10</v>
      </c>
      <c r="B60" s="33" t="s">
        <v>154</v>
      </c>
      <c r="C60" s="13">
        <v>1</v>
      </c>
      <c r="D60" s="23">
        <f t="shared" si="16"/>
        <v>62.5</v>
      </c>
      <c r="E60" s="23">
        <v>56</v>
      </c>
      <c r="F60" s="23">
        <v>6.5</v>
      </c>
      <c r="G60" s="23"/>
      <c r="H60" s="83">
        <v>560</v>
      </c>
      <c r="I60" s="8">
        <f t="shared" si="17"/>
        <v>3.5220125786163523</v>
      </c>
      <c r="J60" s="80">
        <f t="shared" si="14"/>
        <v>45.79</v>
      </c>
      <c r="K60" s="80">
        <f t="shared" si="15"/>
        <v>56.82</v>
      </c>
      <c r="L60" s="8"/>
      <c r="M60" s="51"/>
      <c r="O60" s="219"/>
    </row>
    <row r="61" spans="1:15" s="79" customFormat="1" ht="16.5" customHeight="1" x14ac:dyDescent="0.25">
      <c r="A61" s="12" t="s">
        <v>10</v>
      </c>
      <c r="B61" s="33" t="s">
        <v>80</v>
      </c>
      <c r="C61" s="13">
        <v>1</v>
      </c>
      <c r="D61" s="23">
        <f t="shared" si="16"/>
        <v>109</v>
      </c>
      <c r="E61" s="23">
        <v>56</v>
      </c>
      <c r="F61" s="23">
        <v>53</v>
      </c>
      <c r="G61" s="23"/>
      <c r="H61" s="83">
        <v>578</v>
      </c>
      <c r="I61" s="8">
        <f t="shared" si="17"/>
        <v>3.6352201257861636</v>
      </c>
      <c r="J61" s="80">
        <f t="shared" si="14"/>
        <v>385.33</v>
      </c>
      <c r="K61" s="80">
        <f t="shared" si="15"/>
        <v>478.16</v>
      </c>
      <c r="L61" s="8"/>
      <c r="M61" s="51"/>
      <c r="O61" s="219"/>
    </row>
    <row r="62" spans="1:15" s="79" customFormat="1" ht="16.5" customHeight="1" x14ac:dyDescent="0.25">
      <c r="A62" s="12" t="s">
        <v>10</v>
      </c>
      <c r="B62" s="33" t="s">
        <v>155</v>
      </c>
      <c r="C62" s="13">
        <v>1</v>
      </c>
      <c r="D62" s="23">
        <f t="shared" si="16"/>
        <v>63</v>
      </c>
      <c r="E62" s="23">
        <v>56</v>
      </c>
      <c r="F62" s="23">
        <v>7</v>
      </c>
      <c r="G62" s="23"/>
      <c r="H62" s="83">
        <v>1380</v>
      </c>
      <c r="I62" s="8">
        <f t="shared" si="17"/>
        <v>8.6792452830188687</v>
      </c>
      <c r="J62" s="80">
        <f t="shared" si="14"/>
        <v>121.51</v>
      </c>
      <c r="K62" s="80">
        <f t="shared" si="15"/>
        <v>150.78</v>
      </c>
      <c r="L62" s="8"/>
      <c r="M62" s="51"/>
      <c r="O62" s="219"/>
    </row>
    <row r="63" spans="1:15" s="79" customFormat="1" ht="16.5" customHeight="1" x14ac:dyDescent="0.25">
      <c r="A63" s="12" t="s">
        <v>10</v>
      </c>
      <c r="B63" s="33" t="s">
        <v>159</v>
      </c>
      <c r="C63" s="13">
        <v>1</v>
      </c>
      <c r="D63" s="47">
        <f t="shared" si="16"/>
        <v>63</v>
      </c>
      <c r="E63" s="47">
        <v>56</v>
      </c>
      <c r="F63" s="47">
        <v>7</v>
      </c>
      <c r="G63" s="47"/>
      <c r="H63" s="82">
        <v>950</v>
      </c>
      <c r="I63" s="8">
        <f t="shared" si="17"/>
        <v>5.9748427672955975</v>
      </c>
      <c r="J63" s="80">
        <f t="shared" si="14"/>
        <v>83.65</v>
      </c>
      <c r="K63" s="80">
        <f t="shared" si="15"/>
        <v>103.8</v>
      </c>
      <c r="L63" s="8"/>
      <c r="M63" s="51"/>
      <c r="O63" s="219"/>
    </row>
    <row r="64" spans="1:15" s="79" customFormat="1" ht="16.5" customHeight="1" x14ac:dyDescent="0.25">
      <c r="A64" s="12" t="s">
        <v>10</v>
      </c>
      <c r="B64" s="33" t="s">
        <v>155</v>
      </c>
      <c r="C64" s="13">
        <v>1</v>
      </c>
      <c r="D64" s="47">
        <f t="shared" si="16"/>
        <v>59</v>
      </c>
      <c r="E64" s="47">
        <v>56</v>
      </c>
      <c r="F64" s="47">
        <v>3</v>
      </c>
      <c r="G64" s="47"/>
      <c r="H64" s="82">
        <v>1500</v>
      </c>
      <c r="I64" s="8">
        <f t="shared" si="17"/>
        <v>9.433962264150944</v>
      </c>
      <c r="J64" s="80">
        <f t="shared" si="14"/>
        <v>56.6</v>
      </c>
      <c r="K64" s="80">
        <f>ROUND(J64*1.2131,2)</f>
        <v>68.66</v>
      </c>
      <c r="L64" s="8"/>
      <c r="M64" s="51"/>
      <c r="O64" s="219"/>
    </row>
    <row r="65" spans="1:15" ht="16.5" customHeight="1" x14ac:dyDescent="0.25">
      <c r="A65" s="12" t="s">
        <v>10</v>
      </c>
      <c r="B65" s="33" t="s">
        <v>155</v>
      </c>
      <c r="C65" s="13">
        <v>1</v>
      </c>
      <c r="D65" s="23">
        <f t="shared" si="16"/>
        <v>64</v>
      </c>
      <c r="E65" s="23">
        <v>56</v>
      </c>
      <c r="F65" s="23">
        <v>8</v>
      </c>
      <c r="G65" s="23"/>
      <c r="H65" s="83">
        <v>1500</v>
      </c>
      <c r="I65" s="8">
        <f t="shared" si="17"/>
        <v>9.433962264150944</v>
      </c>
      <c r="J65" s="80">
        <f t="shared" si="14"/>
        <v>150.94</v>
      </c>
      <c r="K65" s="80">
        <f t="shared" si="15"/>
        <v>187.3</v>
      </c>
      <c r="L65" s="8"/>
      <c r="M65" s="40"/>
      <c r="O65" s="220"/>
    </row>
    <row r="66" spans="1:15" ht="28.5" customHeight="1" x14ac:dyDescent="0.25">
      <c r="A66" s="29" t="s">
        <v>177</v>
      </c>
      <c r="B66" s="3" t="s">
        <v>0</v>
      </c>
      <c r="C66" s="3">
        <f>C67+C69+C76+C81</f>
        <v>10</v>
      </c>
      <c r="D66" s="3">
        <f>D67+D69+D76+D81</f>
        <v>1851.5</v>
      </c>
      <c r="E66" s="3">
        <f>E67+E69+E76+E81</f>
        <v>1464</v>
      </c>
      <c r="F66" s="3">
        <f>F67+F69+F76+F81</f>
        <v>387.5</v>
      </c>
      <c r="G66" s="3">
        <f>G67+G69+G76+G81</f>
        <v>136.49</v>
      </c>
      <c r="H66" s="3"/>
      <c r="I66" s="75"/>
      <c r="J66" s="75">
        <f>J67+J69+J76+J81</f>
        <v>3585.8999999999996</v>
      </c>
      <c r="K66" s="132">
        <f>K67+K69+K76+K81</f>
        <v>4449.75</v>
      </c>
      <c r="L66" s="76">
        <f>L67+L69+L76+L81</f>
        <v>1262.96</v>
      </c>
      <c r="M66" s="76">
        <f>M67+M69+M76+M81</f>
        <v>1567.21</v>
      </c>
      <c r="O66" s="6"/>
    </row>
    <row r="67" spans="1:15" s="120" customFormat="1" ht="35.25" customHeight="1" x14ac:dyDescent="0.25">
      <c r="A67" s="15" t="s">
        <v>177</v>
      </c>
      <c r="B67" s="16" t="s">
        <v>11</v>
      </c>
      <c r="C67" s="15">
        <f>SUM(C68:C68)</f>
        <v>0</v>
      </c>
      <c r="D67" s="17">
        <f>SUM(D68:D68)</f>
        <v>0</v>
      </c>
      <c r="E67" s="17">
        <f>SUM(E68:E68)</f>
        <v>0</v>
      </c>
      <c r="F67" s="17">
        <f>SUM(F68:F68)</f>
        <v>0</v>
      </c>
      <c r="G67" s="17">
        <f>SUM(G68:G68)</f>
        <v>0</v>
      </c>
      <c r="H67" s="78"/>
      <c r="I67" s="17"/>
      <c r="J67" s="15">
        <f>SUM(J68:J68)</f>
        <v>0</v>
      </c>
      <c r="K67" s="15">
        <f>SUM(K68:K68)</f>
        <v>0</v>
      </c>
      <c r="L67" s="77"/>
      <c r="M67" s="77">
        <f>SUM(M68:M68)</f>
        <v>0</v>
      </c>
      <c r="O67" s="127"/>
    </row>
    <row r="68" spans="1:15" s="120" customFormat="1" ht="16.5" customHeight="1" x14ac:dyDescent="0.25">
      <c r="A68" s="12" t="s">
        <v>177</v>
      </c>
      <c r="B68" s="128"/>
      <c r="C68" s="94"/>
      <c r="D68" s="20">
        <f t="shared" ref="D68" si="18">E68+F68</f>
        <v>0</v>
      </c>
      <c r="E68" s="12"/>
      <c r="F68" s="12"/>
      <c r="G68" s="12"/>
      <c r="H68" s="80"/>
      <c r="I68" s="84"/>
      <c r="J68" s="85"/>
      <c r="K68" s="80"/>
      <c r="L68" s="80"/>
      <c r="M68" s="80"/>
      <c r="O68" s="127"/>
    </row>
    <row r="69" spans="1:15" s="120" customFormat="1" ht="54" customHeight="1" x14ac:dyDescent="0.25">
      <c r="A69" s="15" t="s">
        <v>177</v>
      </c>
      <c r="B69" s="16" t="s">
        <v>12</v>
      </c>
      <c r="C69" s="15">
        <f>SUM(C70:C75)</f>
        <v>6</v>
      </c>
      <c r="D69" s="17">
        <f>SUM(D70:D75)</f>
        <v>1182.5</v>
      </c>
      <c r="E69" s="17">
        <f>SUM(E70:E75)</f>
        <v>954</v>
      </c>
      <c r="F69" s="17">
        <f>SUM(F70:F75)</f>
        <v>228.5</v>
      </c>
      <c r="G69" s="17">
        <f>SUM(G70:G75)</f>
        <v>80.48</v>
      </c>
      <c r="H69" s="22"/>
      <c r="I69" s="17"/>
      <c r="J69" s="15">
        <f>SUM(J70:J75)</f>
        <v>2441.1</v>
      </c>
      <c r="K69" s="15">
        <f>SUM(K70:K75)</f>
        <v>3029.1699999999996</v>
      </c>
      <c r="L69" s="18">
        <f>SUM(L70:L75)</f>
        <v>859.76</v>
      </c>
      <c r="M69" s="18">
        <f>SUM(M70:M75)</f>
        <v>1066.8800000000001</v>
      </c>
      <c r="O69" s="127"/>
    </row>
    <row r="70" spans="1:15" s="120" customFormat="1" ht="16.5" customHeight="1" x14ac:dyDescent="0.25">
      <c r="A70" s="12" t="s">
        <v>177</v>
      </c>
      <c r="B70" s="129" t="s">
        <v>20</v>
      </c>
      <c r="C70" s="12">
        <v>1</v>
      </c>
      <c r="D70" s="20">
        <f>E70+F70</f>
        <v>168</v>
      </c>
      <c r="E70" s="91">
        <v>159</v>
      </c>
      <c r="F70" s="91">
        <v>9</v>
      </c>
      <c r="G70" s="94">
        <f>ROUND(F70*0.3522,2)</f>
        <v>3.17</v>
      </c>
      <c r="H70" s="8">
        <v>874.5</v>
      </c>
      <c r="I70" s="8">
        <f>H70/E70</f>
        <v>5.5</v>
      </c>
      <c r="J70" s="85">
        <f t="shared" ref="J70:J75" si="19">ROUND(F70*I70*2,2)</f>
        <v>99</v>
      </c>
      <c r="K70" s="92">
        <f>ROUND(J70*0.2409+J70,2)</f>
        <v>122.85</v>
      </c>
      <c r="L70" s="8">
        <f>ROUND(J70*35.22/100,2)</f>
        <v>34.869999999999997</v>
      </c>
      <c r="M70" s="8">
        <f>ROUND(K70*35.22/100,2)</f>
        <v>43.27</v>
      </c>
      <c r="O70" s="127"/>
    </row>
    <row r="71" spans="1:15" s="120" customFormat="1" ht="16.5" customHeight="1" x14ac:dyDescent="0.25">
      <c r="A71" s="12" t="s">
        <v>177</v>
      </c>
      <c r="B71" s="129" t="s">
        <v>20</v>
      </c>
      <c r="C71" s="12">
        <v>1</v>
      </c>
      <c r="D71" s="20">
        <f t="shared" ref="D71:D75" si="20">E71+F71</f>
        <v>212</v>
      </c>
      <c r="E71" s="91">
        <v>159</v>
      </c>
      <c r="F71" s="91">
        <v>53</v>
      </c>
      <c r="G71" s="94">
        <f t="shared" ref="G71:G75" si="21">ROUND(F71*0.3522,2)</f>
        <v>18.670000000000002</v>
      </c>
      <c r="H71" s="8">
        <v>922.19999999999993</v>
      </c>
      <c r="I71" s="8">
        <f t="shared" ref="I71:I75" si="22">H71/E71</f>
        <v>5.8</v>
      </c>
      <c r="J71" s="85">
        <f t="shared" si="19"/>
        <v>614.79999999999995</v>
      </c>
      <c r="K71" s="92">
        <f t="shared" ref="K71:K75" si="23">ROUND(J71*0.2409+J71,2)</f>
        <v>762.91</v>
      </c>
      <c r="L71" s="8">
        <f t="shared" ref="L71:L75" si="24">ROUND(J71*35.22/100,2)</f>
        <v>216.53</v>
      </c>
      <c r="M71" s="8">
        <f>ROUND(K71*35.22/100,2)</f>
        <v>268.7</v>
      </c>
      <c r="O71" s="127"/>
    </row>
    <row r="72" spans="1:15" s="120" customFormat="1" ht="16.5" customHeight="1" x14ac:dyDescent="0.25">
      <c r="A72" s="12" t="s">
        <v>177</v>
      </c>
      <c r="B72" s="129" t="s">
        <v>20</v>
      </c>
      <c r="C72" s="12">
        <v>1</v>
      </c>
      <c r="D72" s="20">
        <f t="shared" si="20"/>
        <v>171</v>
      </c>
      <c r="E72" s="91">
        <v>159</v>
      </c>
      <c r="F72" s="91">
        <v>12</v>
      </c>
      <c r="G72" s="94">
        <f t="shared" si="21"/>
        <v>4.2300000000000004</v>
      </c>
      <c r="H72" s="8">
        <v>874.5</v>
      </c>
      <c r="I72" s="8">
        <f t="shared" si="22"/>
        <v>5.5</v>
      </c>
      <c r="J72" s="85">
        <f t="shared" si="19"/>
        <v>132</v>
      </c>
      <c r="K72" s="92">
        <f t="shared" si="23"/>
        <v>163.80000000000001</v>
      </c>
      <c r="L72" s="8">
        <f t="shared" si="24"/>
        <v>46.49</v>
      </c>
      <c r="M72" s="8">
        <f>ROUND(K72*35.22/100,2)</f>
        <v>57.69</v>
      </c>
      <c r="O72" s="127"/>
    </row>
    <row r="73" spans="1:15" s="120" customFormat="1" ht="16.5" customHeight="1" x14ac:dyDescent="0.25">
      <c r="A73" s="12" t="s">
        <v>177</v>
      </c>
      <c r="B73" s="129" t="s">
        <v>20</v>
      </c>
      <c r="C73" s="12">
        <v>1</v>
      </c>
      <c r="D73" s="20">
        <f t="shared" si="20"/>
        <v>224.5</v>
      </c>
      <c r="E73" s="91">
        <v>159</v>
      </c>
      <c r="F73" s="91">
        <v>65.5</v>
      </c>
      <c r="G73" s="94">
        <f t="shared" si="21"/>
        <v>23.07</v>
      </c>
      <c r="H73" s="8">
        <v>747.30000000000007</v>
      </c>
      <c r="I73" s="8">
        <f t="shared" si="22"/>
        <v>4.7</v>
      </c>
      <c r="J73" s="85">
        <f t="shared" si="19"/>
        <v>615.70000000000005</v>
      </c>
      <c r="K73" s="92">
        <f t="shared" si="23"/>
        <v>764.02</v>
      </c>
      <c r="L73" s="8">
        <f t="shared" si="24"/>
        <v>216.85</v>
      </c>
      <c r="M73" s="8">
        <f>ROUND(K73*35.22/100,2)</f>
        <v>269.08999999999997</v>
      </c>
      <c r="O73" s="127"/>
    </row>
    <row r="74" spans="1:15" s="120" customFormat="1" ht="16.5" customHeight="1" x14ac:dyDescent="0.25">
      <c r="A74" s="12" t="s">
        <v>177</v>
      </c>
      <c r="B74" s="129" t="s">
        <v>20</v>
      </c>
      <c r="C74" s="12">
        <v>1</v>
      </c>
      <c r="D74" s="20">
        <f t="shared" si="20"/>
        <v>183</v>
      </c>
      <c r="E74" s="91">
        <v>159</v>
      </c>
      <c r="F74" s="91">
        <v>24</v>
      </c>
      <c r="G74" s="94">
        <f t="shared" si="21"/>
        <v>8.4499999999999993</v>
      </c>
      <c r="H74" s="8">
        <v>747.30000000000007</v>
      </c>
      <c r="I74" s="8">
        <f t="shared" si="22"/>
        <v>4.7</v>
      </c>
      <c r="J74" s="85">
        <f t="shared" si="19"/>
        <v>225.6</v>
      </c>
      <c r="K74" s="92">
        <f t="shared" si="23"/>
        <v>279.95</v>
      </c>
      <c r="L74" s="8">
        <f t="shared" si="24"/>
        <v>79.459999999999994</v>
      </c>
      <c r="M74" s="8">
        <f>ROUND(K74*35.22/100,2)</f>
        <v>98.6</v>
      </c>
      <c r="O74" s="127"/>
    </row>
    <row r="75" spans="1:15" s="120" customFormat="1" ht="16.5" customHeight="1" x14ac:dyDescent="0.25">
      <c r="A75" s="12" t="s">
        <v>177</v>
      </c>
      <c r="B75" s="129" t="s">
        <v>20</v>
      </c>
      <c r="C75" s="12">
        <v>1</v>
      </c>
      <c r="D75" s="20">
        <f t="shared" si="20"/>
        <v>224</v>
      </c>
      <c r="E75" s="91">
        <v>159</v>
      </c>
      <c r="F75" s="91">
        <v>65</v>
      </c>
      <c r="G75" s="94">
        <f t="shared" si="21"/>
        <v>22.89</v>
      </c>
      <c r="H75" s="8">
        <v>922.19999999999993</v>
      </c>
      <c r="I75" s="8">
        <f t="shared" si="22"/>
        <v>5.8</v>
      </c>
      <c r="J75" s="85">
        <f t="shared" si="19"/>
        <v>754</v>
      </c>
      <c r="K75" s="92">
        <f t="shared" si="23"/>
        <v>935.64</v>
      </c>
      <c r="L75" s="8">
        <f t="shared" si="24"/>
        <v>265.56</v>
      </c>
      <c r="M75" s="8">
        <f>ROUND(K75*35.22/100,2)</f>
        <v>329.53</v>
      </c>
      <c r="O75" s="127"/>
    </row>
    <row r="76" spans="1:15" s="120" customFormat="1" ht="34.5" customHeight="1" x14ac:dyDescent="0.25">
      <c r="A76" s="15" t="s">
        <v>177</v>
      </c>
      <c r="B76" s="16" t="s">
        <v>13</v>
      </c>
      <c r="C76" s="15">
        <f>SUM(C77:C80)</f>
        <v>4</v>
      </c>
      <c r="D76" s="77">
        <f>SUM(D77:D80)</f>
        <v>669</v>
      </c>
      <c r="E76" s="77">
        <f>SUM(E77:E80)</f>
        <v>510</v>
      </c>
      <c r="F76" s="77">
        <f>SUM(F77:F80)</f>
        <v>159</v>
      </c>
      <c r="G76" s="77">
        <f>SUM(G77:G80)</f>
        <v>56.010000000000005</v>
      </c>
      <c r="H76" s="17"/>
      <c r="I76" s="17"/>
      <c r="J76" s="15">
        <f>SUM(J77:J80)</f>
        <v>1144.8</v>
      </c>
      <c r="K76" s="15">
        <f>SUM(K77:K80)</f>
        <v>1420.58</v>
      </c>
      <c r="L76" s="163">
        <f>SUM(L77:L80)</f>
        <v>403.20000000000005</v>
      </c>
      <c r="M76" s="163">
        <f>SUM(M77:M80)</f>
        <v>500.33</v>
      </c>
      <c r="O76" s="127"/>
    </row>
    <row r="77" spans="1:15" s="120" customFormat="1" ht="16.5" customHeight="1" x14ac:dyDescent="0.25">
      <c r="A77" s="12" t="s">
        <v>177</v>
      </c>
      <c r="B77" s="121" t="s">
        <v>59</v>
      </c>
      <c r="C77" s="12">
        <v>1</v>
      </c>
      <c r="D77" s="20">
        <f t="shared" ref="D77:D80" si="25">E77+F77</f>
        <v>61</v>
      </c>
      <c r="E77" s="20">
        <v>56</v>
      </c>
      <c r="F77" s="20">
        <v>5</v>
      </c>
      <c r="G77" s="20">
        <f>ROUND(F77*0.3522,2)</f>
        <v>1.76</v>
      </c>
      <c r="H77" s="8">
        <v>201.6</v>
      </c>
      <c r="I77" s="8">
        <f>ROUND(H77/E77,2)</f>
        <v>3.6</v>
      </c>
      <c r="J77" s="12">
        <f t="shared" ref="J77:J80" si="26">ROUND(F77*I77*2,2)</f>
        <v>36</v>
      </c>
      <c r="K77" s="80">
        <f t="shared" ref="K77:K80" si="27">ROUND(J77*1.2409,2)</f>
        <v>44.67</v>
      </c>
      <c r="L77" s="8">
        <f>ROUND(J77*35.22/100,2)</f>
        <v>12.68</v>
      </c>
      <c r="M77" s="8">
        <f>ROUND(K77*35.22/100,2)</f>
        <v>15.73</v>
      </c>
      <c r="O77" s="127"/>
    </row>
    <row r="78" spans="1:15" s="120" customFormat="1" ht="16.5" customHeight="1" x14ac:dyDescent="0.25">
      <c r="A78" s="12" t="s">
        <v>177</v>
      </c>
      <c r="B78" s="121" t="s">
        <v>59</v>
      </c>
      <c r="C78" s="12">
        <v>1</v>
      </c>
      <c r="D78" s="20">
        <f t="shared" si="25"/>
        <v>221</v>
      </c>
      <c r="E78" s="20">
        <v>159</v>
      </c>
      <c r="F78" s="20">
        <v>62</v>
      </c>
      <c r="G78" s="20">
        <f t="shared" ref="G78:G80" si="28">ROUND(F78*0.3522,2)</f>
        <v>21.84</v>
      </c>
      <c r="H78" s="8">
        <v>572.4</v>
      </c>
      <c r="I78" s="8">
        <f t="shared" ref="I78:I80" si="29">ROUND(H78/E78,2)</f>
        <v>3.6</v>
      </c>
      <c r="J78" s="12">
        <f t="shared" si="26"/>
        <v>446.4</v>
      </c>
      <c r="K78" s="80">
        <f t="shared" si="27"/>
        <v>553.94000000000005</v>
      </c>
      <c r="L78" s="8">
        <f t="shared" ref="L78:L80" si="30">ROUND(J78*35.22/100,2)</f>
        <v>157.22</v>
      </c>
      <c r="M78" s="8">
        <f>ROUND(K78*35.22/100,2)</f>
        <v>195.1</v>
      </c>
      <c r="O78" s="127"/>
    </row>
    <row r="79" spans="1:15" s="120" customFormat="1" ht="16.5" customHeight="1" x14ac:dyDescent="0.25">
      <c r="A79" s="12" t="s">
        <v>177</v>
      </c>
      <c r="B79" s="121" t="s">
        <v>59</v>
      </c>
      <c r="C79" s="12">
        <v>1</v>
      </c>
      <c r="D79" s="20">
        <f t="shared" si="25"/>
        <v>204.5</v>
      </c>
      <c r="E79" s="20">
        <v>136</v>
      </c>
      <c r="F79" s="20">
        <v>68.5</v>
      </c>
      <c r="G79" s="20">
        <f t="shared" si="28"/>
        <v>24.13</v>
      </c>
      <c r="H79" s="8">
        <v>489.6</v>
      </c>
      <c r="I79" s="8">
        <f t="shared" si="29"/>
        <v>3.6</v>
      </c>
      <c r="J79" s="12">
        <f t="shared" si="26"/>
        <v>493.2</v>
      </c>
      <c r="K79" s="80">
        <f t="shared" si="27"/>
        <v>612.01</v>
      </c>
      <c r="L79" s="8">
        <f t="shared" si="30"/>
        <v>173.71</v>
      </c>
      <c r="M79" s="8">
        <f>ROUND(K79*35.22/100,2)</f>
        <v>215.55</v>
      </c>
      <c r="O79" s="127"/>
    </row>
    <row r="80" spans="1:15" s="120" customFormat="1" ht="16.5" customHeight="1" x14ac:dyDescent="0.25">
      <c r="A80" s="12" t="s">
        <v>177</v>
      </c>
      <c r="B80" s="121" t="s">
        <v>59</v>
      </c>
      <c r="C80" s="12">
        <v>1</v>
      </c>
      <c r="D80" s="20">
        <f t="shared" si="25"/>
        <v>182.5</v>
      </c>
      <c r="E80" s="20">
        <v>159</v>
      </c>
      <c r="F80" s="20">
        <v>23.5</v>
      </c>
      <c r="G80" s="20">
        <f t="shared" si="28"/>
        <v>8.2799999999999994</v>
      </c>
      <c r="H80" s="8">
        <v>572.4</v>
      </c>
      <c r="I80" s="8">
        <f t="shared" si="29"/>
        <v>3.6</v>
      </c>
      <c r="J80" s="12">
        <f t="shared" si="26"/>
        <v>169.2</v>
      </c>
      <c r="K80" s="80">
        <f t="shared" si="27"/>
        <v>209.96</v>
      </c>
      <c r="L80" s="8">
        <f t="shared" si="30"/>
        <v>59.59</v>
      </c>
      <c r="M80" s="8">
        <f>ROUND(K80*35.22/100,2)</f>
        <v>73.95</v>
      </c>
      <c r="O80" s="127"/>
    </row>
    <row r="81" spans="1:15" s="120" customFormat="1" ht="30.75" customHeight="1" x14ac:dyDescent="0.25">
      <c r="A81" s="15" t="s">
        <v>177</v>
      </c>
      <c r="B81" s="16" t="s">
        <v>14</v>
      </c>
      <c r="C81" s="15">
        <f>SUM(C82:C82)</f>
        <v>0</v>
      </c>
      <c r="D81" s="17">
        <f>SUM(D82:D82)</f>
        <v>0</v>
      </c>
      <c r="E81" s="17">
        <f>SUM(E82:E82)</f>
        <v>0</v>
      </c>
      <c r="F81" s="17">
        <f>SUM(F82:F82)</f>
        <v>0</v>
      </c>
      <c r="G81" s="17">
        <f>SUM(G82:G82)</f>
        <v>0</v>
      </c>
      <c r="H81" s="17"/>
      <c r="I81" s="17"/>
      <c r="J81" s="15">
        <f>SUM(J82:J82)</f>
        <v>0</v>
      </c>
      <c r="K81" s="15">
        <f>SUM(K82:K82)</f>
        <v>0</v>
      </c>
      <c r="L81" s="17">
        <f>SUM(L82:L82)</f>
        <v>0</v>
      </c>
      <c r="M81" s="17">
        <f>SUM(M82:M82)</f>
        <v>0</v>
      </c>
      <c r="O81" s="127"/>
    </row>
    <row r="82" spans="1:15" s="120" customFormat="1" ht="16.5" customHeight="1" x14ac:dyDescent="0.25">
      <c r="A82" s="12" t="s">
        <v>177</v>
      </c>
      <c r="B82" s="128"/>
      <c r="C82" s="94"/>
      <c r="D82" s="20">
        <f>E82+F82</f>
        <v>0</v>
      </c>
      <c r="E82" s="91"/>
      <c r="F82" s="91"/>
      <c r="G82" s="94"/>
      <c r="H82" s="90"/>
      <c r="I82" s="130"/>
      <c r="J82" s="85">
        <f t="shared" ref="J82" si="31">ROUND(F82*I82*2,2)</f>
        <v>0</v>
      </c>
      <c r="K82" s="92">
        <f t="shared" ref="K82" si="32">ROUND(J82*0.2409+J82,2)</f>
        <v>0</v>
      </c>
      <c r="L82" s="92"/>
      <c r="M82" s="90"/>
      <c r="O82" s="127"/>
    </row>
    <row r="83" spans="1:15" s="1" customFormat="1" ht="54" customHeight="1" x14ac:dyDescent="0.25">
      <c r="A83" s="45" t="s">
        <v>216</v>
      </c>
      <c r="B83" s="29" t="s">
        <v>0</v>
      </c>
      <c r="C83" s="29">
        <f>C84+C88+C93+C95</f>
        <v>9</v>
      </c>
      <c r="D83" s="29">
        <f>D84+D88+D93+D95</f>
        <v>1520</v>
      </c>
      <c r="E83" s="29">
        <f>E84+E88+E93+E95</f>
        <v>1411</v>
      </c>
      <c r="F83" s="29">
        <f>F84+F88+F93+F95</f>
        <v>109</v>
      </c>
      <c r="G83" s="29"/>
      <c r="H83" s="29"/>
      <c r="I83" s="132"/>
      <c r="J83" s="132">
        <f>J84+J88+J93+J95</f>
        <v>1991.5700000000002</v>
      </c>
      <c r="K83" s="132">
        <f>K84+K88+K93+K95</f>
        <v>2471.3200000000002</v>
      </c>
      <c r="L83" s="76"/>
      <c r="M83" s="76"/>
      <c r="N83" s="2"/>
      <c r="O83" s="210" t="s">
        <v>196</v>
      </c>
    </row>
    <row r="84" spans="1:15" s="28" customFormat="1" ht="33" x14ac:dyDescent="0.25">
      <c r="A84" s="15" t="s">
        <v>64</v>
      </c>
      <c r="B84" s="16" t="s">
        <v>11</v>
      </c>
      <c r="C84" s="15">
        <f>SUM(C85:C87)</f>
        <v>3</v>
      </c>
      <c r="D84" s="15">
        <f t="shared" ref="D84:K84" si="33">SUM(D85:D87)</f>
        <v>535</v>
      </c>
      <c r="E84" s="15">
        <f t="shared" si="33"/>
        <v>477</v>
      </c>
      <c r="F84" s="15">
        <f t="shared" si="33"/>
        <v>58</v>
      </c>
      <c r="G84" s="15"/>
      <c r="H84" s="15"/>
      <c r="I84" s="15"/>
      <c r="J84" s="15">
        <f t="shared" si="33"/>
        <v>1064.42</v>
      </c>
      <c r="K84" s="15">
        <f t="shared" si="33"/>
        <v>1320.83</v>
      </c>
      <c r="L84" s="77"/>
      <c r="M84" s="77"/>
      <c r="N84" s="2"/>
      <c r="O84" s="211"/>
    </row>
    <row r="85" spans="1:15" s="28" customFormat="1" x14ac:dyDescent="0.25">
      <c r="A85" s="12" t="s">
        <v>64</v>
      </c>
      <c r="B85" s="129" t="s">
        <v>86</v>
      </c>
      <c r="C85" s="94">
        <v>1</v>
      </c>
      <c r="D85" s="20">
        <f t="shared" ref="D85" si="34">E85+F85</f>
        <v>177</v>
      </c>
      <c r="E85" s="12">
        <v>159</v>
      </c>
      <c r="F85" s="12">
        <v>18</v>
      </c>
      <c r="G85" s="12"/>
      <c r="H85" s="80">
        <v>1859</v>
      </c>
      <c r="I85" s="41">
        <f>ROUND(H85/E85,4)</f>
        <v>11.691800000000001</v>
      </c>
      <c r="J85" s="85">
        <f>ROUND(F85*I85*2,2)</f>
        <v>420.9</v>
      </c>
      <c r="K85" s="80">
        <f>ROUND(J85*1.2409,2)</f>
        <v>522.29</v>
      </c>
      <c r="L85" s="80"/>
      <c r="M85" s="80"/>
      <c r="N85" s="2"/>
      <c r="O85" s="211"/>
    </row>
    <row r="86" spans="1:15" s="28" customFormat="1" x14ac:dyDescent="0.25">
      <c r="A86" s="12" t="s">
        <v>64</v>
      </c>
      <c r="B86" s="169" t="s">
        <v>87</v>
      </c>
      <c r="C86" s="94">
        <v>1</v>
      </c>
      <c r="D86" s="174">
        <f>E86+F86</f>
        <v>175</v>
      </c>
      <c r="E86" s="174">
        <v>159</v>
      </c>
      <c r="F86" s="174">
        <v>16</v>
      </c>
      <c r="G86" s="12"/>
      <c r="H86" s="41">
        <v>1279</v>
      </c>
      <c r="I86" s="41">
        <f>ROUND(H86/E86,4)</f>
        <v>8.0440000000000005</v>
      </c>
      <c r="J86" s="85">
        <f t="shared" ref="J86:J87" si="35">ROUND(F86*I86*2,2)</f>
        <v>257.41000000000003</v>
      </c>
      <c r="K86" s="80">
        <f t="shared" ref="K86:K87" si="36">ROUND(J86*1.2409,2)</f>
        <v>319.42</v>
      </c>
      <c r="L86" s="80"/>
      <c r="M86" s="80"/>
      <c r="N86" s="2"/>
      <c r="O86" s="211"/>
    </row>
    <row r="87" spans="1:15" s="28" customFormat="1" x14ac:dyDescent="0.25">
      <c r="A87" s="12" t="s">
        <v>64</v>
      </c>
      <c r="B87" s="169" t="s">
        <v>87</v>
      </c>
      <c r="C87" s="94">
        <v>1</v>
      </c>
      <c r="D87" s="174">
        <f>E87+F87</f>
        <v>183</v>
      </c>
      <c r="E87" s="174">
        <v>159</v>
      </c>
      <c r="F87" s="174">
        <v>24</v>
      </c>
      <c r="G87" s="12"/>
      <c r="H87" s="41">
        <v>1279</v>
      </c>
      <c r="I87" s="41">
        <f>ROUND(H87/E87,4)</f>
        <v>8.0440000000000005</v>
      </c>
      <c r="J87" s="85">
        <f t="shared" si="35"/>
        <v>386.11</v>
      </c>
      <c r="K87" s="80">
        <f t="shared" si="36"/>
        <v>479.12</v>
      </c>
      <c r="L87" s="80"/>
      <c r="M87" s="80"/>
      <c r="N87" s="2"/>
      <c r="O87" s="211"/>
    </row>
    <row r="88" spans="1:15" s="28" customFormat="1" ht="49.5" x14ac:dyDescent="0.25">
      <c r="A88" s="15" t="s">
        <v>64</v>
      </c>
      <c r="B88" s="16" t="s">
        <v>12</v>
      </c>
      <c r="C88" s="15">
        <f>SUM(C89:C92)</f>
        <v>4</v>
      </c>
      <c r="D88" s="17">
        <f>SUM(D89:D92)</f>
        <v>654</v>
      </c>
      <c r="E88" s="17">
        <f>SUM(E89:E92)</f>
        <v>616</v>
      </c>
      <c r="F88" s="17">
        <f>SUM(F89:F92)</f>
        <v>38</v>
      </c>
      <c r="G88" s="17"/>
      <c r="H88" s="22"/>
      <c r="I88" s="17"/>
      <c r="J88" s="15">
        <f>SUM(J89:J92)</f>
        <v>656.81</v>
      </c>
      <c r="K88" s="163">
        <f>SUM(K89:K92)</f>
        <v>815.03000000000009</v>
      </c>
      <c r="L88" s="18"/>
      <c r="M88" s="17"/>
      <c r="N88" s="2"/>
      <c r="O88" s="211"/>
    </row>
    <row r="89" spans="1:15" s="28" customFormat="1" x14ac:dyDescent="0.25">
      <c r="A89" s="12" t="s">
        <v>64</v>
      </c>
      <c r="B89" s="129" t="s">
        <v>45</v>
      </c>
      <c r="C89" s="94">
        <v>1</v>
      </c>
      <c r="D89" s="20">
        <f>E89+F89</f>
        <v>173</v>
      </c>
      <c r="E89" s="91">
        <v>159</v>
      </c>
      <c r="F89" s="91">
        <v>14</v>
      </c>
      <c r="G89" s="94"/>
      <c r="H89" s="90">
        <v>2059</v>
      </c>
      <c r="I89" s="131">
        <v>12.9497</v>
      </c>
      <c r="J89" s="94">
        <f>ROUND(F89*I89*2,2)</f>
        <v>362.59</v>
      </c>
      <c r="K89" s="92">
        <f>ROUND(J89*0.2409+J89,2)</f>
        <v>449.94</v>
      </c>
      <c r="L89" s="92"/>
      <c r="M89" s="90"/>
      <c r="N89" s="2"/>
      <c r="O89" s="211"/>
    </row>
    <row r="90" spans="1:15" s="28" customFormat="1" x14ac:dyDescent="0.25">
      <c r="A90" s="12" t="s">
        <v>64</v>
      </c>
      <c r="B90" s="129" t="s">
        <v>189</v>
      </c>
      <c r="C90" s="94">
        <v>1</v>
      </c>
      <c r="D90" s="20">
        <f t="shared" ref="D90:D92" si="37">E90+F90</f>
        <v>168</v>
      </c>
      <c r="E90" s="91">
        <v>159</v>
      </c>
      <c r="F90" s="91">
        <v>9</v>
      </c>
      <c r="G90" s="94"/>
      <c r="H90" s="130"/>
      <c r="I90" s="130">
        <v>5.4965999999999999</v>
      </c>
      <c r="J90" s="94">
        <f>ROUND(F90*I90*2,2)</f>
        <v>98.94</v>
      </c>
      <c r="K90" s="92">
        <f t="shared" ref="K90:K92" si="38">ROUND(J90*0.2409+J90,2)</f>
        <v>122.77</v>
      </c>
      <c r="L90" s="92"/>
      <c r="M90" s="90"/>
      <c r="N90" s="2"/>
      <c r="O90" s="211"/>
    </row>
    <row r="91" spans="1:15" s="28" customFormat="1" x14ac:dyDescent="0.25">
      <c r="A91" s="12" t="s">
        <v>64</v>
      </c>
      <c r="B91" s="121" t="s">
        <v>193</v>
      </c>
      <c r="C91" s="94">
        <v>1</v>
      </c>
      <c r="D91" s="137">
        <f t="shared" si="37"/>
        <v>147</v>
      </c>
      <c r="E91" s="91">
        <v>139</v>
      </c>
      <c r="F91" s="91">
        <v>8</v>
      </c>
      <c r="G91" s="94"/>
      <c r="H91" s="130"/>
      <c r="I91" s="130">
        <v>6.4762000000000004</v>
      </c>
      <c r="J91" s="69">
        <f>ROUND(F91*I91*2,2)</f>
        <v>103.62</v>
      </c>
      <c r="K91" s="92">
        <f t="shared" si="38"/>
        <v>128.58000000000001</v>
      </c>
      <c r="L91" s="92"/>
      <c r="M91" s="90"/>
      <c r="N91" s="2"/>
      <c r="O91" s="211"/>
    </row>
    <row r="92" spans="1:15" s="28" customFormat="1" x14ac:dyDescent="0.25">
      <c r="A92" s="12" t="s">
        <v>64</v>
      </c>
      <c r="B92" s="129" t="s">
        <v>54</v>
      </c>
      <c r="C92" s="94">
        <v>1</v>
      </c>
      <c r="D92" s="20">
        <f t="shared" si="37"/>
        <v>166</v>
      </c>
      <c r="E92" s="91">
        <v>159</v>
      </c>
      <c r="F92" s="91">
        <v>7</v>
      </c>
      <c r="G92" s="94"/>
      <c r="H92" s="90">
        <v>1041</v>
      </c>
      <c r="I92" s="130">
        <v>6.5472000000000001</v>
      </c>
      <c r="J92" s="94">
        <f>ROUND(F92*I92*2,2)</f>
        <v>91.66</v>
      </c>
      <c r="K92" s="92">
        <f t="shared" si="38"/>
        <v>113.74</v>
      </c>
      <c r="L92" s="92"/>
      <c r="M92" s="90"/>
      <c r="N92" s="2"/>
      <c r="O92" s="211"/>
    </row>
    <row r="93" spans="1:15" s="28" customFormat="1" ht="49.5" x14ac:dyDescent="0.25">
      <c r="A93" s="15" t="s">
        <v>64</v>
      </c>
      <c r="B93" s="16" t="s">
        <v>13</v>
      </c>
      <c r="C93" s="15">
        <f>SUM(C94:C94)</f>
        <v>0</v>
      </c>
      <c r="D93" s="17">
        <f>SUM(D94:D94)</f>
        <v>0</v>
      </c>
      <c r="E93" s="17">
        <f>SUM(E94:E94)</f>
        <v>0</v>
      </c>
      <c r="F93" s="17">
        <f>SUM(F94:F94)</f>
        <v>0</v>
      </c>
      <c r="G93" s="17"/>
      <c r="H93" s="17">
        <f>SUM(H94:H94)</f>
        <v>0</v>
      </c>
      <c r="I93" s="17"/>
      <c r="J93" s="15">
        <f>SUM(J94:J94)</f>
        <v>0</v>
      </c>
      <c r="K93" s="187">
        <f>SUM(K94:K94)</f>
        <v>0</v>
      </c>
      <c r="L93" s="22"/>
      <c r="M93" s="22"/>
      <c r="N93" s="2"/>
      <c r="O93" s="211"/>
    </row>
    <row r="94" spans="1:15" x14ac:dyDescent="0.25">
      <c r="A94" s="12" t="s">
        <v>64</v>
      </c>
      <c r="B94" s="61"/>
      <c r="C94" s="12"/>
      <c r="D94" s="20"/>
      <c r="E94" s="20"/>
      <c r="F94" s="20"/>
      <c r="G94" s="20"/>
      <c r="H94" s="8"/>
      <c r="I94" s="8"/>
      <c r="J94" s="85"/>
      <c r="K94" s="80">
        <f t="shared" ref="K94" si="39">ROUND(J94*1.2409,2)</f>
        <v>0</v>
      </c>
      <c r="L94" s="8"/>
      <c r="M94" s="8"/>
      <c r="O94" s="211"/>
    </row>
    <row r="95" spans="1:15" ht="33" x14ac:dyDescent="0.25">
      <c r="A95" s="15" t="s">
        <v>64</v>
      </c>
      <c r="B95" s="16" t="s">
        <v>14</v>
      </c>
      <c r="C95" s="15">
        <f>SUM(C96:C97)</f>
        <v>2</v>
      </c>
      <c r="D95" s="17">
        <f>SUM(D96:D97)</f>
        <v>331</v>
      </c>
      <c r="E95" s="17">
        <f>SUM(E96:E97)</f>
        <v>318</v>
      </c>
      <c r="F95" s="17">
        <f>SUM(F96:F97)</f>
        <v>13</v>
      </c>
      <c r="G95" s="17"/>
      <c r="H95" s="17"/>
      <c r="I95" s="17"/>
      <c r="J95" s="15">
        <f>SUM(J96:J97)</f>
        <v>270.34000000000003</v>
      </c>
      <c r="K95" s="163">
        <f>SUM(K96:K97)</f>
        <v>335.46000000000004</v>
      </c>
      <c r="L95" s="18"/>
      <c r="M95" s="17"/>
      <c r="O95" s="211"/>
    </row>
    <row r="96" spans="1:15" x14ac:dyDescent="0.25">
      <c r="A96" s="12" t="s">
        <v>64</v>
      </c>
      <c r="B96" s="129" t="s">
        <v>89</v>
      </c>
      <c r="C96" s="94">
        <v>1</v>
      </c>
      <c r="D96" s="20">
        <f>E96+F96</f>
        <v>165</v>
      </c>
      <c r="E96" s="91">
        <v>159</v>
      </c>
      <c r="F96" s="91">
        <v>6</v>
      </c>
      <c r="G96" s="94"/>
      <c r="H96" s="90">
        <v>2385</v>
      </c>
      <c r="I96" s="130">
        <v>15</v>
      </c>
      <c r="J96" s="69">
        <f>ROUND(F96*I96*2,2)</f>
        <v>180</v>
      </c>
      <c r="K96" s="92">
        <f t="shared" ref="K96:K97" si="40">ROUND(J96*0.2409+J96,2)</f>
        <v>223.36</v>
      </c>
      <c r="L96" s="92"/>
      <c r="M96" s="90"/>
      <c r="O96" s="211"/>
    </row>
    <row r="97" spans="1:15" x14ac:dyDescent="0.25">
      <c r="A97" s="12" t="s">
        <v>64</v>
      </c>
      <c r="B97" s="129" t="s">
        <v>90</v>
      </c>
      <c r="C97" s="94">
        <v>1</v>
      </c>
      <c r="D97" s="20">
        <f t="shared" ref="D97" si="41">E97+F97</f>
        <v>166</v>
      </c>
      <c r="E97" s="91">
        <v>159</v>
      </c>
      <c r="F97" s="91">
        <v>7</v>
      </c>
      <c r="G97" s="94"/>
      <c r="H97" s="90">
        <v>1026</v>
      </c>
      <c r="I97" s="130">
        <v>6.4527999999999999</v>
      </c>
      <c r="J97" s="94">
        <f>ROUND(F97*I97*2,2)</f>
        <v>90.34</v>
      </c>
      <c r="K97" s="92">
        <f t="shared" si="40"/>
        <v>112.1</v>
      </c>
      <c r="L97" s="92"/>
      <c r="M97" s="90"/>
      <c r="O97" s="211"/>
    </row>
    <row r="98" spans="1:15" ht="33.75" customHeight="1" x14ac:dyDescent="0.25">
      <c r="A98" s="164" t="s">
        <v>217</v>
      </c>
      <c r="B98" s="3" t="s">
        <v>0</v>
      </c>
      <c r="C98" s="3">
        <f>C99+C101+C110+C112</f>
        <v>8</v>
      </c>
      <c r="D98" s="4">
        <f>D99+D101+D110+D112</f>
        <v>5675.5</v>
      </c>
      <c r="E98" s="4">
        <f>E99+E101+E110+E112</f>
        <v>5160</v>
      </c>
      <c r="F98" s="4">
        <f>F99+F101+F110+F112</f>
        <v>515.5</v>
      </c>
      <c r="G98" s="4"/>
      <c r="H98" s="4"/>
      <c r="I98" s="5"/>
      <c r="J98" s="75">
        <f>J99+J101+J110+J112</f>
        <v>5238.21</v>
      </c>
      <c r="K98" s="75">
        <f>K99+K101+K110+K112</f>
        <v>6500.0899999999992</v>
      </c>
      <c r="L98" s="5"/>
      <c r="M98" s="5"/>
    </row>
    <row r="99" spans="1:15" ht="33" x14ac:dyDescent="0.25">
      <c r="A99" s="15" t="s">
        <v>194</v>
      </c>
      <c r="B99" s="16" t="s">
        <v>11</v>
      </c>
      <c r="C99" s="15">
        <f>SUM(C100:C100)</f>
        <v>0</v>
      </c>
      <c r="D99" s="17">
        <f>SUM(D100:D100)</f>
        <v>0</v>
      </c>
      <c r="E99" s="17">
        <f>SUM(E100:E100)</f>
        <v>0</v>
      </c>
      <c r="F99" s="17">
        <f>SUM(F100:F100)</f>
        <v>0</v>
      </c>
      <c r="G99" s="17"/>
      <c r="H99" s="17"/>
      <c r="I99" s="17"/>
      <c r="J99" s="15">
        <f>SUM(J100:J100)</f>
        <v>0</v>
      </c>
      <c r="K99" s="15">
        <f>SUM(K100:K100)</f>
        <v>0</v>
      </c>
      <c r="L99" s="17"/>
      <c r="M99" s="17"/>
    </row>
    <row r="100" spans="1:15" x14ac:dyDescent="0.25">
      <c r="A100" s="13" t="s">
        <v>194</v>
      </c>
      <c r="B100" s="14"/>
      <c r="C100" s="160"/>
      <c r="D100" s="6">
        <f>E100+F100</f>
        <v>0</v>
      </c>
      <c r="E100" s="6"/>
      <c r="F100" s="6"/>
      <c r="G100" s="6"/>
      <c r="H100" s="7"/>
      <c r="I100" s="7"/>
      <c r="J100" s="81"/>
      <c r="K100" s="80"/>
      <c r="L100" s="8"/>
      <c r="M100" s="8"/>
    </row>
    <row r="101" spans="1:15" ht="49.5" x14ac:dyDescent="0.25">
      <c r="A101" s="15" t="s">
        <v>194</v>
      </c>
      <c r="B101" s="16" t="s">
        <v>12</v>
      </c>
      <c r="C101" s="15">
        <f>SUM(C102:C109)</f>
        <v>8</v>
      </c>
      <c r="D101" s="17">
        <f>SUM(D102:D109)</f>
        <v>5675.5</v>
      </c>
      <c r="E101" s="17">
        <f>SUM(E102:E109)</f>
        <v>5160</v>
      </c>
      <c r="F101" s="17">
        <f>SUM(F102:F109)</f>
        <v>515.5</v>
      </c>
      <c r="G101" s="17"/>
      <c r="H101" s="17"/>
      <c r="I101" s="17"/>
      <c r="J101" s="15">
        <f>SUM(J102:J109)</f>
        <v>5238.21</v>
      </c>
      <c r="K101" s="15">
        <f>SUM(K102:K109)</f>
        <v>6500.0899999999992</v>
      </c>
      <c r="L101" s="17"/>
      <c r="M101" s="18"/>
    </row>
    <row r="102" spans="1:15" x14ac:dyDescent="0.25">
      <c r="A102" s="13" t="s">
        <v>194</v>
      </c>
      <c r="B102" s="129" t="s">
        <v>20</v>
      </c>
      <c r="C102" s="160">
        <v>1</v>
      </c>
      <c r="D102" s="6">
        <f>E102+F102</f>
        <v>703</v>
      </c>
      <c r="E102" s="6">
        <v>645</v>
      </c>
      <c r="F102" s="6">
        <v>58</v>
      </c>
      <c r="G102" s="6"/>
      <c r="H102" s="7">
        <v>785</v>
      </c>
      <c r="I102" s="52">
        <v>4.7</v>
      </c>
      <c r="J102" s="81">
        <f t="shared" ref="J102:J109" si="42">ROUND(F102*I102*2,2)</f>
        <v>545.20000000000005</v>
      </c>
      <c r="K102" s="80">
        <f t="shared" ref="K102:K108" si="43">ROUND(J102*1.2409,2)</f>
        <v>676.54</v>
      </c>
      <c r="L102" s="8"/>
      <c r="M102" s="8"/>
    </row>
    <row r="103" spans="1:15" x14ac:dyDescent="0.25">
      <c r="A103" s="13" t="s">
        <v>194</v>
      </c>
      <c r="B103" s="129" t="s">
        <v>20</v>
      </c>
      <c r="C103" s="160">
        <v>1</v>
      </c>
      <c r="D103" s="6">
        <f t="shared" ref="D103:D109" si="44">E103+F103</f>
        <v>730</v>
      </c>
      <c r="E103" s="6">
        <v>645</v>
      </c>
      <c r="F103" s="6">
        <v>85</v>
      </c>
      <c r="G103" s="6"/>
      <c r="H103" s="7">
        <v>873</v>
      </c>
      <c r="I103" s="52">
        <v>5.23</v>
      </c>
      <c r="J103" s="81">
        <f t="shared" si="42"/>
        <v>889.1</v>
      </c>
      <c r="K103" s="80">
        <f t="shared" si="43"/>
        <v>1103.28</v>
      </c>
      <c r="L103" s="8"/>
      <c r="M103" s="8"/>
    </row>
    <row r="104" spans="1:15" x14ac:dyDescent="0.25">
      <c r="A104" s="13" t="s">
        <v>194</v>
      </c>
      <c r="B104" s="129" t="s">
        <v>20</v>
      </c>
      <c r="C104" s="160">
        <v>1</v>
      </c>
      <c r="D104" s="6">
        <f t="shared" si="44"/>
        <v>680.5</v>
      </c>
      <c r="E104" s="6">
        <v>645</v>
      </c>
      <c r="F104" s="6">
        <v>35.5</v>
      </c>
      <c r="G104" s="6"/>
      <c r="H104" s="7">
        <v>873</v>
      </c>
      <c r="I104" s="52">
        <v>5.23</v>
      </c>
      <c r="J104" s="81">
        <f t="shared" si="42"/>
        <v>371.33</v>
      </c>
      <c r="K104" s="80">
        <f t="shared" si="43"/>
        <v>460.78</v>
      </c>
      <c r="L104" s="8"/>
      <c r="M104" s="8"/>
    </row>
    <row r="105" spans="1:15" x14ac:dyDescent="0.25">
      <c r="A105" s="13" t="s">
        <v>194</v>
      </c>
      <c r="B105" s="129" t="s">
        <v>20</v>
      </c>
      <c r="C105" s="160">
        <v>1</v>
      </c>
      <c r="D105" s="6">
        <f t="shared" si="44"/>
        <v>672</v>
      </c>
      <c r="E105" s="6">
        <v>645</v>
      </c>
      <c r="F105" s="6">
        <v>27</v>
      </c>
      <c r="G105" s="6"/>
      <c r="H105" s="7">
        <v>873</v>
      </c>
      <c r="I105" s="52">
        <v>5.23</v>
      </c>
      <c r="J105" s="81">
        <f t="shared" si="42"/>
        <v>282.42</v>
      </c>
      <c r="K105" s="80">
        <f t="shared" si="43"/>
        <v>350.45</v>
      </c>
      <c r="L105" s="8"/>
      <c r="M105" s="8"/>
    </row>
    <row r="106" spans="1:15" x14ac:dyDescent="0.25">
      <c r="A106" s="13" t="s">
        <v>194</v>
      </c>
      <c r="B106" s="129" t="s">
        <v>20</v>
      </c>
      <c r="C106" s="160">
        <v>1</v>
      </c>
      <c r="D106" s="6">
        <f t="shared" si="44"/>
        <v>657</v>
      </c>
      <c r="E106" s="6">
        <v>645</v>
      </c>
      <c r="F106" s="6">
        <v>12</v>
      </c>
      <c r="G106" s="6"/>
      <c r="H106" s="7">
        <v>788</v>
      </c>
      <c r="I106" s="52">
        <v>4.72</v>
      </c>
      <c r="J106" s="81">
        <f t="shared" si="42"/>
        <v>113.28</v>
      </c>
      <c r="K106" s="80">
        <f t="shared" si="43"/>
        <v>140.57</v>
      </c>
      <c r="L106" s="8"/>
      <c r="M106" s="8"/>
    </row>
    <row r="107" spans="1:15" x14ac:dyDescent="0.25">
      <c r="A107" s="13" t="s">
        <v>194</v>
      </c>
      <c r="B107" s="129" t="s">
        <v>20</v>
      </c>
      <c r="C107" s="160">
        <v>1</v>
      </c>
      <c r="D107" s="6">
        <f t="shared" si="44"/>
        <v>669</v>
      </c>
      <c r="E107" s="6">
        <v>645</v>
      </c>
      <c r="F107" s="6">
        <v>24</v>
      </c>
      <c r="G107" s="6"/>
      <c r="H107" s="8">
        <v>785</v>
      </c>
      <c r="I107" s="52">
        <v>4.7</v>
      </c>
      <c r="J107" s="81">
        <f>ROUND(F107*I107*2,2)</f>
        <v>225.6</v>
      </c>
      <c r="K107" s="80">
        <f>ROUND(J107*1.2409,2)</f>
        <v>279.95</v>
      </c>
      <c r="L107" s="8"/>
      <c r="M107" s="8"/>
    </row>
    <row r="108" spans="1:15" x14ac:dyDescent="0.25">
      <c r="A108" s="13" t="s">
        <v>194</v>
      </c>
      <c r="B108" s="129" t="s">
        <v>20</v>
      </c>
      <c r="C108" s="160">
        <v>1</v>
      </c>
      <c r="D108" s="6">
        <f t="shared" si="44"/>
        <v>857</v>
      </c>
      <c r="E108" s="6">
        <v>645</v>
      </c>
      <c r="F108" s="6">
        <v>212</v>
      </c>
      <c r="G108" s="6"/>
      <c r="H108" s="7">
        <v>877</v>
      </c>
      <c r="I108" s="52">
        <v>5.25</v>
      </c>
      <c r="J108" s="81">
        <f t="shared" si="42"/>
        <v>2226</v>
      </c>
      <c r="K108" s="80">
        <f t="shared" si="43"/>
        <v>2762.24</v>
      </c>
      <c r="L108" s="8"/>
      <c r="M108" s="8"/>
    </row>
    <row r="109" spans="1:15" x14ac:dyDescent="0.25">
      <c r="A109" s="13" t="s">
        <v>194</v>
      </c>
      <c r="B109" s="129" t="s">
        <v>20</v>
      </c>
      <c r="C109" s="160">
        <v>1</v>
      </c>
      <c r="D109" s="6">
        <f t="shared" si="44"/>
        <v>707</v>
      </c>
      <c r="E109" s="6">
        <v>645</v>
      </c>
      <c r="F109" s="6">
        <v>62</v>
      </c>
      <c r="G109" s="6"/>
      <c r="H109" s="7">
        <v>788</v>
      </c>
      <c r="I109" s="52">
        <v>4.72</v>
      </c>
      <c r="J109" s="81">
        <f t="shared" si="42"/>
        <v>585.28</v>
      </c>
      <c r="K109" s="80">
        <f>ROUND(J109*1.2409,2)+0.01</f>
        <v>726.28</v>
      </c>
      <c r="L109" s="8"/>
      <c r="M109" s="8"/>
    </row>
    <row r="110" spans="1:15" ht="49.5" x14ac:dyDescent="0.25">
      <c r="A110" s="15" t="s">
        <v>194</v>
      </c>
      <c r="B110" s="16" t="s">
        <v>13</v>
      </c>
      <c r="C110" s="15">
        <f>SUM(C111:C111)</f>
        <v>0</v>
      </c>
      <c r="D110" s="17">
        <f>SUM(D111:D111)</f>
        <v>0</v>
      </c>
      <c r="E110" s="17">
        <f>SUM(E111:E111)</f>
        <v>0</v>
      </c>
      <c r="F110" s="17">
        <f>SUM(F111:F111)</f>
        <v>0</v>
      </c>
      <c r="G110" s="17"/>
      <c r="H110" s="17"/>
      <c r="I110" s="17"/>
      <c r="J110" s="15">
        <f>SUM(J111:J111)</f>
        <v>0</v>
      </c>
      <c r="K110" s="187">
        <f>SUM(K111:K111)</f>
        <v>0</v>
      </c>
      <c r="L110" s="22"/>
      <c r="M110" s="22"/>
    </row>
    <row r="111" spans="1:15" x14ac:dyDescent="0.25">
      <c r="A111" s="13" t="s">
        <v>194</v>
      </c>
      <c r="B111" s="56"/>
      <c r="C111" s="160"/>
      <c r="D111" s="6">
        <f>E111+F111</f>
        <v>0</v>
      </c>
      <c r="E111" s="6"/>
      <c r="F111" s="6"/>
      <c r="G111" s="6"/>
      <c r="H111" s="7"/>
      <c r="I111" s="7"/>
      <c r="J111" s="81"/>
      <c r="K111" s="80"/>
      <c r="L111" s="8"/>
      <c r="M111" s="8"/>
    </row>
    <row r="112" spans="1:15" ht="33" x14ac:dyDescent="0.25">
      <c r="A112" s="15" t="s">
        <v>194</v>
      </c>
      <c r="B112" s="16" t="s">
        <v>14</v>
      </c>
      <c r="C112" s="15">
        <f>SUM(C113:C113)</f>
        <v>0</v>
      </c>
      <c r="D112" s="17">
        <f>SUM(D113:D113)</f>
        <v>0</v>
      </c>
      <c r="E112" s="17">
        <f>SUM(E113:E113)</f>
        <v>0</v>
      </c>
      <c r="F112" s="17">
        <f>SUM(F113:F113)</f>
        <v>0</v>
      </c>
      <c r="G112" s="17"/>
      <c r="H112" s="17"/>
      <c r="I112" s="17"/>
      <c r="J112" s="15">
        <f>SUM(J113:J113)</f>
        <v>0</v>
      </c>
      <c r="K112" s="15">
        <f>SUM(K113:K113)</f>
        <v>0</v>
      </c>
      <c r="L112" s="17"/>
      <c r="M112" s="17"/>
    </row>
    <row r="113" spans="1:13" x14ac:dyDescent="0.25">
      <c r="A113" s="13" t="s">
        <v>194</v>
      </c>
      <c r="B113" s="61"/>
      <c r="C113" s="160"/>
      <c r="D113" s="6">
        <f>E113+F113</f>
        <v>0</v>
      </c>
      <c r="E113" s="6"/>
      <c r="F113" s="6"/>
      <c r="G113" s="6"/>
      <c r="H113" s="62"/>
      <c r="I113" s="7"/>
      <c r="J113" s="81"/>
      <c r="K113" s="80"/>
      <c r="L113" s="8"/>
      <c r="M113" s="8"/>
    </row>
  </sheetData>
  <mergeCells count="18">
    <mergeCell ref="O83:O97"/>
    <mergeCell ref="M5:M7"/>
    <mergeCell ref="O5:O7"/>
    <mergeCell ref="D6:D7"/>
    <mergeCell ref="E6:E7"/>
    <mergeCell ref="F6:F7"/>
    <mergeCell ref="O14:O65"/>
    <mergeCell ref="L5:L7"/>
    <mergeCell ref="B2:K2"/>
    <mergeCell ref="A5:A7"/>
    <mergeCell ref="B5:B7"/>
    <mergeCell ref="C5:C7"/>
    <mergeCell ref="D5:F5"/>
    <mergeCell ref="H5:H7"/>
    <mergeCell ref="I5:I7"/>
    <mergeCell ref="J5:J7"/>
    <mergeCell ref="K5:K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Kopsavilkums</vt:lpstr>
      <vt:lpstr>Marts</vt:lpstr>
      <vt:lpstr>Aprīlis</vt:lpstr>
      <vt:lpstr>Maijs</vt:lpstr>
      <vt:lpstr>Jūnijs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liene.abola@vm.gov.lv</dc:creator>
  <cp:lastModifiedBy>Liene Ābola</cp:lastModifiedBy>
  <cp:lastPrinted>2020-04-02T07:15:06Z</cp:lastPrinted>
  <dcterms:created xsi:type="dcterms:W3CDTF">2017-06-26T19:24:00Z</dcterms:created>
  <dcterms:modified xsi:type="dcterms:W3CDTF">2020-10-20T10:38:27Z</dcterms:modified>
</cp:coreProperties>
</file>