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Vispārējā+KM" sheetId="1" r:id="rId1"/>
    <sheet name="Profi" sheetId="2" r:id="rId2"/>
    <sheet name="KOPĀ" sheetId="3" r:id="rId3"/>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
  <c r="B6"/>
  <c r="K11" i="1" l="1"/>
  <c r="D10"/>
  <c r="K10"/>
  <c r="J10"/>
  <c r="J11" s="1"/>
  <c r="F11" l="1"/>
  <c r="G11"/>
  <c r="H11"/>
  <c r="I11"/>
  <c r="C20" i="2" l="1"/>
  <c r="C21"/>
  <c r="C22"/>
  <c r="C23"/>
  <c r="C24"/>
  <c r="C25"/>
  <c r="C19"/>
  <c r="C11" l="1"/>
  <c r="C12"/>
  <c r="C13"/>
  <c r="C14"/>
  <c r="C10"/>
  <c r="C3"/>
  <c r="C4"/>
  <c r="C5"/>
  <c r="C6"/>
  <c r="C2"/>
  <c r="E9" i="1" l="1"/>
  <c r="E8"/>
  <c r="C9"/>
  <c r="C8"/>
  <c r="E7" l="1"/>
  <c r="E6"/>
  <c r="E5"/>
  <c r="D7"/>
  <c r="D6"/>
  <c r="D5"/>
  <c r="D11" s="1"/>
  <c r="B5" i="3" s="1"/>
  <c r="C7" i="1"/>
  <c r="C6"/>
  <c r="C5"/>
  <c r="C11" s="1"/>
  <c r="B6"/>
  <c r="B5"/>
  <c r="B11" l="1"/>
  <c r="B4" i="3" s="1"/>
  <c r="B7" s="1"/>
  <c r="E11" i="1"/>
  <c r="B6" i="3" s="1"/>
</calcChain>
</file>

<file path=xl/sharedStrings.xml><?xml version="1.0" encoding="utf-8"?>
<sst xmlns="http://schemas.openxmlformats.org/spreadsheetml/2006/main" count="71" uniqueCount="48">
  <si>
    <t>Pašvadība</t>
  </si>
  <si>
    <t>Juridiska vai fiziska persona</t>
  </si>
  <si>
    <t>Pedagogiem pirmsskolas izglītības iestādēs</t>
  </si>
  <si>
    <t>Pedagogi pirmsskolas izglītības iestādēs</t>
  </si>
  <si>
    <t>Pedagogi vispārējās pamata un vidējās izglītības iestādes</t>
  </si>
  <si>
    <t>Nepieciešamais masku skaits</t>
  </si>
  <si>
    <t>Kultūras ministrija</t>
  </si>
  <si>
    <t>Masku skaits 1 personai</t>
  </si>
  <si>
    <t>Pedagogiem vispārējās pamata un vidējās izglītības iestādes</t>
  </si>
  <si>
    <t>Personu skaits</t>
  </si>
  <si>
    <t>Izglītojamiem 1.-5.klasē</t>
  </si>
  <si>
    <t>Izglītojamiem 6.-12.klasē</t>
  </si>
  <si>
    <t>Izglītojamie 1.-5.klasē</t>
  </si>
  <si>
    <t>Izglītojamie 6.-12.klasē</t>
  </si>
  <si>
    <t>Murjāņu sporta ģimnāzija</t>
  </si>
  <si>
    <t xml:space="preserve">Sociālās korekcijas izglītības iestādē "Naukšēni" </t>
  </si>
  <si>
    <t>Izglītības iestādes pakļautība</t>
  </si>
  <si>
    <r>
      <t>Pedagogu skaits</t>
    </r>
    <r>
      <rPr>
        <b/>
        <sz val="11"/>
        <color theme="1"/>
        <rFont val="Calibri"/>
        <family val="2"/>
        <charset val="186"/>
      </rPr>
      <t xml:space="preserve"> </t>
    </r>
    <r>
      <rPr>
        <sz val="11"/>
        <color theme="1"/>
        <rFont val="Calibri"/>
        <family val="2"/>
        <charset val="186"/>
      </rPr>
      <t>profesionālās pamata un vidējās izglītības iestādēs uz 01.10.2020</t>
    </r>
  </si>
  <si>
    <t>Izglītības un zinātnes ministrija</t>
  </si>
  <si>
    <t>Labklājības ministrija</t>
  </si>
  <si>
    <t>Pašvaldība </t>
  </si>
  <si>
    <t>Kopā</t>
  </si>
  <si>
    <t>Iestādes pakļautība</t>
  </si>
  <si>
    <r>
      <t xml:space="preserve">Pedagogu skaits </t>
    </r>
    <r>
      <rPr>
        <sz val="11"/>
        <color theme="1"/>
        <rFont val="Calibri"/>
        <family val="2"/>
        <charset val="186"/>
        <scheme val="minor"/>
      </rPr>
      <t>koledžās uz 1.09.2020</t>
    </r>
  </si>
  <si>
    <t xml:space="preserve">t.sk. IZM tiešā pakļautībā esošajās koledžās </t>
  </si>
  <si>
    <t xml:space="preserve">t.sk. aģentūru koledžās* </t>
  </si>
  <si>
    <t>Veselības ministrija*</t>
  </si>
  <si>
    <r>
      <t>*</t>
    </r>
    <r>
      <rPr>
        <sz val="10"/>
        <color theme="1"/>
        <rFont val="Calibri"/>
        <family val="2"/>
        <charset val="186"/>
        <scheme val="minor"/>
      </rPr>
      <t>Šie dati ir tikai par tiem pedagogiem, kuri ir tarificēti VIIS uz 01.09.2020. Atbilstoši Ministru kabineta 2016. gada 5. jūlijā noteikumu Nr. 445 "Pedagogu darba samaksas noteikumi" 5. punktam, tarifikācija veicama par pedagoģisko personālu, kuri īsteno arodizglītības vai profesionālās vidējās izglītības programmas. Tomēr ne visas koledžas veic tarifikāciju VIIS.</t>
    </r>
  </si>
  <si>
    <t>Nepieciešamais masku skaits, rēķinot 8 maskas katram</t>
  </si>
  <si>
    <t>Izglītības iestādes pakļautība </t>
  </si>
  <si>
    <r>
      <t xml:space="preserve">Izglītojamo skaits profesionālās izglītības programmās </t>
    </r>
    <r>
      <rPr>
        <sz val="12"/>
        <color theme="1"/>
        <rFont val="Calibri"/>
        <family val="2"/>
        <charset val="186"/>
        <scheme val="minor"/>
      </rPr>
      <t>(izņemot profesionālo tālākizglītību un pilnveidi)</t>
    </r>
  </si>
  <si>
    <t>Iekšlietu ministrija</t>
  </si>
  <si>
    <t>Veselības ministrija</t>
  </si>
  <si>
    <t>KOPĀ</t>
  </si>
  <si>
    <t>Profesionālās vidējās izglītības izglītojamie 1.-4.kurss)</t>
  </si>
  <si>
    <t>Profesionālās vidējās izglītības pedagogi</t>
  </si>
  <si>
    <t>Profesionālās ievirzes izglītojamie</t>
  </si>
  <si>
    <t>Profesionālās ievirzes pedagogi</t>
  </si>
  <si>
    <t>*mazās maskas</t>
  </si>
  <si>
    <t>Pārējiem izglītojamiem</t>
  </si>
  <si>
    <t>Pedagogiem</t>
  </si>
  <si>
    <t>Masku skaits</t>
  </si>
  <si>
    <t>Izglītojamiem 1.-5.klase*</t>
  </si>
  <si>
    <t xml:space="preserve">Treneri profesionālās ievirzes sporta izglītības iestādēs </t>
  </si>
  <si>
    <t>Audzēkņu skaits profesionālās ievirzes sporta izglītības iestādēs</t>
  </si>
  <si>
    <t>Pašvaldības/ priv. prof.iev.mūzikā, mākslā dejā; sportā</t>
  </si>
  <si>
    <t>*arī nepieciešamas mazās maskas (sporta skolas)</t>
  </si>
  <si>
    <t>Pielikums Ministru kabineta noteikumu projekta “Grozījumi Ministru kabineta 2020. gada 9. jūnija noteikumos Nr. 380 “Noteikumi par prioritāro institūciju un vajadzību sarakstā iekļautajām institūcijām nepieciešamajiem epidemioloģiskās drošības nodrošināšanas resursiem”” sākotnējās ietekmes novērtējuma ziņojumam (anotācijai)</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</si>
</sst>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1"/>
      <color theme="1"/>
      <name val="Calibri"/>
      <family val="2"/>
      <charset val="186"/>
    </font>
    <font>
      <b/>
      <sz val="11"/>
      <color theme="1"/>
      <name val="Calibri"/>
      <family val="2"/>
      <charset val="186"/>
    </font>
    <font>
      <b/>
      <sz val="12"/>
      <color theme="1"/>
      <name val="Calibri"/>
      <family val="2"/>
      <charset val="186"/>
    </font>
    <font>
      <sz val="12"/>
      <color theme="1"/>
      <name val="Calibri"/>
      <family val="2"/>
      <charset val="186"/>
    </font>
    <font>
      <b/>
      <sz val="12"/>
      <color theme="1"/>
      <name val="Calibri"/>
      <family val="2"/>
      <charset val="186"/>
      <scheme val="minor"/>
    </font>
    <font>
      <sz val="12"/>
      <color theme="1"/>
      <name val="Calibri"/>
      <family val="2"/>
      <charset val="186"/>
      <scheme val="minor"/>
    </font>
    <font>
      <i/>
      <sz val="10"/>
      <color theme="1"/>
      <name val="Calibri"/>
      <family val="2"/>
      <charset val="186"/>
      <scheme val="minor"/>
    </font>
    <font>
      <sz val="10"/>
      <color theme="1"/>
      <name val="Calibri"/>
      <family val="2"/>
      <charset val="186"/>
      <scheme val="minor"/>
    </font>
    <font>
      <b/>
      <i/>
      <sz val="11"/>
      <color theme="1"/>
      <name val="Calibri"/>
      <family val="2"/>
      <charset val="186"/>
      <scheme val="minor"/>
    </font>
    <font>
      <i/>
      <sz val="11"/>
      <color theme="1"/>
      <name val="Calibri"/>
      <family val="2"/>
      <charset val="186"/>
      <scheme val="minor"/>
    </font>
  </fonts>
  <fills count="6">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3" fillId="0" borderId="1" xfId="0" applyFont="1" applyBorder="1"/>
    <xf numFmtId="0" fontId="3" fillId="3" borderId="0" xfId="0" applyFont="1" applyFill="1"/>
    <xf numFmtId="0" fontId="6"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right" vertical="center" wrapText="1"/>
    </xf>
    <xf numFmtId="0" fontId="7" fillId="4" borderId="1" xfId="0" applyFont="1" applyFill="1" applyBorder="1" applyAlignment="1">
      <alignment horizontal="right"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righ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right" vertical="center" wrapText="1"/>
    </xf>
    <xf numFmtId="0" fontId="9" fillId="0" borderId="1" xfId="0" applyFont="1" applyBorder="1"/>
    <xf numFmtId="0" fontId="10" fillId="4" borderId="1" xfId="0" applyFont="1" applyFill="1" applyBorder="1" applyAlignment="1">
      <alignment wrapText="1"/>
    </xf>
    <xf numFmtId="0" fontId="10" fillId="4" borderId="1" xfId="0" applyFont="1" applyFill="1" applyBorder="1"/>
    <xf numFmtId="0" fontId="8" fillId="4" borderId="1" xfId="0" applyFont="1" applyFill="1" applyBorder="1" applyAlignment="1">
      <alignment vertical="center" wrapText="1"/>
    </xf>
    <xf numFmtId="0" fontId="8" fillId="4" borderId="1" xfId="0" applyFont="1" applyFill="1" applyBorder="1" applyAlignment="1">
      <alignment horizontal="right" vertical="center" wrapText="1"/>
    </xf>
    <xf numFmtId="0" fontId="8" fillId="0" borderId="1" xfId="0" applyFont="1" applyBorder="1"/>
    <xf numFmtId="0" fontId="9" fillId="4" borderId="1" xfId="0" applyFont="1" applyFill="1" applyBorder="1" applyAlignment="1">
      <alignment horizontal="right" vertical="center"/>
    </xf>
    <xf numFmtId="0" fontId="8" fillId="4" borderId="1" xfId="0" applyFont="1" applyFill="1" applyBorder="1" applyAlignment="1">
      <alignment horizontal="right" vertical="center"/>
    </xf>
    <xf numFmtId="0" fontId="0" fillId="0" borderId="1" xfId="0" applyFill="1" applyBorder="1"/>
    <xf numFmtId="0" fontId="0" fillId="0" borderId="0" xfId="0" applyBorder="1"/>
    <xf numFmtId="0" fontId="3" fillId="0" borderId="0" xfId="0" applyFont="1" applyAlignment="1">
      <alignment horizontal="right"/>
    </xf>
    <xf numFmtId="0" fontId="12" fillId="0" borderId="0" xfId="0" applyFont="1" applyBorder="1" applyAlignment="1">
      <alignment horizontal="right"/>
    </xf>
    <xf numFmtId="0" fontId="12" fillId="0" borderId="0" xfId="0" applyFont="1" applyAlignment="1">
      <alignment horizontal="right"/>
    </xf>
    <xf numFmtId="0" fontId="0" fillId="0" borderId="0" xfId="0" applyBorder="1" applyAlignment="1">
      <alignment horizontal="center" vertical="center" wrapText="1"/>
    </xf>
    <xf numFmtId="0" fontId="6" fillId="4" borderId="1" xfId="0" applyFont="1" applyFill="1" applyBorder="1" applyAlignment="1">
      <alignment horizontal="right" vertical="center"/>
    </xf>
    <xf numFmtId="0" fontId="12" fillId="0" borderId="2" xfId="0" applyFont="1" applyFill="1" applyBorder="1" applyAlignment="1">
      <alignment horizontal="right"/>
    </xf>
    <xf numFmtId="0" fontId="0" fillId="0" borderId="0" xfId="0" applyFill="1" applyBorder="1"/>
    <xf numFmtId="0" fontId="2" fillId="0" borderId="1" xfId="0" applyFont="1" applyBorder="1"/>
    <xf numFmtId="0" fontId="2" fillId="0" borderId="1" xfId="0" applyFont="1" applyFill="1" applyBorder="1"/>
    <xf numFmtId="0" fontId="3" fillId="0" borderId="1" xfId="0" applyFont="1" applyBorder="1" applyAlignment="1">
      <alignment horizontal="center"/>
    </xf>
    <xf numFmtId="0" fontId="13" fillId="0" borderId="0" xfId="0" applyFont="1"/>
    <xf numFmtId="0" fontId="0" fillId="5" borderId="1" xfId="0" applyFill="1" applyBorder="1"/>
    <xf numFmtId="0" fontId="13" fillId="5" borderId="0" xfId="0" applyFont="1" applyFill="1"/>
    <xf numFmtId="0" fontId="2" fillId="5" borderId="1" xfId="0" applyFont="1" applyFill="1" applyBorder="1"/>
    <xf numFmtId="0" fontId="0" fillId="0" borderId="1" xfId="0"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0" fillId="0" borderId="0" xfId="0" applyAlignment="1">
      <alignment wrapText="1"/>
    </xf>
    <xf numFmtId="49"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XFD22"/>
  <sheetViews>
    <sheetView tabSelected="1" topLeftCell="D1" workbookViewId="0">
      <selection activeCell="M10" sqref="M10"/>
    </sheetView>
  </sheetViews>
  <sheetFormatPr defaultRowHeight="15"/>
  <cols>
    <col min="1" max="1" width="51" customWidth="1"/>
    <col min="2" max="10" width="15.85546875" customWidth="1"/>
    <col min="11" max="11" width="14.7109375" customWidth="1"/>
  </cols>
  <sheetData>
    <row r="1" spans="1:16384" ht="57" customHeight="1">
      <c r="A1" s="5" t="s">
        <v>7</v>
      </c>
      <c r="B1" s="5">
        <v>8</v>
      </c>
      <c r="G1" s="43" t="s">
        <v>47</v>
      </c>
      <c r="H1" s="43"/>
      <c r="I1" s="43"/>
      <c r="J1" s="43"/>
      <c r="K1" s="43"/>
    </row>
    <row r="3" spans="1:16384" ht="15.75">
      <c r="B3" s="40" t="s">
        <v>5</v>
      </c>
      <c r="C3" s="41"/>
      <c r="D3" s="41"/>
      <c r="E3" s="41"/>
      <c r="F3" s="41"/>
      <c r="G3" s="41"/>
      <c r="H3" s="41"/>
      <c r="I3" s="41"/>
      <c r="J3" s="41"/>
      <c r="K3" s="42"/>
    </row>
    <row r="4" spans="1:16384" s="1" customFormat="1" ht="90">
      <c r="B4" s="2" t="s">
        <v>2</v>
      </c>
      <c r="C4" s="2" t="s">
        <v>8</v>
      </c>
      <c r="D4" s="2" t="s">
        <v>10</v>
      </c>
      <c r="E4" s="2" t="s">
        <v>11</v>
      </c>
      <c r="F4" s="2" t="s">
        <v>34</v>
      </c>
      <c r="G4" s="2" t="s">
        <v>35</v>
      </c>
      <c r="H4" s="2" t="s">
        <v>36</v>
      </c>
      <c r="I4" s="2" t="s">
        <v>37</v>
      </c>
      <c r="J4" s="2" t="s">
        <v>43</v>
      </c>
      <c r="K4" s="2" t="s">
        <v>44</v>
      </c>
    </row>
    <row r="5" spans="1:16384">
      <c r="A5" s="4" t="s">
        <v>0</v>
      </c>
      <c r="B5" s="32">
        <f>B15*B1</f>
        <v>87816</v>
      </c>
      <c r="C5" s="32">
        <f>C15*B1</f>
        <v>224008</v>
      </c>
      <c r="D5" s="32">
        <f>D15*B1</f>
        <v>756504</v>
      </c>
      <c r="E5" s="32">
        <f>E15*B1</f>
        <v>889392</v>
      </c>
      <c r="F5" s="32"/>
      <c r="G5" s="32"/>
      <c r="H5" s="32"/>
      <c r="I5" s="32"/>
      <c r="J5" s="3"/>
      <c r="K5" s="3"/>
    </row>
    <row r="6" spans="1:16384">
      <c r="A6" s="3" t="s">
        <v>1</v>
      </c>
      <c r="B6" s="32">
        <f>B16*B1</f>
        <v>8672</v>
      </c>
      <c r="C6" s="32">
        <f>C16*B1</f>
        <v>10680</v>
      </c>
      <c r="D6" s="32">
        <f>D16*B1</f>
        <v>22872</v>
      </c>
      <c r="E6" s="32">
        <f>E16*B1</f>
        <v>53280</v>
      </c>
      <c r="F6" s="32"/>
      <c r="G6" s="32"/>
      <c r="H6" s="32"/>
      <c r="I6" s="32"/>
      <c r="J6" s="3"/>
      <c r="K6" s="3"/>
    </row>
    <row r="7" spans="1:16384">
      <c r="A7" s="3" t="s">
        <v>6</v>
      </c>
      <c r="B7" s="32"/>
      <c r="C7" s="32">
        <f>C17*B1</f>
        <v>496</v>
      </c>
      <c r="D7" s="32">
        <f>D17*B1</f>
        <v>1824</v>
      </c>
      <c r="E7" s="32">
        <f>E17*B1</f>
        <v>2000</v>
      </c>
      <c r="F7" s="33">
        <v>14744</v>
      </c>
      <c r="G7" s="33">
        <v>6448</v>
      </c>
      <c r="H7" s="33">
        <v>21688</v>
      </c>
      <c r="I7" s="33">
        <v>4080</v>
      </c>
      <c r="J7" s="3"/>
      <c r="K7" s="3"/>
    </row>
    <row r="8" spans="1:16384">
      <c r="A8" s="3" t="s">
        <v>14</v>
      </c>
      <c r="B8" s="32"/>
      <c r="C8" s="32">
        <f>C18*$B$1</f>
        <v>560</v>
      </c>
      <c r="D8" s="32"/>
      <c r="E8" s="32">
        <f>E18*$B$1</f>
        <v>1552</v>
      </c>
      <c r="F8" s="32"/>
      <c r="G8" s="32"/>
      <c r="H8" s="32"/>
      <c r="I8" s="32"/>
      <c r="J8" s="3"/>
      <c r="K8" s="3"/>
    </row>
    <row r="9" spans="1:16384">
      <c r="A9" s="3" t="s">
        <v>15</v>
      </c>
      <c r="B9" s="32"/>
      <c r="C9" s="32">
        <f>C19*$B$1</f>
        <v>208</v>
      </c>
      <c r="D9" s="32"/>
      <c r="E9" s="32">
        <f>E19*$B$1</f>
        <v>184</v>
      </c>
      <c r="F9" s="32"/>
      <c r="G9" s="32"/>
      <c r="H9" s="32"/>
      <c r="I9" s="32"/>
      <c r="J9" s="3"/>
      <c r="K9" s="3"/>
    </row>
    <row r="10" spans="1:16384" s="24" customFormat="1">
      <c r="A10" s="23" t="s">
        <v>45</v>
      </c>
      <c r="B10" s="33"/>
      <c r="C10" s="33"/>
      <c r="D10" s="38">
        <f>D20*B1</f>
        <v>157560</v>
      </c>
      <c r="E10" s="33"/>
      <c r="F10" s="33"/>
      <c r="G10" s="33"/>
      <c r="H10" s="33">
        <v>194512</v>
      </c>
      <c r="I10" s="33">
        <v>22648</v>
      </c>
      <c r="J10" s="23">
        <f>J20*B1</f>
        <v>13232</v>
      </c>
      <c r="K10" s="23">
        <f>K20*B1</f>
        <v>180080</v>
      </c>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c r="XBY10" s="31"/>
      <c r="XBZ10" s="31"/>
      <c r="XCA10" s="31"/>
      <c r="XCB10" s="31"/>
      <c r="XCC10" s="31"/>
      <c r="XCD10" s="31"/>
      <c r="XCE10" s="31"/>
      <c r="XCF10" s="31"/>
      <c r="XCG10" s="31"/>
      <c r="XCH10" s="31"/>
      <c r="XCI10" s="31"/>
      <c r="XCJ10" s="31"/>
      <c r="XCK10" s="31"/>
      <c r="XCL10" s="31"/>
      <c r="XCM10" s="31"/>
      <c r="XCN10" s="31"/>
      <c r="XCO10" s="31"/>
      <c r="XCP10" s="31"/>
      <c r="XCQ10" s="31"/>
      <c r="XCR10" s="31"/>
      <c r="XCS10" s="31"/>
      <c r="XCT10" s="31"/>
      <c r="XCU10" s="31"/>
      <c r="XCV10" s="31"/>
      <c r="XCW10" s="31"/>
      <c r="XCX10" s="31"/>
      <c r="XCY10" s="31"/>
      <c r="XCZ10" s="31"/>
      <c r="XDA10" s="31"/>
      <c r="XDB10" s="31"/>
      <c r="XDC10" s="31"/>
      <c r="XDD10" s="31"/>
      <c r="XDE10" s="31"/>
      <c r="XDF10" s="31"/>
      <c r="XDG10" s="31"/>
      <c r="XDH10" s="31"/>
      <c r="XDI10" s="31"/>
      <c r="XDJ10" s="31"/>
      <c r="XDK10" s="31"/>
      <c r="XDL10" s="31"/>
      <c r="XDM10" s="31"/>
      <c r="XDN10" s="31"/>
      <c r="XDO10" s="31"/>
      <c r="XDP10" s="31"/>
      <c r="XDQ10" s="31"/>
      <c r="XDR10" s="31"/>
      <c r="XDS10" s="31"/>
      <c r="XDT10" s="31"/>
      <c r="XDU10" s="31"/>
      <c r="XDV10" s="31"/>
      <c r="XDW10" s="31"/>
      <c r="XDX10" s="31"/>
      <c r="XDY10" s="31"/>
      <c r="XDZ10" s="31"/>
      <c r="XEA10" s="31"/>
      <c r="XEB10" s="31"/>
      <c r="XEC10" s="31"/>
      <c r="XED10" s="31"/>
      <c r="XEE10" s="31"/>
      <c r="XEF10" s="31"/>
      <c r="XEG10" s="31"/>
      <c r="XEH10" s="31"/>
      <c r="XEI10" s="31"/>
      <c r="XEJ10" s="31"/>
      <c r="XEK10" s="31"/>
      <c r="XEL10" s="31"/>
      <c r="XEM10" s="31"/>
      <c r="XEN10" s="31"/>
      <c r="XEO10" s="31"/>
      <c r="XEP10" s="31"/>
      <c r="XEQ10" s="31"/>
      <c r="XER10" s="31"/>
      <c r="XES10" s="31"/>
      <c r="XET10" s="31"/>
      <c r="XEU10" s="31"/>
      <c r="XEV10" s="31"/>
      <c r="XEW10" s="31"/>
      <c r="XEX10" s="31"/>
      <c r="XEY10" s="31"/>
      <c r="XEZ10" s="31"/>
      <c r="XFA10" s="31"/>
      <c r="XFB10" s="31"/>
      <c r="XFC10" s="31"/>
      <c r="XFD10" s="31"/>
    </row>
    <row r="11" spans="1:16384" s="27" customFormat="1">
      <c r="A11" s="30" t="s">
        <v>33</v>
      </c>
      <c r="B11" s="26">
        <f>B5+B6+B7+B8+B9+B10</f>
        <v>96488</v>
      </c>
      <c r="C11" s="26">
        <f t="shared" ref="C11:K11" si="0">C5+C6+C7+C8+C9+C10</f>
        <v>235952</v>
      </c>
      <c r="D11" s="26">
        <f t="shared" si="0"/>
        <v>938760</v>
      </c>
      <c r="E11" s="26">
        <f t="shared" si="0"/>
        <v>946408</v>
      </c>
      <c r="F11" s="26">
        <f t="shared" si="0"/>
        <v>14744</v>
      </c>
      <c r="G11" s="26">
        <f t="shared" si="0"/>
        <v>6448</v>
      </c>
      <c r="H11" s="26">
        <f t="shared" si="0"/>
        <v>216200</v>
      </c>
      <c r="I11" s="26">
        <f t="shared" si="0"/>
        <v>26728</v>
      </c>
      <c r="J11" s="26">
        <f t="shared" si="0"/>
        <v>13232</v>
      </c>
      <c r="K11" s="26">
        <f t="shared" si="0"/>
        <v>180080</v>
      </c>
    </row>
    <row r="13" spans="1:16384">
      <c r="B13" s="39" t="s">
        <v>9</v>
      </c>
      <c r="C13" s="39"/>
      <c r="D13" s="39"/>
      <c r="E13" s="39"/>
      <c r="F13" s="39"/>
      <c r="G13" s="39"/>
      <c r="H13" s="39"/>
      <c r="I13" s="39"/>
      <c r="J13" s="39"/>
      <c r="K13" s="39"/>
    </row>
    <row r="14" spans="1:16384" s="1" customFormat="1" ht="90">
      <c r="B14" s="2" t="s">
        <v>3</v>
      </c>
      <c r="C14" s="2" t="s">
        <v>4</v>
      </c>
      <c r="D14" s="2" t="s">
        <v>12</v>
      </c>
      <c r="E14" s="2" t="s">
        <v>13</v>
      </c>
      <c r="F14" s="2" t="s">
        <v>34</v>
      </c>
      <c r="G14" s="2" t="s">
        <v>35</v>
      </c>
      <c r="H14" s="2" t="s">
        <v>36</v>
      </c>
      <c r="I14" s="2" t="s">
        <v>37</v>
      </c>
      <c r="J14" s="2" t="s">
        <v>43</v>
      </c>
      <c r="K14" s="2" t="s">
        <v>44</v>
      </c>
      <c r="L14" s="28"/>
    </row>
    <row r="15" spans="1:16384">
      <c r="A15" s="3" t="s">
        <v>0</v>
      </c>
      <c r="B15" s="3">
        <v>10977</v>
      </c>
      <c r="C15" s="3">
        <v>28001</v>
      </c>
      <c r="D15" s="3">
        <v>94563</v>
      </c>
      <c r="E15" s="3">
        <v>111174</v>
      </c>
      <c r="F15" s="3"/>
      <c r="G15" s="3"/>
      <c r="H15" s="3"/>
      <c r="I15" s="3"/>
      <c r="J15" s="3"/>
      <c r="K15" s="3"/>
    </row>
    <row r="16" spans="1:16384">
      <c r="A16" s="3" t="s">
        <v>1</v>
      </c>
      <c r="B16" s="3">
        <v>1084</v>
      </c>
      <c r="C16" s="3">
        <v>1335</v>
      </c>
      <c r="D16" s="3">
        <v>2859</v>
      </c>
      <c r="E16" s="3">
        <v>6660</v>
      </c>
      <c r="F16" s="3"/>
      <c r="G16" s="3"/>
      <c r="H16" s="3"/>
      <c r="I16" s="3"/>
      <c r="J16" s="3"/>
      <c r="K16" s="3"/>
    </row>
    <row r="17" spans="1:11">
      <c r="A17" s="3" t="s">
        <v>6</v>
      </c>
      <c r="B17" s="3"/>
      <c r="C17" s="3">
        <v>62</v>
      </c>
      <c r="D17" s="3">
        <v>228</v>
      </c>
      <c r="E17" s="3">
        <v>250</v>
      </c>
      <c r="F17" s="23">
        <v>1843</v>
      </c>
      <c r="G17" s="23">
        <v>806</v>
      </c>
      <c r="H17" s="23">
        <v>2711</v>
      </c>
      <c r="I17" s="23">
        <v>510</v>
      </c>
      <c r="J17" s="3"/>
      <c r="K17" s="3"/>
    </row>
    <row r="18" spans="1:11">
      <c r="A18" s="3" t="s">
        <v>14</v>
      </c>
      <c r="B18" s="3"/>
      <c r="C18" s="23">
        <v>70</v>
      </c>
      <c r="D18" s="3"/>
      <c r="E18" s="23">
        <v>194</v>
      </c>
      <c r="F18" s="3"/>
      <c r="G18" s="3"/>
      <c r="H18" s="3"/>
      <c r="I18" s="3"/>
      <c r="J18" s="3"/>
      <c r="K18" s="3"/>
    </row>
    <row r="19" spans="1:11">
      <c r="A19" s="3" t="s">
        <v>15</v>
      </c>
      <c r="B19" s="3"/>
      <c r="C19" s="23">
        <v>26</v>
      </c>
      <c r="D19" s="3"/>
      <c r="E19" s="23">
        <v>23</v>
      </c>
      <c r="F19" s="3"/>
      <c r="G19" s="3"/>
      <c r="H19" s="3"/>
      <c r="I19" s="3"/>
      <c r="J19" s="3"/>
      <c r="K19" s="3"/>
    </row>
    <row r="20" spans="1:11">
      <c r="A20" s="3" t="s">
        <v>45</v>
      </c>
      <c r="B20" s="3"/>
      <c r="C20" s="3"/>
      <c r="D20" s="36">
        <v>19695</v>
      </c>
      <c r="E20" s="3"/>
      <c r="F20" s="3"/>
      <c r="G20" s="3"/>
      <c r="H20" s="3">
        <v>24314</v>
      </c>
      <c r="I20" s="3">
        <v>2831</v>
      </c>
      <c r="J20" s="3">
        <v>1654</v>
      </c>
      <c r="K20" s="3">
        <v>22510</v>
      </c>
    </row>
    <row r="22" spans="1:11">
      <c r="A22" s="37" t="s">
        <v>46</v>
      </c>
    </row>
  </sheetData>
  <mergeCells count="3">
    <mergeCell ref="B13:K13"/>
    <mergeCell ref="B3:K3"/>
    <mergeCell ref="G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59999389629810485"/>
  </sheetPr>
  <dimension ref="A1:C25"/>
  <sheetViews>
    <sheetView workbookViewId="0">
      <selection activeCell="C25" sqref="C25"/>
    </sheetView>
  </sheetViews>
  <sheetFormatPr defaultRowHeight="15"/>
  <cols>
    <col min="1" max="1" width="25.42578125" customWidth="1"/>
    <col min="2" max="2" width="24.140625" customWidth="1"/>
    <col min="3" max="3" width="27.28515625" customWidth="1"/>
  </cols>
  <sheetData>
    <row r="1" spans="1:3" ht="60.75">
      <c r="A1" s="6" t="s">
        <v>16</v>
      </c>
      <c r="B1" s="6" t="s">
        <v>17</v>
      </c>
      <c r="C1" s="6" t="s">
        <v>28</v>
      </c>
    </row>
    <row r="2" spans="1:3" ht="31.5">
      <c r="A2" s="7" t="s">
        <v>18</v>
      </c>
      <c r="B2" s="8">
        <v>2161</v>
      </c>
      <c r="C2" s="9">
        <f>B2*8</f>
        <v>17288</v>
      </c>
    </row>
    <row r="3" spans="1:3" ht="15.75">
      <c r="A3" s="7" t="s">
        <v>19</v>
      </c>
      <c r="B3" s="8">
        <v>42</v>
      </c>
      <c r="C3" s="9">
        <f t="shared" ref="C3:C6" si="0">B3*8</f>
        <v>336</v>
      </c>
    </row>
    <row r="4" spans="1:3" ht="15.75">
      <c r="A4" s="7" t="s">
        <v>20</v>
      </c>
      <c r="B4" s="8">
        <v>268</v>
      </c>
      <c r="C4" s="9">
        <f t="shared" si="0"/>
        <v>2144</v>
      </c>
    </row>
    <row r="5" spans="1:3" ht="31.5">
      <c r="A5" s="7" t="s">
        <v>1</v>
      </c>
      <c r="B5" s="8">
        <v>107</v>
      </c>
      <c r="C5" s="9">
        <f t="shared" si="0"/>
        <v>856</v>
      </c>
    </row>
    <row r="6" spans="1:3" ht="15.75">
      <c r="A6" s="10" t="s">
        <v>21</v>
      </c>
      <c r="B6" s="11">
        <f>B2+B3+B4+B5</f>
        <v>2578</v>
      </c>
      <c r="C6" s="29">
        <f t="shared" si="0"/>
        <v>20624</v>
      </c>
    </row>
    <row r="9" spans="1:3" ht="47.25">
      <c r="A9" s="12" t="s">
        <v>22</v>
      </c>
      <c r="B9" s="12" t="s">
        <v>23</v>
      </c>
      <c r="C9" s="12" t="s">
        <v>28</v>
      </c>
    </row>
    <row r="10" spans="1:3" ht="31.5">
      <c r="A10" s="13" t="s">
        <v>18</v>
      </c>
      <c r="B10" s="14">
        <v>401</v>
      </c>
      <c r="C10" s="15">
        <f>B10*8</f>
        <v>3208</v>
      </c>
    </row>
    <row r="11" spans="1:3" ht="26.25">
      <c r="A11" s="16" t="s">
        <v>24</v>
      </c>
      <c r="B11" s="17">
        <v>312</v>
      </c>
      <c r="C11" s="15">
        <f t="shared" ref="C11:C14" si="1">B11*8</f>
        <v>2496</v>
      </c>
    </row>
    <row r="12" spans="1:3" ht="15.75">
      <c r="A12" s="17" t="s">
        <v>25</v>
      </c>
      <c r="B12" s="17">
        <v>89</v>
      </c>
      <c r="C12" s="15">
        <f t="shared" si="1"/>
        <v>712</v>
      </c>
    </row>
    <row r="13" spans="1:3" ht="15.75">
      <c r="A13" s="13" t="s">
        <v>26</v>
      </c>
      <c r="B13" s="14">
        <v>9</v>
      </c>
      <c r="C13" s="15">
        <f t="shared" si="1"/>
        <v>72</v>
      </c>
    </row>
    <row r="14" spans="1:3" ht="15.75">
      <c r="A14" s="18" t="s">
        <v>21</v>
      </c>
      <c r="B14" s="19">
        <v>410</v>
      </c>
      <c r="C14" s="20">
        <f t="shared" si="1"/>
        <v>3280</v>
      </c>
    </row>
    <row r="16" spans="1:3">
      <c r="A16" s="44" t="s">
        <v>27</v>
      </c>
      <c r="B16" s="44"/>
      <c r="C16" s="44"/>
    </row>
    <row r="18" spans="1:3" ht="94.5">
      <c r="A18" s="12" t="s">
        <v>29</v>
      </c>
      <c r="B18" s="12" t="s">
        <v>30</v>
      </c>
      <c r="C18" s="12" t="s">
        <v>28</v>
      </c>
    </row>
    <row r="19" spans="1:3" ht="31.5">
      <c r="A19" s="13" t="s">
        <v>18</v>
      </c>
      <c r="B19" s="14">
        <v>23523</v>
      </c>
      <c r="C19" s="21">
        <f>B19*8</f>
        <v>188184</v>
      </c>
    </row>
    <row r="20" spans="1:3" ht="15.75">
      <c r="A20" s="13" t="s">
        <v>31</v>
      </c>
      <c r="B20" s="14">
        <v>126</v>
      </c>
      <c r="C20" s="21">
        <f t="shared" ref="C20:C25" si="2">B20*8</f>
        <v>1008</v>
      </c>
    </row>
    <row r="21" spans="1:3" ht="15.75">
      <c r="A21" s="13" t="s">
        <v>32</v>
      </c>
      <c r="B21" s="14">
        <v>169</v>
      </c>
      <c r="C21" s="21">
        <f t="shared" si="2"/>
        <v>1352</v>
      </c>
    </row>
    <row r="22" spans="1:3" ht="15.75">
      <c r="A22" s="13" t="s">
        <v>19</v>
      </c>
      <c r="B22" s="14">
        <v>47</v>
      </c>
      <c r="C22" s="21">
        <f t="shared" si="2"/>
        <v>376</v>
      </c>
    </row>
    <row r="23" spans="1:3" ht="15.75">
      <c r="A23" s="13" t="s">
        <v>20</v>
      </c>
      <c r="B23" s="14">
        <v>1225</v>
      </c>
      <c r="C23" s="21">
        <f t="shared" si="2"/>
        <v>9800</v>
      </c>
    </row>
    <row r="24" spans="1:3" ht="31.5">
      <c r="A24" s="13" t="s">
        <v>1</v>
      </c>
      <c r="B24" s="14">
        <v>776</v>
      </c>
      <c r="C24" s="21">
        <f t="shared" si="2"/>
        <v>6208</v>
      </c>
    </row>
    <row r="25" spans="1:3" ht="15.75">
      <c r="A25" s="18" t="s">
        <v>21</v>
      </c>
      <c r="B25" s="19">
        <f>B19+B20+B21+B22+B23+B24</f>
        <v>25866</v>
      </c>
      <c r="C25" s="22">
        <f t="shared" si="2"/>
        <v>206928</v>
      </c>
    </row>
  </sheetData>
  <mergeCells count="1">
    <mergeCell ref="A16:C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B8"/>
  <sheetViews>
    <sheetView workbookViewId="0">
      <selection activeCell="B6" sqref="B6"/>
    </sheetView>
  </sheetViews>
  <sheetFormatPr defaultRowHeight="15"/>
  <cols>
    <col min="1" max="1" width="29.85546875" customWidth="1"/>
    <col min="2" max="2" width="24.28515625" customWidth="1"/>
  </cols>
  <sheetData>
    <row r="3" spans="1:2">
      <c r="B3" s="34" t="s">
        <v>41</v>
      </c>
    </row>
    <row r="4" spans="1:2">
      <c r="A4" s="3" t="s">
        <v>40</v>
      </c>
      <c r="B4" s="3">
        <f>'Vispārējā+KM'!B11+'Vispārējā+KM'!C11+'Vispārējā+KM'!G11+'Vispārējā+KM'!I11+Profi!C6+Profi!C14+'Vispārējā+KM'!J11</f>
        <v>402752</v>
      </c>
    </row>
    <row r="5" spans="1:2">
      <c r="A5" s="3" t="s">
        <v>42</v>
      </c>
      <c r="B5" s="3">
        <f>'Vispārējā+KM'!D11</f>
        <v>938760</v>
      </c>
    </row>
    <row r="6" spans="1:2">
      <c r="A6" s="3" t="s">
        <v>39</v>
      </c>
      <c r="B6" s="3">
        <f>'Vispārējā+KM'!E11+'Vispārējā+KM'!F11+'Vispārējā+KM'!H11+Profi!C25+'Vispārējā+KM'!K10</f>
        <v>1564360</v>
      </c>
    </row>
    <row r="7" spans="1:2" s="25" customFormat="1">
      <c r="A7" s="25" t="s">
        <v>33</v>
      </c>
      <c r="B7" s="25">
        <f>B4+B5+B6</f>
        <v>2905872</v>
      </c>
    </row>
    <row r="8" spans="1:2">
      <c r="A8" s="35"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Vispārējā+KM</vt:lpstr>
      <vt:lpstr>Profi</vt:lpstr>
      <vt:lpstr>KOPĀ</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Ervalde</dc:creator>
  <cp:lastModifiedBy>Vita</cp:lastModifiedBy>
  <dcterms:created xsi:type="dcterms:W3CDTF">2020-12-14T13:16:24Z</dcterms:created>
  <dcterms:modified xsi:type="dcterms:W3CDTF">2020-12-16T07:56:11Z</dcterms:modified>
</cp:coreProperties>
</file>