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D:\Nr_2\VSS_773\Pec_saskanosanas\"/>
    </mc:Choice>
  </mc:AlternateContent>
  <xr:revisionPtr revIDLastSave="0" documentId="8_{E5C4D491-4AF3-4A12-ABC5-E4CB47524AF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Tabula 1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9" i="5" l="1"/>
  <c r="E11" i="5" l="1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P28" i="5" l="1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P29" i="5" l="1"/>
  <c r="Q28" i="5"/>
  <c r="I27" i="5"/>
  <c r="I26" i="5"/>
  <c r="I25" i="5"/>
  <c r="I24" i="5"/>
  <c r="M23" i="5"/>
  <c r="Q22" i="5"/>
  <c r="M21" i="5"/>
  <c r="Q20" i="5"/>
  <c r="M19" i="5"/>
  <c r="Q18" i="5"/>
  <c r="M17" i="5"/>
  <c r="I16" i="5"/>
  <c r="I15" i="5"/>
  <c r="Q14" i="5"/>
  <c r="Q13" i="5"/>
  <c r="I12" i="5"/>
  <c r="Q11" i="5"/>
  <c r="M25" i="5" l="1"/>
  <c r="M15" i="5"/>
  <c r="Q25" i="5"/>
  <c r="Q19" i="5"/>
  <c r="I19" i="5"/>
  <c r="I22" i="5"/>
  <c r="M26" i="5"/>
  <c r="Q15" i="5"/>
  <c r="M16" i="5"/>
  <c r="M12" i="5"/>
  <c r="M22" i="5"/>
  <c r="Q16" i="5"/>
  <c r="Q12" i="5"/>
  <c r="Q21" i="5"/>
  <c r="I18" i="5"/>
  <c r="I21" i="5"/>
  <c r="I13" i="5"/>
  <c r="M18" i="5"/>
  <c r="I20" i="5"/>
  <c r="M24" i="5"/>
  <c r="Q24" i="5"/>
  <c r="Q17" i="5"/>
  <c r="Q26" i="5"/>
  <c r="I14" i="5"/>
  <c r="M27" i="5"/>
  <c r="Q27" i="5"/>
  <c r="M14" i="5"/>
  <c r="I17" i="5"/>
  <c r="M13" i="5"/>
  <c r="M20" i="5"/>
  <c r="I23" i="5"/>
  <c r="Q23" i="5"/>
  <c r="I28" i="5"/>
  <c r="M28" i="5"/>
  <c r="Q29" i="5"/>
  <c r="M11" i="5"/>
  <c r="L29" i="5"/>
  <c r="M29" i="5" l="1"/>
  <c r="I11" i="5" l="1"/>
  <c r="I29" i="5" l="1"/>
</calcChain>
</file>

<file path=xl/sharedStrings.xml><?xml version="1.0" encoding="utf-8"?>
<sst xmlns="http://schemas.openxmlformats.org/spreadsheetml/2006/main" count="59" uniqueCount="59">
  <si>
    <t>Numerācijas veids</t>
  </si>
  <si>
    <t>Nr.p.k.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</si>
  <si>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</si>
  <si>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</si>
  <si>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</si>
  <si>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</si>
  <si>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</si>
  <si>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</si>
  <si>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</si>
  <si>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</si>
  <si>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</si>
  <si>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</si>
  <si>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</si>
  <si>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</si>
  <si>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</si>
  <si>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</si>
  <si>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</si>
  <si>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</si>
  <si>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</si>
  <si>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</si>
  <si>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KOPĀ:</t>
  </si>
  <si>
    <t>1</t>
  </si>
  <si>
    <t>2</t>
  </si>
  <si>
    <t>Operatora izvēles pakalpojuma kodi (3 cip)</t>
  </si>
  <si>
    <t>Operatora izvēles pakalpojuma kodi (4 cip)</t>
  </si>
  <si>
    <t>Nodeva par 1 numuru/kodu līdz 01.01.21. (EUR)</t>
  </si>
  <si>
    <t>Uzziņu dienesta pakalpojuma numuri (118X) (4 cipari)</t>
  </si>
  <si>
    <t>Uzziņu dienesta pakalpojuma numuri (1184X) (5 cipari)</t>
  </si>
  <si>
    <t>Nacionālie signalizācijas punktu kodi</t>
  </si>
  <si>
    <t>Mobilā telefonu tīkla kodi</t>
  </si>
  <si>
    <t>Datu pārraides tīkla identifikācijas kodi</t>
  </si>
  <si>
    <t>Bezmaksas izsaukuma pakalpojuma numuri</t>
  </si>
  <si>
    <t>Dalītas samaksas pakalpojumu numuri</t>
  </si>
  <si>
    <t>Papildu samaksas pakalpojuma numuri</t>
  </si>
  <si>
    <t>Citu veidu pakalpojuma numuri</t>
  </si>
  <si>
    <t>Publiskā fiksētā telefonu tīkla numuri</t>
  </si>
  <si>
    <t>Publiskā mobilā telefonu tīkla numuri</t>
  </si>
  <si>
    <t>Piešķirto numuru/kodu skaits (prognoze 2022)</t>
  </si>
  <si>
    <t>Piešķirto numuru/kodu skaits (prognoze 2021)</t>
  </si>
  <si>
    <t>Nodeva par 1 numuru/kodu līdz 31.12.21. (EUR)</t>
  </si>
  <si>
    <t>Nodeva par 1 numuru/kodu līdz 31.12.22. (EUR)</t>
  </si>
  <si>
    <t>Nodeva par 1 numuru/kodu līdz 31.12.23. (EUR)</t>
  </si>
  <si>
    <t>Piešķirto numuru/kodu skaits (prognoze 2023)</t>
  </si>
  <si>
    <t>2021.gads</t>
  </si>
  <si>
    <t>2022.gads</t>
  </si>
  <si>
    <t>2023.gads</t>
  </si>
  <si>
    <t>Starpierīču saziņas numuri mašīna-mašīna sakariem (12 cipari)</t>
  </si>
  <si>
    <t>Starpierīču saziņas numuri mašīna-mašīna sakariem (8 cipari)</t>
  </si>
  <si>
    <t>Publisko telefonu tīklu operatoru pakalpojumu numuri (3 cipari)</t>
  </si>
  <si>
    <t>Publisko telefonu tīklu operatoru pakalpojumu numuri (4 cipari)</t>
  </si>
  <si>
    <t>Publisko telefonu tīklu operatoru pakalpojumu numuri (82XXX) (5 cipari)</t>
  </si>
  <si>
    <t>Piešķirto numuru/kodu skaits 2020.g.</t>
  </si>
  <si>
    <t>Maksimālā prognoze ņemot vērā projekta ietekmi  2021.g. (EUR)</t>
  </si>
  <si>
    <t>Maksimālā prognoze ņemot verā projekta ietekmi 2022.g. (EUR)</t>
  </si>
  <si>
    <t>Maksimālā prognoze ņemot verā projekta ietekmi 2023.g. (EUR)</t>
  </si>
  <si>
    <t>Likums Par vidēja termiņa budžeta ietvaru 2021., 2022. un 2023.gadam. (EUR)</t>
  </si>
  <si>
    <t>2021. salīdz. ar 2021. (+/-) (EUR)</t>
  </si>
  <si>
    <t>2022. salīdz. ar 2022.(+/-) (EUR)</t>
  </si>
  <si>
    <t>2023. salīdz. ar 2023.(+/-)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</si>
</sst>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left" vertical="center"/>
    </xf>
    <xf numFmtId="0" fontId="0" fillId="0" borderId="8" xfId="0" applyFill="1" applyBorder="1" applyAlignment="1">
      <alignment vertical="center"/>
    </xf>
    <xf numFmtId="4" fontId="0" fillId="0" borderId="9" xfId="0" applyNumberFormat="1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3" fontId="0" fillId="0" borderId="8" xfId="0" applyNumberFormat="1" applyFill="1" applyBorder="1" applyAlignment="1">
      <alignment vertical="center"/>
    </xf>
    <xf numFmtId="3" fontId="0" fillId="0" borderId="32" xfId="0" applyNumberFormat="1" applyFill="1" applyBorder="1" applyAlignment="1">
      <alignment vertical="center"/>
    </xf>
    <xf numFmtId="4" fontId="0" fillId="0" borderId="33" xfId="0" applyNumberFormat="1" applyFill="1" applyBorder="1" applyAlignment="1">
      <alignment vertical="center"/>
    </xf>
    <xf numFmtId="4" fontId="0" fillId="0" borderId="34" xfId="0" applyNumberFormat="1" applyFill="1" applyBorder="1" applyAlignment="1">
      <alignment vertical="center"/>
    </xf>
    <xf numFmtId="49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4" fontId="0" fillId="0" borderId="4" xfId="0" applyNumberFormat="1" applyFill="1" applyBorder="1" applyAlignment="1">
      <alignment vertical="center"/>
    </xf>
    <xf numFmtId="3" fontId="0" fillId="0" borderId="3" xfId="0" applyNumberFormat="1" applyFill="1" applyBorder="1" applyAlignment="1">
      <alignment vertical="center"/>
    </xf>
    <xf numFmtId="4" fontId="3" fillId="0" borderId="4" xfId="0" applyNumberFormat="1" applyFont="1" applyFill="1" applyBorder="1" applyAlignment="1">
      <alignment vertical="center"/>
    </xf>
    <xf numFmtId="49" fontId="0" fillId="0" borderId="22" xfId="0" applyNumberFormat="1" applyFill="1" applyBorder="1" applyAlignment="1">
      <alignment horizontal="left" vertical="center" wrapText="1"/>
    </xf>
    <xf numFmtId="49" fontId="0" fillId="0" borderId="5" xfId="0" applyNumberFormat="1" applyFill="1" applyBorder="1" applyAlignment="1">
      <alignment horizontal="center" vertical="center"/>
    </xf>
    <xf numFmtId="49" fontId="0" fillId="0" borderId="23" xfId="0" applyNumberFormat="1" applyFill="1" applyBorder="1" applyAlignment="1">
      <alignment horizontal="left" vertical="center" wrapText="1"/>
    </xf>
    <xf numFmtId="0" fontId="0" fillId="0" borderId="5" xfId="0" applyFill="1" applyBorder="1" applyAlignment="1">
      <alignment vertical="center"/>
    </xf>
    <xf numFmtId="4" fontId="0" fillId="0" borderId="6" xfId="0" applyNumberFormat="1" applyFill="1" applyBorder="1" applyAlignment="1">
      <alignment vertical="center"/>
    </xf>
    <xf numFmtId="4" fontId="0" fillId="0" borderId="7" xfId="0" applyNumberFormat="1" applyFill="1" applyBorder="1" applyAlignment="1">
      <alignment vertical="center"/>
    </xf>
    <xf numFmtId="3" fontId="0" fillId="0" borderId="5" xfId="0" applyNumberFormat="1" applyFill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4" fontId="3" fillId="0" borderId="7" xfId="0" applyNumberFormat="1" applyFont="1" applyFill="1" applyBorder="1" applyAlignment="1">
      <alignment vertical="center"/>
    </xf>
    <xf numFmtId="49" fontId="0" fillId="0" borderId="0" xfId="0" applyNumberFormat="1" applyFill="1" applyAlignment="1">
      <alignment horizontal="center" vertical="center"/>
    </xf>
    <xf numFmtId="49" fontId="1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4" fontId="0" fillId="0" borderId="2" xfId="0" applyNumberForma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 applyFill="1"/>
    <xf numFmtId="49" fontId="0" fillId="0" borderId="0" xfId="0" applyNumberFormat="1" applyFont="1" applyFill="1" applyAlignment="1">
      <alignment horizontal="left" vertical="center"/>
    </xf>
    <xf numFmtId="0" fontId="0" fillId="0" borderId="0" xfId="0" applyFont="1" applyFill="1"/>
    <xf numFmtId="4" fontId="1" fillId="0" borderId="0" xfId="0" applyNumberFormat="1" applyFont="1" applyFill="1"/>
    <xf numFmtId="0" fontId="0" fillId="0" borderId="0" xfId="0" applyFont="1" applyFill="1" applyAlignment="1">
      <alignment horizontal="left" vertical="center"/>
    </xf>
    <xf numFmtId="4" fontId="1" fillId="0" borderId="0" xfId="0" applyNumberFormat="1" applyFont="1" applyFill="1" applyProtection="1">
      <protection locked="0"/>
    </xf>
    <xf numFmtId="2" fontId="0" fillId="0" borderId="0" xfId="0" applyNumberFormat="1" applyFont="1" applyFill="1"/>
    <xf numFmtId="0" fontId="0" fillId="0" borderId="0" xfId="0" applyFont="1" applyFill="1" applyAlignment="1"/>
    <xf numFmtId="2" fontId="1" fillId="0" borderId="0" xfId="0" applyNumberFormat="1" applyFont="1" applyFill="1"/>
    <xf numFmtId="49" fontId="0" fillId="0" borderId="0" xfId="0" applyNumberFormat="1" applyFont="1" applyFill="1" applyAlignment="1">
      <alignment horizontal="right" vertical="center"/>
    </xf>
    <xf numFmtId="4" fontId="1" fillId="0" borderId="2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49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49" fontId="0" fillId="0" borderId="0" xfId="0" applyNumberFormat="1" applyFill="1" applyAlignment="1">
      <alignment horizontal="left" vertical="center"/>
    </xf>
    <xf numFmtId="4" fontId="1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0" fillId="2" borderId="2" xfId="0" applyNumberFormat="1" applyFill="1" applyBorder="1" applyAlignment="1">
      <alignment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49" fontId="0" fillId="0" borderId="18" xfId="0" applyNumberFormat="1" applyFill="1" applyBorder="1" applyAlignment="1">
      <alignment horizontal="center" vertical="center" wrapText="1"/>
    </xf>
    <xf numFmtId="49" fontId="0" fillId="0" borderId="19" xfId="0" applyNumberForma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49" fontId="0" fillId="0" borderId="35" xfId="0" applyNumberFormat="1" applyFill="1" applyBorder="1" applyAlignment="1">
      <alignment horizontal="center" vertical="center" wrapText="1"/>
    </xf>
    <xf numFmtId="49" fontId="0" fillId="0" borderId="36" xfId="0" applyNumberFormat="1" applyFill="1" applyBorder="1" applyAlignment="1">
      <alignment horizontal="center" vertical="center" wrapText="1"/>
    </xf>
    <xf numFmtId="49" fontId="0" fillId="0" borderId="28" xfId="0" applyNumberForma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36"/>
  <sheetViews>
    <sheetView tabSelected="1" zoomScale="90" zoomScaleNormal="90" workbookViewId="0">
      <selection activeCell="E29" sqref="E29"/>
    </sheetView>
  </sheetViews>
  <sheetFormatPr defaultColWidth="8.7109375" defaultRowHeight="15" x14ac:dyDescent="0.25"/>
  <cols>
    <col min="1" max="1" width="4" style="35" customWidth="1"/>
    <col min="2" max="2" width="43" style="57" customWidth="1"/>
    <col min="3" max="4" width="13.5703125" style="3" hidden="1" customWidth="1"/>
    <col min="5" max="5" width="11.7109375" style="3" customWidth="1"/>
    <col min="6" max="6" width="13" style="3" customWidth="1"/>
    <col min="7" max="7" width="13.5703125" style="3" customWidth="1"/>
    <col min="8" max="8" width="11.85546875" style="3" customWidth="1"/>
    <col min="9" max="9" width="10.5703125" style="3" customWidth="1"/>
    <col min="10" max="10" width="13.28515625" style="3" customWidth="1"/>
    <col min="11" max="11" width="13.5703125" style="3" customWidth="1"/>
    <col min="12" max="13" width="10.7109375" style="3" customWidth="1"/>
    <col min="14" max="14" width="12.85546875" style="3" customWidth="1"/>
    <col min="15" max="15" width="13.5703125" style="3" customWidth="1"/>
    <col min="16" max="16" width="12" style="3" customWidth="1"/>
    <col min="17" max="17" width="10.5703125" style="3" customWidth="1"/>
    <col min="18" max="16384" width="8.7109375" style="3"/>
  </cols>
  <sheetData>
    <row r="2" spans="1:17" ht="25.5" customHeight="1" thickBot="1" x14ac:dyDescent="0.3"/>
    <row r="3" spans="1:17" ht="15.75" thickBot="1" x14ac:dyDescent="0.3">
      <c r="A3" s="74" t="s">
        <v>1</v>
      </c>
      <c r="B3" s="71" t="s">
        <v>0</v>
      </c>
      <c r="C3" s="86"/>
      <c r="D3" s="87"/>
      <c r="E3" s="88"/>
      <c r="F3" s="86" t="s">
        <v>43</v>
      </c>
      <c r="G3" s="87"/>
      <c r="H3" s="87"/>
      <c r="I3" s="88"/>
      <c r="J3" s="86" t="s">
        <v>44</v>
      </c>
      <c r="K3" s="87"/>
      <c r="L3" s="87"/>
      <c r="M3" s="88"/>
      <c r="N3" s="89" t="s">
        <v>45</v>
      </c>
      <c r="O3" s="90"/>
      <c r="P3" s="90"/>
      <c r="Q3" s="91"/>
    </row>
    <row r="4" spans="1:17" s="4" customFormat="1" ht="15" customHeight="1" x14ac:dyDescent="0.25">
      <c r="A4" s="75"/>
      <c r="B4" s="72"/>
      <c r="C4" s="62" t="s">
        <v>51</v>
      </c>
      <c r="D4" s="65" t="s">
        <v>25</v>
      </c>
      <c r="E4" s="68" t="s">
        <v>55</v>
      </c>
      <c r="F4" s="62" t="s">
        <v>38</v>
      </c>
      <c r="G4" s="65" t="s">
        <v>39</v>
      </c>
      <c r="H4" s="80" t="s">
        <v>52</v>
      </c>
      <c r="I4" s="83" t="s">
        <v>56</v>
      </c>
      <c r="J4" s="62" t="s">
        <v>37</v>
      </c>
      <c r="K4" s="65" t="s">
        <v>40</v>
      </c>
      <c r="L4" s="80" t="s">
        <v>53</v>
      </c>
      <c r="M4" s="83" t="s">
        <v>57</v>
      </c>
      <c r="N4" s="77" t="s">
        <v>42</v>
      </c>
      <c r="O4" s="65" t="s">
        <v>41</v>
      </c>
      <c r="P4" s="80" t="s">
        <v>54</v>
      </c>
      <c r="Q4" s="83" t="s">
        <v>58</v>
      </c>
    </row>
    <row r="5" spans="1:17" s="4" customFormat="1" ht="15" customHeight="1" x14ac:dyDescent="0.25">
      <c r="A5" s="75"/>
      <c r="B5" s="72"/>
      <c r="C5" s="63"/>
      <c r="D5" s="66"/>
      <c r="E5" s="69"/>
      <c r="F5" s="63"/>
      <c r="G5" s="66"/>
      <c r="H5" s="81"/>
      <c r="I5" s="84"/>
      <c r="J5" s="63"/>
      <c r="K5" s="66"/>
      <c r="L5" s="81"/>
      <c r="M5" s="84"/>
      <c r="N5" s="78"/>
      <c r="O5" s="66"/>
      <c r="P5" s="81"/>
      <c r="Q5" s="84"/>
    </row>
    <row r="6" spans="1:17" s="4" customFormat="1" ht="15" customHeight="1" x14ac:dyDescent="0.25">
      <c r="A6" s="75"/>
      <c r="B6" s="72"/>
      <c r="C6" s="63"/>
      <c r="D6" s="66"/>
      <c r="E6" s="69"/>
      <c r="F6" s="63"/>
      <c r="G6" s="66"/>
      <c r="H6" s="81"/>
      <c r="I6" s="84"/>
      <c r="J6" s="63"/>
      <c r="K6" s="66"/>
      <c r="L6" s="81"/>
      <c r="M6" s="84"/>
      <c r="N6" s="78"/>
      <c r="O6" s="66"/>
      <c r="P6" s="81"/>
      <c r="Q6" s="84"/>
    </row>
    <row r="7" spans="1:17" s="4" customFormat="1" x14ac:dyDescent="0.25">
      <c r="A7" s="75"/>
      <c r="B7" s="72"/>
      <c r="C7" s="63"/>
      <c r="D7" s="66"/>
      <c r="E7" s="69"/>
      <c r="F7" s="63"/>
      <c r="G7" s="66"/>
      <c r="H7" s="81"/>
      <c r="I7" s="84"/>
      <c r="J7" s="63"/>
      <c r="K7" s="66"/>
      <c r="L7" s="81"/>
      <c r="M7" s="84"/>
      <c r="N7" s="78"/>
      <c r="O7" s="66"/>
      <c r="P7" s="81"/>
      <c r="Q7" s="84"/>
    </row>
    <row r="8" spans="1:17" s="4" customFormat="1" x14ac:dyDescent="0.25">
      <c r="A8" s="75"/>
      <c r="B8" s="72"/>
      <c r="C8" s="63"/>
      <c r="D8" s="66"/>
      <c r="E8" s="69"/>
      <c r="F8" s="63"/>
      <c r="G8" s="66"/>
      <c r="H8" s="81"/>
      <c r="I8" s="84"/>
      <c r="J8" s="63"/>
      <c r="K8" s="66"/>
      <c r="L8" s="81"/>
      <c r="M8" s="84"/>
      <c r="N8" s="78"/>
      <c r="O8" s="66"/>
      <c r="P8" s="81"/>
      <c r="Q8" s="84"/>
    </row>
    <row r="9" spans="1:17" s="4" customFormat="1" ht="33.75" customHeight="1" thickBot="1" x14ac:dyDescent="0.3">
      <c r="A9" s="76"/>
      <c r="B9" s="73"/>
      <c r="C9" s="64"/>
      <c r="D9" s="67"/>
      <c r="E9" s="70"/>
      <c r="F9" s="64"/>
      <c r="G9" s="67"/>
      <c r="H9" s="82"/>
      <c r="I9" s="85"/>
      <c r="J9" s="64"/>
      <c r="K9" s="67"/>
      <c r="L9" s="82"/>
      <c r="M9" s="85"/>
      <c r="N9" s="79"/>
      <c r="O9" s="67"/>
      <c r="P9" s="82"/>
      <c r="Q9" s="85"/>
    </row>
    <row r="10" spans="1:17" s="4" customFormat="1" ht="15.75" thickBot="1" x14ac:dyDescent="0.3">
      <c r="A10" s="5" t="s">
        <v>21</v>
      </c>
      <c r="B10" s="6" t="s">
        <v>22</v>
      </c>
      <c r="C10" s="7">
        <v>3</v>
      </c>
      <c r="D10" s="8">
        <v>4</v>
      </c>
      <c r="E10" s="9">
        <v>5</v>
      </c>
      <c r="F10" s="7">
        <v>6</v>
      </c>
      <c r="G10" s="8">
        <v>7</v>
      </c>
      <c r="H10" s="8">
        <v>8</v>
      </c>
      <c r="I10" s="9">
        <v>9</v>
      </c>
      <c r="J10" s="7">
        <v>10</v>
      </c>
      <c r="K10" s="8">
        <v>11</v>
      </c>
      <c r="L10" s="8">
        <v>12</v>
      </c>
      <c r="M10" s="9">
        <v>13</v>
      </c>
      <c r="N10" s="10">
        <v>14</v>
      </c>
      <c r="O10" s="8">
        <v>15</v>
      </c>
      <c r="P10" s="8">
        <v>16</v>
      </c>
      <c r="Q10" s="9">
        <v>17</v>
      </c>
    </row>
    <row r="11" spans="1:17" x14ac:dyDescent="0.25">
      <c r="A11" s="11" t="s">
        <v>2</v>
      </c>
      <c r="B11" s="12" t="s">
        <v>23</v>
      </c>
      <c r="C11" s="13">
        <v>1</v>
      </c>
      <c r="D11" s="14">
        <v>1402.5</v>
      </c>
      <c r="E11" s="15">
        <f>C11*D11</f>
        <v>1402.5</v>
      </c>
      <c r="F11" s="16">
        <v>1</v>
      </c>
      <c r="G11" s="14">
        <v>1200</v>
      </c>
      <c r="H11" s="14">
        <f>F11*G11</f>
        <v>1200</v>
      </c>
      <c r="I11" s="15">
        <f>H11-E11</f>
        <v>-202.5</v>
      </c>
      <c r="J11" s="16">
        <v>1</v>
      </c>
      <c r="K11" s="14">
        <v>1200</v>
      </c>
      <c r="L11" s="14">
        <f>J11*K11</f>
        <v>1200</v>
      </c>
      <c r="M11" s="15">
        <f>L11-E11</f>
        <v>-202.5</v>
      </c>
      <c r="N11" s="17">
        <v>1</v>
      </c>
      <c r="O11" s="18">
        <v>1200</v>
      </c>
      <c r="P11" s="18">
        <f>N11*O11</f>
        <v>1200</v>
      </c>
      <c r="Q11" s="19">
        <f>P11-E11</f>
        <v>-202.5</v>
      </c>
    </row>
    <row r="12" spans="1:17" x14ac:dyDescent="0.25">
      <c r="A12" s="20" t="s">
        <v>3</v>
      </c>
      <c r="B12" s="12" t="s">
        <v>24</v>
      </c>
      <c r="C12" s="21">
        <v>4</v>
      </c>
      <c r="D12" s="22">
        <v>722.5</v>
      </c>
      <c r="E12" s="23">
        <f t="shared" ref="E12:E28" si="0">C12*D12</f>
        <v>2890</v>
      </c>
      <c r="F12" s="24">
        <v>4</v>
      </c>
      <c r="G12" s="22">
        <v>600</v>
      </c>
      <c r="H12" s="14">
        <f t="shared" ref="H12:H28" si="1">F12*G12</f>
        <v>2400</v>
      </c>
      <c r="I12" s="23">
        <f t="shared" ref="I12:I28" si="2">H12-E12</f>
        <v>-490</v>
      </c>
      <c r="J12" s="24">
        <v>3</v>
      </c>
      <c r="K12" s="22">
        <v>600</v>
      </c>
      <c r="L12" s="14">
        <f t="shared" ref="L12:L28" si="3">J12*K12</f>
        <v>1800</v>
      </c>
      <c r="M12" s="23">
        <f t="shared" ref="M12:M28" si="4">L12-E12</f>
        <v>-1090</v>
      </c>
      <c r="N12" s="24">
        <v>2</v>
      </c>
      <c r="O12" s="14">
        <v>600</v>
      </c>
      <c r="P12" s="22">
        <f>N12*O12</f>
        <v>1200</v>
      </c>
      <c r="Q12" s="25">
        <f>P12-E12</f>
        <v>-1690</v>
      </c>
    </row>
    <row r="13" spans="1:17" ht="30" x14ac:dyDescent="0.25">
      <c r="A13" s="20" t="s">
        <v>4</v>
      </c>
      <c r="B13" s="26" t="s">
        <v>48</v>
      </c>
      <c r="C13" s="21">
        <v>3</v>
      </c>
      <c r="D13" s="22">
        <v>10625</v>
      </c>
      <c r="E13" s="23">
        <f t="shared" si="0"/>
        <v>31875</v>
      </c>
      <c r="F13" s="24">
        <v>4</v>
      </c>
      <c r="G13" s="22">
        <v>5000</v>
      </c>
      <c r="H13" s="14">
        <f t="shared" si="1"/>
        <v>20000</v>
      </c>
      <c r="I13" s="23">
        <f t="shared" si="2"/>
        <v>-11875</v>
      </c>
      <c r="J13" s="24">
        <v>5</v>
      </c>
      <c r="K13" s="22">
        <v>5000</v>
      </c>
      <c r="L13" s="14">
        <f t="shared" si="3"/>
        <v>25000</v>
      </c>
      <c r="M13" s="23">
        <f t="shared" si="4"/>
        <v>-6875</v>
      </c>
      <c r="N13" s="24">
        <v>6</v>
      </c>
      <c r="O13" s="14">
        <v>5000</v>
      </c>
      <c r="P13" s="22">
        <f t="shared" ref="P13:P28" si="5">N13*O13</f>
        <v>30000</v>
      </c>
      <c r="Q13" s="25">
        <f t="shared" ref="Q13:Q28" si="6">P13-E13</f>
        <v>-1875</v>
      </c>
    </row>
    <row r="14" spans="1:17" ht="30" x14ac:dyDescent="0.25">
      <c r="A14" s="20" t="s">
        <v>5</v>
      </c>
      <c r="B14" s="26" t="s">
        <v>49</v>
      </c>
      <c r="C14" s="21">
        <v>83</v>
      </c>
      <c r="D14" s="22">
        <v>1402.5</v>
      </c>
      <c r="E14" s="23">
        <f t="shared" si="0"/>
        <v>116407.5</v>
      </c>
      <c r="F14" s="24">
        <v>85</v>
      </c>
      <c r="G14" s="22">
        <v>1200</v>
      </c>
      <c r="H14" s="14">
        <f t="shared" si="1"/>
        <v>102000</v>
      </c>
      <c r="I14" s="23">
        <f t="shared" si="2"/>
        <v>-14407.5</v>
      </c>
      <c r="J14" s="24">
        <v>90</v>
      </c>
      <c r="K14" s="22">
        <v>1200</v>
      </c>
      <c r="L14" s="14">
        <f t="shared" si="3"/>
        <v>108000</v>
      </c>
      <c r="M14" s="23">
        <f t="shared" si="4"/>
        <v>-8407.5</v>
      </c>
      <c r="N14" s="24">
        <v>95</v>
      </c>
      <c r="O14" s="14">
        <v>1200</v>
      </c>
      <c r="P14" s="22">
        <f t="shared" si="5"/>
        <v>114000</v>
      </c>
      <c r="Q14" s="25">
        <f t="shared" si="6"/>
        <v>-2407.5</v>
      </c>
    </row>
    <row r="15" spans="1:17" ht="30" x14ac:dyDescent="0.25">
      <c r="A15" s="20" t="s">
        <v>6</v>
      </c>
      <c r="B15" s="26" t="s">
        <v>50</v>
      </c>
      <c r="C15" s="21">
        <v>6</v>
      </c>
      <c r="D15" s="22">
        <v>722.5</v>
      </c>
      <c r="E15" s="23">
        <f t="shared" si="0"/>
        <v>4335</v>
      </c>
      <c r="F15" s="24">
        <v>8</v>
      </c>
      <c r="G15" s="22">
        <v>600</v>
      </c>
      <c r="H15" s="14">
        <f t="shared" si="1"/>
        <v>4800</v>
      </c>
      <c r="I15" s="23">
        <f t="shared" si="2"/>
        <v>465</v>
      </c>
      <c r="J15" s="24">
        <v>9</v>
      </c>
      <c r="K15" s="22">
        <v>600</v>
      </c>
      <c r="L15" s="14">
        <f t="shared" si="3"/>
        <v>5400</v>
      </c>
      <c r="M15" s="23">
        <f t="shared" si="4"/>
        <v>1065</v>
      </c>
      <c r="N15" s="24">
        <v>10</v>
      </c>
      <c r="O15" s="14">
        <v>600</v>
      </c>
      <c r="P15" s="22">
        <f t="shared" si="5"/>
        <v>6000</v>
      </c>
      <c r="Q15" s="25">
        <f t="shared" si="6"/>
        <v>1665</v>
      </c>
    </row>
    <row r="16" spans="1:17" ht="30" x14ac:dyDescent="0.25">
      <c r="A16" s="20" t="s">
        <v>7</v>
      </c>
      <c r="B16" s="26" t="s">
        <v>26</v>
      </c>
      <c r="C16" s="21">
        <v>5</v>
      </c>
      <c r="D16" s="22">
        <v>1402.5</v>
      </c>
      <c r="E16" s="23">
        <f t="shared" si="0"/>
        <v>7012.5</v>
      </c>
      <c r="F16" s="24">
        <v>5</v>
      </c>
      <c r="G16" s="22">
        <v>1200</v>
      </c>
      <c r="H16" s="14">
        <f t="shared" si="1"/>
        <v>6000</v>
      </c>
      <c r="I16" s="23">
        <f t="shared" si="2"/>
        <v>-1012.5</v>
      </c>
      <c r="J16" s="24">
        <v>4</v>
      </c>
      <c r="K16" s="22">
        <v>1200</v>
      </c>
      <c r="L16" s="14">
        <f t="shared" si="3"/>
        <v>4800</v>
      </c>
      <c r="M16" s="23">
        <f t="shared" si="4"/>
        <v>-2212.5</v>
      </c>
      <c r="N16" s="24">
        <v>3</v>
      </c>
      <c r="O16" s="14">
        <v>1200</v>
      </c>
      <c r="P16" s="22">
        <f t="shared" si="5"/>
        <v>3600</v>
      </c>
      <c r="Q16" s="25">
        <f t="shared" si="6"/>
        <v>-3412.5</v>
      </c>
    </row>
    <row r="17" spans="1:17" ht="30" x14ac:dyDescent="0.25">
      <c r="A17" s="20" t="s">
        <v>8</v>
      </c>
      <c r="B17" s="26" t="s">
        <v>27</v>
      </c>
      <c r="C17" s="21">
        <v>0</v>
      </c>
      <c r="D17" s="22">
        <v>722.5</v>
      </c>
      <c r="E17" s="23">
        <f t="shared" si="0"/>
        <v>0</v>
      </c>
      <c r="F17" s="24">
        <v>0</v>
      </c>
      <c r="G17" s="22">
        <v>600</v>
      </c>
      <c r="H17" s="14">
        <f t="shared" si="1"/>
        <v>0</v>
      </c>
      <c r="I17" s="23">
        <f t="shared" si="2"/>
        <v>0</v>
      </c>
      <c r="J17" s="24">
        <v>0</v>
      </c>
      <c r="K17" s="22">
        <v>600</v>
      </c>
      <c r="L17" s="14">
        <f t="shared" si="3"/>
        <v>0</v>
      </c>
      <c r="M17" s="23">
        <f t="shared" si="4"/>
        <v>0</v>
      </c>
      <c r="N17" s="24">
        <v>0</v>
      </c>
      <c r="O17" s="14">
        <v>600</v>
      </c>
      <c r="P17" s="22">
        <f t="shared" si="5"/>
        <v>0</v>
      </c>
      <c r="Q17" s="25">
        <f t="shared" si="6"/>
        <v>0</v>
      </c>
    </row>
    <row r="18" spans="1:17" x14ac:dyDescent="0.25">
      <c r="A18" s="20" t="s">
        <v>9</v>
      </c>
      <c r="B18" s="26" t="s">
        <v>28</v>
      </c>
      <c r="C18" s="24">
        <v>2088</v>
      </c>
      <c r="D18" s="22">
        <v>0</v>
      </c>
      <c r="E18" s="23">
        <f t="shared" si="0"/>
        <v>0</v>
      </c>
      <c r="F18" s="24">
        <v>190</v>
      </c>
      <c r="G18" s="22">
        <v>12</v>
      </c>
      <c r="H18" s="14">
        <f t="shared" si="1"/>
        <v>2280</v>
      </c>
      <c r="I18" s="23">
        <f t="shared" si="2"/>
        <v>2280</v>
      </c>
      <c r="J18" s="24">
        <v>150</v>
      </c>
      <c r="K18" s="22">
        <v>12</v>
      </c>
      <c r="L18" s="14">
        <f t="shared" si="3"/>
        <v>1800</v>
      </c>
      <c r="M18" s="23">
        <f t="shared" si="4"/>
        <v>1800</v>
      </c>
      <c r="N18" s="24">
        <v>120</v>
      </c>
      <c r="O18" s="22">
        <v>12</v>
      </c>
      <c r="P18" s="22">
        <f t="shared" si="5"/>
        <v>1440</v>
      </c>
      <c r="Q18" s="25">
        <f t="shared" si="6"/>
        <v>1440</v>
      </c>
    </row>
    <row r="19" spans="1:17" x14ac:dyDescent="0.25">
      <c r="A19" s="20" t="s">
        <v>10</v>
      </c>
      <c r="B19" s="26" t="s">
        <v>29</v>
      </c>
      <c r="C19" s="24">
        <v>9</v>
      </c>
      <c r="D19" s="22">
        <v>0</v>
      </c>
      <c r="E19" s="23">
        <f t="shared" si="0"/>
        <v>0</v>
      </c>
      <c r="F19" s="24">
        <v>9</v>
      </c>
      <c r="G19" s="22">
        <v>240</v>
      </c>
      <c r="H19" s="14">
        <f t="shared" si="1"/>
        <v>2160</v>
      </c>
      <c r="I19" s="23">
        <f t="shared" si="2"/>
        <v>2160</v>
      </c>
      <c r="J19" s="24">
        <v>11</v>
      </c>
      <c r="K19" s="22">
        <v>240</v>
      </c>
      <c r="L19" s="14">
        <f t="shared" si="3"/>
        <v>2640</v>
      </c>
      <c r="M19" s="23">
        <f t="shared" si="4"/>
        <v>2640</v>
      </c>
      <c r="N19" s="24">
        <v>12</v>
      </c>
      <c r="O19" s="22">
        <v>240</v>
      </c>
      <c r="P19" s="22">
        <f t="shared" si="5"/>
        <v>2880</v>
      </c>
      <c r="Q19" s="25">
        <f t="shared" si="6"/>
        <v>2880</v>
      </c>
    </row>
    <row r="20" spans="1:17" x14ac:dyDescent="0.25">
      <c r="A20" s="20" t="s">
        <v>11</v>
      </c>
      <c r="B20" s="26" t="s">
        <v>30</v>
      </c>
      <c r="C20" s="24">
        <v>3</v>
      </c>
      <c r="D20" s="22">
        <v>0</v>
      </c>
      <c r="E20" s="23">
        <f t="shared" si="0"/>
        <v>0</v>
      </c>
      <c r="F20" s="24">
        <v>3</v>
      </c>
      <c r="G20" s="22">
        <v>240</v>
      </c>
      <c r="H20" s="14">
        <f t="shared" si="1"/>
        <v>720</v>
      </c>
      <c r="I20" s="23">
        <f t="shared" si="2"/>
        <v>720</v>
      </c>
      <c r="J20" s="24">
        <v>3</v>
      </c>
      <c r="K20" s="22">
        <v>240</v>
      </c>
      <c r="L20" s="14">
        <f t="shared" si="3"/>
        <v>720</v>
      </c>
      <c r="M20" s="23">
        <f t="shared" si="4"/>
        <v>720</v>
      </c>
      <c r="N20" s="24">
        <v>3</v>
      </c>
      <c r="O20" s="22">
        <v>240</v>
      </c>
      <c r="P20" s="22">
        <f t="shared" si="5"/>
        <v>720</v>
      </c>
      <c r="Q20" s="25">
        <f t="shared" si="6"/>
        <v>720</v>
      </c>
    </row>
    <row r="21" spans="1:17" x14ac:dyDescent="0.25">
      <c r="A21" s="20" t="s">
        <v>12</v>
      </c>
      <c r="B21" s="26" t="s">
        <v>31</v>
      </c>
      <c r="C21" s="24">
        <v>9792</v>
      </c>
      <c r="D21" s="22">
        <v>0</v>
      </c>
      <c r="E21" s="23">
        <f t="shared" si="0"/>
        <v>0</v>
      </c>
      <c r="F21" s="24">
        <v>5000</v>
      </c>
      <c r="G21" s="22">
        <v>2.4</v>
      </c>
      <c r="H21" s="14">
        <f t="shared" si="1"/>
        <v>12000</v>
      </c>
      <c r="I21" s="23">
        <f t="shared" si="2"/>
        <v>12000</v>
      </c>
      <c r="J21" s="24">
        <v>3000</v>
      </c>
      <c r="K21" s="22">
        <v>2.4</v>
      </c>
      <c r="L21" s="14">
        <f t="shared" si="3"/>
        <v>7200</v>
      </c>
      <c r="M21" s="23">
        <f t="shared" si="4"/>
        <v>7200</v>
      </c>
      <c r="N21" s="24">
        <v>3000</v>
      </c>
      <c r="O21" s="22">
        <v>2.4</v>
      </c>
      <c r="P21" s="22">
        <f t="shared" si="5"/>
        <v>7200</v>
      </c>
      <c r="Q21" s="25">
        <f t="shared" si="6"/>
        <v>7200</v>
      </c>
    </row>
    <row r="22" spans="1:17" x14ac:dyDescent="0.25">
      <c r="A22" s="20" t="s">
        <v>13</v>
      </c>
      <c r="B22" s="26" t="s">
        <v>32</v>
      </c>
      <c r="C22" s="24">
        <v>2500</v>
      </c>
      <c r="D22" s="22">
        <v>0</v>
      </c>
      <c r="E22" s="23">
        <f t="shared" si="0"/>
        <v>0</v>
      </c>
      <c r="F22" s="24">
        <v>700</v>
      </c>
      <c r="G22" s="22">
        <v>2.4</v>
      </c>
      <c r="H22" s="14">
        <f t="shared" si="1"/>
        <v>1680</v>
      </c>
      <c r="I22" s="23">
        <f t="shared" si="2"/>
        <v>1680</v>
      </c>
      <c r="J22" s="24">
        <v>500</v>
      </c>
      <c r="K22" s="22">
        <v>2.4</v>
      </c>
      <c r="L22" s="14">
        <f t="shared" si="3"/>
        <v>1200</v>
      </c>
      <c r="M22" s="23">
        <f t="shared" si="4"/>
        <v>1200</v>
      </c>
      <c r="N22" s="24">
        <v>300</v>
      </c>
      <c r="O22" s="22">
        <v>2.4</v>
      </c>
      <c r="P22" s="22">
        <f t="shared" si="5"/>
        <v>720</v>
      </c>
      <c r="Q22" s="25">
        <f t="shared" si="6"/>
        <v>720</v>
      </c>
    </row>
    <row r="23" spans="1:17" x14ac:dyDescent="0.25">
      <c r="A23" s="20" t="s">
        <v>14</v>
      </c>
      <c r="B23" s="26" t="s">
        <v>33</v>
      </c>
      <c r="C23" s="24">
        <v>8852</v>
      </c>
      <c r="D23" s="22">
        <v>0</v>
      </c>
      <c r="E23" s="23">
        <f t="shared" si="0"/>
        <v>0</v>
      </c>
      <c r="F23" s="24">
        <v>5000</v>
      </c>
      <c r="G23" s="22">
        <v>2.4</v>
      </c>
      <c r="H23" s="14">
        <f t="shared" si="1"/>
        <v>12000</v>
      </c>
      <c r="I23" s="23">
        <f t="shared" si="2"/>
        <v>12000</v>
      </c>
      <c r="J23" s="24">
        <v>5000</v>
      </c>
      <c r="K23" s="22">
        <v>2.4</v>
      </c>
      <c r="L23" s="14">
        <f t="shared" si="3"/>
        <v>12000</v>
      </c>
      <c r="M23" s="23">
        <f t="shared" si="4"/>
        <v>12000</v>
      </c>
      <c r="N23" s="24">
        <v>5000</v>
      </c>
      <c r="O23" s="22">
        <v>2.4</v>
      </c>
      <c r="P23" s="22">
        <f t="shared" si="5"/>
        <v>12000</v>
      </c>
      <c r="Q23" s="25">
        <f t="shared" si="6"/>
        <v>12000</v>
      </c>
    </row>
    <row r="24" spans="1:17" x14ac:dyDescent="0.25">
      <c r="A24" s="20" t="s">
        <v>15</v>
      </c>
      <c r="B24" s="26" t="s">
        <v>34</v>
      </c>
      <c r="C24" s="24">
        <v>64047</v>
      </c>
      <c r="D24" s="22">
        <v>0</v>
      </c>
      <c r="E24" s="23">
        <f t="shared" si="0"/>
        <v>0</v>
      </c>
      <c r="F24" s="24">
        <v>30000</v>
      </c>
      <c r="G24" s="22">
        <v>2.4</v>
      </c>
      <c r="H24" s="14">
        <f t="shared" si="1"/>
        <v>72000</v>
      </c>
      <c r="I24" s="23">
        <f t="shared" si="2"/>
        <v>72000</v>
      </c>
      <c r="J24" s="24">
        <v>15000</v>
      </c>
      <c r="K24" s="22">
        <v>2.4</v>
      </c>
      <c r="L24" s="14">
        <f t="shared" si="3"/>
        <v>36000</v>
      </c>
      <c r="M24" s="23">
        <f t="shared" si="4"/>
        <v>36000</v>
      </c>
      <c r="N24" s="24">
        <v>5000</v>
      </c>
      <c r="O24" s="22">
        <v>2.4</v>
      </c>
      <c r="P24" s="22">
        <f t="shared" si="5"/>
        <v>12000</v>
      </c>
      <c r="Q24" s="25">
        <f t="shared" si="6"/>
        <v>12000</v>
      </c>
    </row>
    <row r="25" spans="1:17" x14ac:dyDescent="0.25">
      <c r="A25" s="20" t="s">
        <v>16</v>
      </c>
      <c r="B25" s="26" t="s">
        <v>35</v>
      </c>
      <c r="C25" s="24">
        <v>2743200</v>
      </c>
      <c r="D25" s="22">
        <v>0</v>
      </c>
      <c r="E25" s="23">
        <f t="shared" si="0"/>
        <v>0</v>
      </c>
      <c r="F25" s="24">
        <v>2743000</v>
      </c>
      <c r="G25" s="22">
        <v>0</v>
      </c>
      <c r="H25" s="14">
        <f t="shared" si="1"/>
        <v>0</v>
      </c>
      <c r="I25" s="23">
        <f t="shared" si="2"/>
        <v>0</v>
      </c>
      <c r="J25" s="24">
        <v>1500000</v>
      </c>
      <c r="K25" s="22">
        <v>0.04</v>
      </c>
      <c r="L25" s="14">
        <f t="shared" si="3"/>
        <v>60000</v>
      </c>
      <c r="M25" s="23">
        <f t="shared" si="4"/>
        <v>60000</v>
      </c>
      <c r="N25" s="24">
        <v>1000000</v>
      </c>
      <c r="O25" s="22">
        <v>0.04</v>
      </c>
      <c r="P25" s="22">
        <f t="shared" si="5"/>
        <v>40000</v>
      </c>
      <c r="Q25" s="25">
        <f t="shared" si="6"/>
        <v>40000</v>
      </c>
    </row>
    <row r="26" spans="1:17" x14ac:dyDescent="0.25">
      <c r="A26" s="20" t="s">
        <v>17</v>
      </c>
      <c r="B26" s="26" t="s">
        <v>36</v>
      </c>
      <c r="C26" s="24">
        <v>7774000</v>
      </c>
      <c r="D26" s="22">
        <v>0</v>
      </c>
      <c r="E26" s="23">
        <f t="shared" si="0"/>
        <v>0</v>
      </c>
      <c r="F26" s="24">
        <v>7774000</v>
      </c>
      <c r="G26" s="22">
        <v>0</v>
      </c>
      <c r="H26" s="14">
        <f t="shared" si="1"/>
        <v>0</v>
      </c>
      <c r="I26" s="23">
        <f t="shared" si="2"/>
        <v>0</v>
      </c>
      <c r="J26" s="24">
        <v>7770000</v>
      </c>
      <c r="K26" s="22">
        <v>0.04</v>
      </c>
      <c r="L26" s="14">
        <f t="shared" si="3"/>
        <v>310800</v>
      </c>
      <c r="M26" s="23">
        <f t="shared" si="4"/>
        <v>310800</v>
      </c>
      <c r="N26" s="24">
        <v>7000000</v>
      </c>
      <c r="O26" s="22">
        <v>0.04</v>
      </c>
      <c r="P26" s="22">
        <f t="shared" si="5"/>
        <v>280000</v>
      </c>
      <c r="Q26" s="25">
        <f t="shared" si="6"/>
        <v>280000</v>
      </c>
    </row>
    <row r="27" spans="1:17" ht="30" x14ac:dyDescent="0.25">
      <c r="A27" s="20" t="s">
        <v>18</v>
      </c>
      <c r="B27" s="26" t="s">
        <v>47</v>
      </c>
      <c r="C27" s="21">
        <v>0</v>
      </c>
      <c r="D27" s="22">
        <v>0</v>
      </c>
      <c r="E27" s="23">
        <f t="shared" si="0"/>
        <v>0</v>
      </c>
      <c r="F27" s="24">
        <v>10000</v>
      </c>
      <c r="G27" s="22">
        <v>0.02</v>
      </c>
      <c r="H27" s="14">
        <f t="shared" si="1"/>
        <v>200</v>
      </c>
      <c r="I27" s="23">
        <f t="shared" si="2"/>
        <v>200</v>
      </c>
      <c r="J27" s="24">
        <v>15000</v>
      </c>
      <c r="K27" s="22">
        <v>0.02</v>
      </c>
      <c r="L27" s="14">
        <f t="shared" si="3"/>
        <v>300</v>
      </c>
      <c r="M27" s="23">
        <f t="shared" si="4"/>
        <v>300</v>
      </c>
      <c r="N27" s="24">
        <v>20000</v>
      </c>
      <c r="O27" s="22">
        <v>0.02</v>
      </c>
      <c r="P27" s="22">
        <f t="shared" si="5"/>
        <v>400</v>
      </c>
      <c r="Q27" s="25">
        <f t="shared" si="6"/>
        <v>400</v>
      </c>
    </row>
    <row r="28" spans="1:17" ht="30.75" thickBot="1" x14ac:dyDescent="0.3">
      <c r="A28" s="27" t="s">
        <v>19</v>
      </c>
      <c r="B28" s="28" t="s">
        <v>46</v>
      </c>
      <c r="C28" s="29">
        <v>0</v>
      </c>
      <c r="D28" s="30">
        <v>0</v>
      </c>
      <c r="E28" s="31">
        <f t="shared" si="0"/>
        <v>0</v>
      </c>
      <c r="F28" s="32">
        <v>30000</v>
      </c>
      <c r="G28" s="30">
        <v>0.01</v>
      </c>
      <c r="H28" s="33">
        <f t="shared" si="1"/>
        <v>300</v>
      </c>
      <c r="I28" s="31">
        <f t="shared" si="2"/>
        <v>300</v>
      </c>
      <c r="J28" s="32">
        <v>150000</v>
      </c>
      <c r="K28" s="30">
        <v>0.01</v>
      </c>
      <c r="L28" s="33">
        <f t="shared" si="3"/>
        <v>1500</v>
      </c>
      <c r="M28" s="31">
        <f t="shared" si="4"/>
        <v>1500</v>
      </c>
      <c r="N28" s="32">
        <v>300000</v>
      </c>
      <c r="O28" s="30">
        <v>0.01</v>
      </c>
      <c r="P28" s="30">
        <f t="shared" si="5"/>
        <v>3000</v>
      </c>
      <c r="Q28" s="34">
        <f t="shared" si="6"/>
        <v>3000</v>
      </c>
    </row>
    <row r="29" spans="1:17" ht="15.75" thickBot="1" x14ac:dyDescent="0.3">
      <c r="B29" s="36" t="s">
        <v>20</v>
      </c>
      <c r="C29" s="37"/>
      <c r="D29" s="38"/>
      <c r="E29" s="61">
        <v>163000</v>
      </c>
      <c r="F29" s="40"/>
      <c r="G29" s="38"/>
      <c r="H29" s="39">
        <f>SUM(H11:H28)</f>
        <v>239740</v>
      </c>
      <c r="I29" s="61">
        <f>H29-E29</f>
        <v>76740</v>
      </c>
      <c r="J29" s="40"/>
      <c r="K29" s="38"/>
      <c r="L29" s="39">
        <f>SUM(L11:L28)</f>
        <v>580360</v>
      </c>
      <c r="M29" s="39">
        <f>L29-E29</f>
        <v>417360</v>
      </c>
      <c r="N29" s="40"/>
      <c r="O29" s="38"/>
      <c r="P29" s="39">
        <f>SUM(P11:P28)</f>
        <v>516360</v>
      </c>
      <c r="Q29" s="39">
        <f>P29-E29</f>
        <v>353360</v>
      </c>
    </row>
    <row r="30" spans="1:17" s="43" customFormat="1" ht="12.75" x14ac:dyDescent="0.2">
      <c r="A30" s="41"/>
      <c r="B30" s="42"/>
    </row>
    <row r="31" spans="1:17" s="45" customFormat="1" x14ac:dyDescent="0.25">
      <c r="A31" s="44"/>
      <c r="B31" s="44"/>
      <c r="H31" s="46"/>
      <c r="K31" s="46"/>
      <c r="L31" s="47"/>
      <c r="N31" s="48"/>
      <c r="O31" s="49"/>
    </row>
    <row r="32" spans="1:17" s="45" customFormat="1" x14ac:dyDescent="0.25">
      <c r="A32" s="44"/>
      <c r="B32" s="50"/>
      <c r="C32" s="50"/>
      <c r="D32" s="50"/>
      <c r="E32" s="50"/>
      <c r="F32" s="50"/>
      <c r="G32" s="50"/>
      <c r="H32" s="46"/>
      <c r="K32" s="46"/>
      <c r="L32" s="47"/>
      <c r="N32" s="48"/>
    </row>
    <row r="33" spans="1:11" s="45" customFormat="1" x14ac:dyDescent="0.25">
      <c r="A33" s="44"/>
      <c r="B33" s="44"/>
      <c r="H33" s="46"/>
      <c r="K33" s="46"/>
    </row>
    <row r="34" spans="1:11" s="45" customFormat="1" ht="15.75" thickBot="1" x14ac:dyDescent="0.3">
      <c r="A34" s="44"/>
      <c r="B34" s="44"/>
      <c r="H34" s="46"/>
      <c r="K34" s="51"/>
    </row>
    <row r="35" spans="1:11" s="45" customFormat="1" ht="15.75" thickBot="1" x14ac:dyDescent="0.3">
      <c r="A35" s="44"/>
      <c r="B35" s="52"/>
      <c r="D35" s="53"/>
      <c r="E35" s="54"/>
      <c r="F35" s="58"/>
      <c r="G35" s="59"/>
      <c r="H35" s="60"/>
      <c r="I35" s="2"/>
      <c r="K35" s="51"/>
    </row>
    <row r="36" spans="1:11" ht="15.75" thickBot="1" x14ac:dyDescent="0.3">
      <c r="B36" s="55"/>
      <c r="D36" s="53"/>
      <c r="E36" s="56"/>
      <c r="F36" s="58"/>
      <c r="G36" s="1"/>
      <c r="H36" s="60"/>
      <c r="I36" s="2"/>
    </row>
  </sheetData>
  <sheetProtection algorithmName="SHA-512" hashValue="HqjyP8UeC8Cye3NCpE0cHYlvYy1voV1RB75lY+4QZPcBqRhdr5Q56zgsMTjKZ9GYhIU/cdGEKTLzJPwitaixhg==" saltValue="dta5PNZZvpVINCZ7ODjC5A==" spinCount="100000" sheet="1" objects="1" scenarios="1"/>
  <mergeCells count="21">
    <mergeCell ref="A3:A9"/>
    <mergeCell ref="N4:N9"/>
    <mergeCell ref="O4:O9"/>
    <mergeCell ref="P4:P9"/>
    <mergeCell ref="Q4:Q9"/>
    <mergeCell ref="C3:E3"/>
    <mergeCell ref="F3:I3"/>
    <mergeCell ref="J3:M3"/>
    <mergeCell ref="N3:Q3"/>
    <mergeCell ref="H4:H9"/>
    <mergeCell ref="I4:I9"/>
    <mergeCell ref="K4:K9"/>
    <mergeCell ref="L4:L9"/>
    <mergeCell ref="M4:M9"/>
    <mergeCell ref="J4:J9"/>
    <mergeCell ref="G4:G9"/>
    <mergeCell ref="C4:C9"/>
    <mergeCell ref="D4:D9"/>
    <mergeCell ref="E4:E9"/>
    <mergeCell ref="F4:F9"/>
    <mergeCell ref="B3:B9"/>
  </mergeCells>
  <pageMargins left="0.25" right="0.25" top="0.75" bottom="0.75" header="0.3" footer="0.3"/>
  <pageSetup paperSize="8" scale="88" fitToHeight="0" orientation="landscape" r:id="rId1"/>
  <headerFooter>
    <oddHeader>&amp;R&amp;12 Pielikums
Ministru kabineta noteikumu projekta
 "Noteikumi par numerācijas lietošanas tiesību ikgadējo valsts nodevu"
 sakotnējās ietekmes novērtējuma zoņojumam (anotācijai)</oddHead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Tabula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Dace Bankoviča</cp:lastModifiedBy>
  <cp:lastPrinted>2020-09-14T04:49:21Z</cp:lastPrinted>
  <dcterms:created xsi:type="dcterms:W3CDTF">2020-07-14T05:44:38Z</dcterms:created>
  <dcterms:modified xsi:type="dcterms:W3CDTF">2020-11-01T08:09:05Z</dcterms:modified>
</cp:coreProperties>
</file>