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samgov-my.sharepoint.com/personal/astra_vilnite_sam_gov_lv/Documents/VSS PIETEIKUMI/2021 05 20/Agnese Zariņa/"/>
    </mc:Choice>
  </mc:AlternateContent>
  <xr:revisionPtr revIDLastSave="0" documentId="8_{84F48950-55E1-4C7D-86AF-397B5742E33F}" xr6:coauthVersionLast="46" xr6:coauthVersionMax="46" xr10:uidLastSave="{00000000-0000-0000-0000-000000000000}"/>
  <bookViews>
    <workbookView xWindow="-110" yWindow="-110" windowWidth="19420" windowHeight="10420" xr2:uid="{00000000-000D-0000-FFFF-FFFF00000000}"/>
  </bookViews>
  <sheets>
    <sheet name="Finansejums" sheetId="2" r:id="rId1"/>
  </sheets>
  <definedNames>
    <definedName name="_Toc50380007" localSheetId="0">Finansejums!$A$17</definedName>
    <definedName name="_Toc50380008" localSheetId="0">Finansejums!#REF!</definedName>
    <definedName name="_Toc50380009" localSheetId="0">Finansejums!#REF!</definedName>
    <definedName name="_Toc50380010" localSheetId="0">Finansejums!$A$20</definedName>
    <definedName name="_Toc50380011" localSheetId="0">Finansejums!#REF!</definedName>
    <definedName name="_Toc50380015" localSheetId="0">Finansejums!$A$25</definedName>
    <definedName name="_xlnm.Print_Area" localSheetId="0">Finansejums!$A$1:$M$34</definedName>
    <definedName name="_xlnm.Print_Titles" localSheetId="0">Finansejums!$5:$6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2" l="1"/>
  <c r="I32" i="2"/>
  <c r="G28" i="2"/>
  <c r="J29" i="2"/>
  <c r="J28" i="2" s="1"/>
  <c r="I29" i="2"/>
  <c r="I28" i="2" s="1"/>
  <c r="D7" i="2"/>
  <c r="E7" i="2"/>
  <c r="F7" i="2"/>
  <c r="H25" i="2"/>
  <c r="I25" i="2"/>
  <c r="G25" i="2"/>
  <c r="E21" i="2"/>
  <c r="F21" i="2"/>
  <c r="H21" i="2"/>
  <c r="I21" i="2"/>
  <c r="J21" i="2"/>
  <c r="K21" i="2"/>
  <c r="D21" i="2"/>
  <c r="H18" i="2"/>
  <c r="G18" i="2"/>
  <c r="E15" i="2"/>
  <c r="F15" i="2"/>
  <c r="G15" i="2"/>
  <c r="H15" i="2"/>
  <c r="D15" i="2"/>
  <c r="H12" i="2"/>
  <c r="G12" i="2"/>
  <c r="J26" i="2"/>
  <c r="J25" i="2" s="1"/>
  <c r="I26" i="2"/>
  <c r="I13" i="2"/>
  <c r="I12" i="2" s="1"/>
  <c r="J13" i="2"/>
  <c r="J12" i="2" s="1"/>
  <c r="K32" i="2" l="1"/>
  <c r="K26" i="2"/>
  <c r="K25" i="2" s="1"/>
  <c r="K13" i="2"/>
  <c r="K12" i="2" s="1"/>
  <c r="I31" i="2" l="1"/>
  <c r="H31" i="2"/>
  <c r="G22" i="2"/>
  <c r="G21" i="2" s="1"/>
  <c r="J19" i="2"/>
  <c r="J18" i="2" s="1"/>
  <c r="I19" i="2"/>
  <c r="I18" i="2" s="1"/>
  <c r="J16" i="2"/>
  <c r="J15" i="2" s="1"/>
  <c r="I16" i="2"/>
  <c r="I15" i="2" s="1"/>
  <c r="I8" i="2" l="1"/>
  <c r="I7" i="2" s="1"/>
  <c r="K16" i="2"/>
  <c r="K15" i="2" s="1"/>
  <c r="K19" i="2"/>
  <c r="K18" i="2" s="1"/>
  <c r="G31" i="2"/>
  <c r="G8" i="2" s="1"/>
  <c r="G7" i="2" s="1"/>
  <c r="J31" i="2" l="1"/>
  <c r="J8" i="2" s="1"/>
  <c r="J7" i="2" s="1"/>
  <c r="K31" i="2" l="1"/>
  <c r="H8" i="2"/>
  <c r="H7" i="2" s="1"/>
  <c r="H29" i="2"/>
  <c r="K29" i="2" s="1"/>
  <c r="K28" i="2" s="1"/>
  <c r="K8" i="2" s="1"/>
  <c r="K7" i="2" s="1"/>
</calcChain>
</file>

<file path=xl/sharedStrings.xml><?xml version="1.0" encoding="utf-8"?>
<sst xmlns="http://schemas.openxmlformats.org/spreadsheetml/2006/main" count="44" uniqueCount="30">
  <si>
    <t>Uzdevums</t>
  </si>
  <si>
    <t>Nepieciešamais papildu finansējums</t>
  </si>
  <si>
    <t>Pasākums</t>
  </si>
  <si>
    <t>Kopā</t>
  </si>
  <si>
    <t>-</t>
  </si>
  <si>
    <r>
      <t>1.5.</t>
    </r>
    <r>
      <rPr>
        <b/>
        <sz val="7"/>
        <color theme="1"/>
        <rFont val="Times New Roman"/>
        <family val="1"/>
      </rPr>
      <t xml:space="preserve">   </t>
    </r>
    <r>
      <rPr>
        <b/>
        <sz val="12"/>
        <color theme="1"/>
        <rFont val="Times New Roman"/>
        <family val="1"/>
      </rPr>
      <t>pasākums -Tehniskās palīdzības mehānismi, tostarp platjoslas kompetences centra darbības attīstība Latvijā, ar kuriem stiprina vietējo ieinteresēto personu spējas un konsultē projektu virzītājus</t>
    </r>
  </si>
  <si>
    <r>
      <t>Ietekmes novērtējums uz valsts un pašvaldību budžetiem </t>
    </r>
    <r>
      <rPr>
        <b/>
        <vertAlign val="superscript"/>
        <sz val="12"/>
        <color theme="1"/>
        <rFont val="Times New Roman"/>
        <family val="1"/>
      </rPr>
      <t>1</t>
    </r>
    <r>
      <rPr>
        <b/>
        <sz val="12"/>
        <color theme="1"/>
        <rFont val="Times New Roman"/>
        <family val="1"/>
      </rPr>
      <t>.</t>
    </r>
  </si>
  <si>
    <t>Plānotais  finansējums</t>
  </si>
  <si>
    <t>Pašvaldību budžets</t>
  </si>
  <si>
    <r>
      <t>Finansējums plāna realizācijai kopā,</t>
    </r>
    <r>
      <rPr>
        <sz val="12"/>
        <rFont val="Times New Roman"/>
        <family val="1"/>
      </rPr>
      <t xml:space="preserve"> tajā skaitā:</t>
    </r>
  </si>
  <si>
    <t>1.2. pasākums "5G atbalstošās infrastruktūras izbūve Rail Baltica koridorā"</t>
  </si>
  <si>
    <t xml:space="preserve">1.1. pasākums "5G atbalstošās infrastruktūras izbūve Via Baltica koridorā" </t>
  </si>
  <si>
    <r>
      <t>1.3.</t>
    </r>
    <r>
      <rPr>
        <b/>
        <sz val="7"/>
        <color theme="1"/>
        <rFont val="Times New Roman"/>
        <family val="1"/>
      </rPr>
      <t>  </t>
    </r>
    <r>
      <rPr>
        <b/>
        <sz val="12"/>
        <color theme="1"/>
        <rFont val="Times New Roman"/>
        <family val="1"/>
        <charset val="186"/>
      </rPr>
      <t xml:space="preserve">pasākums </t>
    </r>
    <r>
      <rPr>
        <b/>
        <sz val="12"/>
        <color theme="1"/>
        <rFont val="Times New Roman"/>
        <family val="1"/>
      </rPr>
      <t>“Vidējās jūdzes” un “pēdējās jūdzes” elektronisko sakaru tīklu infrastruktūras attīstīšana</t>
    </r>
  </si>
  <si>
    <t>2.1. pasākums "Koplietojamas kiberdrošības infrastruktūras izveide"</t>
  </si>
  <si>
    <t>17 Satiksmes ministrijas budžeta resors</t>
  </si>
  <si>
    <t>Budžeta programmas (apakš-
programmas)
kods un nosaukums</t>
  </si>
  <si>
    <t>62.00.00. Eiropas Reģionālās attīstības fonda (ERAF) projektu un pasākumu īstenošana/ 80.00.00 "Nesadalītais finansējums Eiropas Savienības politiku instrumentu un pārējās ārvalstu finanšu palīdzības līdzfinansēto projektu un pasākumu īstenošanai"</t>
  </si>
  <si>
    <t>97.00.00. Nozaru vadība un politikas plānošana</t>
  </si>
  <si>
    <t>turpmākajā laikposmā līdz pasākuma pabeigšanai
(ja pasākuma īstenošana ir terminēta)</t>
  </si>
  <si>
    <t>turpmāk ik gadu
(ja pasākuma izpilde nav terminēta)</t>
  </si>
  <si>
    <t>3.pielikums Elektronisko sakaru nozares attīstības plānam 
2021. - 2027.gadam</t>
  </si>
  <si>
    <r>
      <rPr>
        <vertAlign val="superscript"/>
        <sz val="12"/>
        <color theme="1"/>
        <rFont val="Times New Roman"/>
        <family val="1"/>
      </rPr>
      <t>1</t>
    </r>
    <r>
      <rPr>
        <sz val="12"/>
        <color theme="1"/>
        <rFont val="Times New Roman"/>
        <family val="1"/>
      </rPr>
      <t xml:space="preserve">  1. Eiropas Savienības fondu finansējuma apjoms plānā iezīmēto pasākumu īstenošanai ir indikatīvs, var tikt piesaistīti papildu līdzekļi vai veiktas pārdales atbilstoši Eiropas Savienības fondu plānošanas dokumentos un vidēja termiņa budžeta ietvara likumā noteiktajiem finansējumu apmēriem. 
2. Vidēja termiņa budžeta ietvara likumā šobrīd nevienam no pasākumiem nav plānots finansējums.
3. ERAF projektu finansējums norādīts atbilstoši Darbības programmas Latvijai 2021. – 2027. gadam projektam, iekļaujot līdzfinansējumu un elastības finansējumu. Atbilstoši Kopējo noteikumu regulas nosacījumiem (14.pants) elastības finansējuma izlietojumu var plānot tikai pēc Eiropas Komisijas vidusposma ziņojuma 31.03.2026.  </t>
    </r>
  </si>
  <si>
    <r>
      <rPr>
        <vertAlign val="superscript"/>
        <sz val="12"/>
        <rFont val="Times New Roman"/>
        <family val="1"/>
        <charset val="186"/>
      </rPr>
      <t>2</t>
    </r>
    <r>
      <rPr>
        <sz val="12"/>
        <rFont val="Times New Roman"/>
        <family val="1"/>
        <charset val="186"/>
      </rPr>
      <t>Indikatīvi, ar ERAF atbalstu īstenotos projektus iespējams īstenot līdz 2029. gadam.</t>
    </r>
  </si>
  <si>
    <r>
      <t>Pasākuma īstenošanas gads (ja pasākuma īstenošana ir terminēta)</t>
    </r>
    <r>
      <rPr>
        <b/>
        <vertAlign val="superscript"/>
        <sz val="12"/>
        <rFont val="Times New Roman"/>
        <family val="1"/>
        <charset val="186"/>
      </rPr>
      <t>2</t>
    </r>
  </si>
  <si>
    <t>1. uzdevums/ rīcības virziens: Savienojamības paziņojumam atbilstošas platjoslas elektronisko sakaru infrastruktūras attīstīšana</t>
  </si>
  <si>
    <t>2. uzdevums/ rīcības virziens – elektronisko sakaru tīklu drošība</t>
  </si>
  <si>
    <t>2.2. pasākums "Uzticamības pakalpojumi – eParaksts un e-Identitāte"</t>
  </si>
  <si>
    <t>2.3 pasākums "IKT koplietojamas skaitļošanas infrastruktūras attīstība un un pilnveide"</t>
  </si>
  <si>
    <t>ANM projektam 2026/ ERAF projektam: 2027</t>
  </si>
  <si>
    <t>ANM projektam: 2026/ ERAF projektam: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</si>
</sst>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2"/>
      <color theme="1"/>
      <name val="Times New Roman"/>
      <family val="1"/>
    </font>
    <font>
      <b/>
      <sz val="12"/>
      <color theme="1"/>
      <name val="Times New Roman"/>
      <family val="1"/>
    </font>
    <font>
      <b/>
      <sz val="12"/>
      <name val="Times New Roman"/>
      <family val="1"/>
    </font>
    <font>
      <sz val="12"/>
      <name val="Times New Roman"/>
      <family val="1"/>
    </font>
    <font>
      <vertAlign val="superscript"/>
      <sz val="12"/>
      <color theme="1"/>
      <name val="Times New Roman"/>
      <family val="1"/>
    </font>
    <font>
      <b/>
      <sz val="7"/>
      <color theme="1"/>
      <name val="Times New Roman"/>
      <family val="1"/>
    </font>
    <font>
      <b/>
      <vertAlign val="superscript"/>
      <sz val="12"/>
      <color theme="1"/>
      <name val="Times New Roman"/>
      <family val="1"/>
    </font>
    <font>
      <sz val="11"/>
      <color theme="1"/>
      <name val="Calibri"/>
      <family val="2"/>
      <charset val="186"/>
      <scheme val="minor"/>
    </font>
    <font>
      <sz val="12"/>
      <color rgb="FF000000"/>
      <name val="Times New Roman"/>
      <family val="1"/>
      <charset val="186"/>
    </font>
    <font>
      <sz val="12"/>
      <name val="Times New Roman"/>
      <family val="1"/>
      <charset val="186"/>
    </font>
    <font>
      <vertAlign val="superscript"/>
      <sz val="12"/>
      <name val="Times New Roman"/>
      <family val="1"/>
      <charset val="186"/>
    </font>
    <font>
      <b/>
      <vertAlign val="superscript"/>
      <sz val="12"/>
      <name val="Times New Roman"/>
      <family val="1"/>
      <charset val="186"/>
    </font>
    <font>
      <b/>
      <sz val="12"/>
      <name val="Times New Roman"/>
      <family val="1"/>
      <charset val="186"/>
    </font>
    <font>
      <b/>
      <sz val="12"/>
      <color rgb="FF000000"/>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cellStyleXfs>
  <cellXfs count="56">
    <xf numFmtId="0" fontId="0" fillId="0" borderId="0" xfId="0"/>
    <xf numFmtId="0" fontId="1" fillId="0" borderId="0" xfId="0" applyFont="1"/>
    <xf numFmtId="0" fontId="1" fillId="0" borderId="0" xfId="0" applyFont="1" applyAlignment="1">
      <alignment horizontal="right"/>
    </xf>
    <xf numFmtId="0" fontId="1" fillId="0" borderId="0" xfId="0" applyFont="1" applyBorder="1"/>
    <xf numFmtId="3" fontId="1" fillId="0" borderId="0" xfId="0" applyNumberFormat="1" applyFont="1"/>
    <xf numFmtId="3" fontId="10"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 fillId="4" borderId="0" xfId="0" applyFont="1" applyFill="1"/>
    <xf numFmtId="3" fontId="4" fillId="0"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xf>
    <xf numFmtId="3" fontId="13" fillId="0"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3" fontId="13"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3"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13" fillId="3" borderId="1" xfId="0" applyFont="1" applyFill="1" applyBorder="1" applyAlignment="1">
      <alignment horizontal="left" vertical="top"/>
    </xf>
    <xf numFmtId="3" fontId="9" fillId="0" borderId="1" xfId="1" applyNumberFormat="1" applyFont="1" applyFill="1" applyBorder="1" applyAlignment="1">
      <alignment horizontal="center" vertical="center"/>
    </xf>
    <xf numFmtId="0" fontId="13" fillId="3" borderId="4" xfId="0" applyFont="1" applyFill="1" applyBorder="1" applyAlignment="1">
      <alignment vertical="top"/>
    </xf>
    <xf numFmtId="0" fontId="13" fillId="3" borderId="5" xfId="0" applyFont="1" applyFill="1" applyBorder="1" applyAlignment="1">
      <alignment vertical="top"/>
    </xf>
    <xf numFmtId="0" fontId="13" fillId="3" borderId="6" xfId="0" applyFont="1" applyFill="1" applyBorder="1" applyAlignment="1">
      <alignment vertical="top"/>
    </xf>
    <xf numFmtId="0" fontId="2" fillId="0" borderId="0" xfId="0" applyFont="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left"/>
    </xf>
    <xf numFmtId="0" fontId="13" fillId="3"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horizontal="left" wrapText="1"/>
    </xf>
    <xf numFmtId="0" fontId="4" fillId="0" borderId="0" xfId="0" applyFont="1" applyAlignment="1">
      <alignment horizontal="left" wrapText="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13" fillId="3" borderId="4" xfId="0" applyFont="1" applyFill="1" applyBorder="1" applyAlignment="1">
      <alignment horizontal="left" vertical="top"/>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1" fillId="0" borderId="7" xfId="0" applyFont="1" applyBorder="1" applyAlignment="1">
      <alignment horizontal="left"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20C5-5EA5-427E-A25F-5D777D73135F}">
  <sheetPr>
    <pageSetUpPr fitToPage="1"/>
  </sheetPr>
  <dimension ref="A1:M36"/>
  <sheetViews>
    <sheetView tabSelected="1" view="pageBreakPreview" topLeftCell="A22" zoomScale="75" zoomScaleNormal="75" zoomScaleSheetLayoutView="75" workbookViewId="0">
      <selection activeCell="M31" sqref="M31:M32"/>
    </sheetView>
  </sheetViews>
  <sheetFormatPr defaultColWidth="9.08984375" defaultRowHeight="15.5" outlineLevelCol="1" x14ac:dyDescent="0.35"/>
  <cols>
    <col min="1" max="1" width="16" style="1" customWidth="1"/>
    <col min="2" max="2" width="18.81640625" style="1" customWidth="1"/>
    <col min="3" max="3" width="49.6328125" style="1" customWidth="1"/>
    <col min="4" max="4" width="6" style="1" customWidth="1" outlineLevel="1"/>
    <col min="5" max="5" width="5.90625" style="1" customWidth="1" outlineLevel="1"/>
    <col min="6" max="6" width="6" style="1" customWidth="1" outlineLevel="1"/>
    <col min="7" max="7" width="12" style="1" customWidth="1"/>
    <col min="8" max="8" width="11.453125" style="1" customWidth="1"/>
    <col min="9" max="9" width="11.6328125" style="1" customWidth="1"/>
    <col min="10" max="10" width="10.6328125" style="1" customWidth="1"/>
    <col min="11" max="11" width="15.36328125" style="1" customWidth="1"/>
    <col min="12" max="12" width="15.453125" style="1" customWidth="1"/>
    <col min="13" max="13" width="13.453125" style="1" customWidth="1"/>
    <col min="14" max="14" width="13.453125" style="1" bestFit="1" customWidth="1"/>
    <col min="15" max="16384" width="9.08984375" style="1"/>
  </cols>
  <sheetData>
    <row r="1" spans="1:13" x14ac:dyDescent="0.35">
      <c r="K1" s="2"/>
      <c r="L1" s="2"/>
      <c r="M1" s="2" t="s">
        <v>20</v>
      </c>
    </row>
    <row r="2" spans="1:13" x14ac:dyDescent="0.35">
      <c r="G2" s="4"/>
    </row>
    <row r="3" spans="1:13" ht="18.5" x14ac:dyDescent="0.35">
      <c r="A3" s="33" t="s">
        <v>6</v>
      </c>
      <c r="B3" s="33"/>
      <c r="C3" s="33"/>
      <c r="D3" s="33"/>
      <c r="E3" s="33"/>
      <c r="F3" s="33"/>
      <c r="G3" s="33"/>
      <c r="H3" s="33"/>
      <c r="I3" s="33"/>
      <c r="J3" s="33"/>
      <c r="K3" s="33"/>
      <c r="L3" s="33"/>
      <c r="M3" s="33"/>
    </row>
    <row r="4" spans="1:13" ht="5.4" customHeight="1" x14ac:dyDescent="0.35">
      <c r="A4" s="3"/>
      <c r="B4" s="3"/>
      <c r="C4" s="3"/>
      <c r="D4" s="3"/>
      <c r="E4" s="3"/>
      <c r="F4" s="3"/>
      <c r="G4" s="3"/>
      <c r="H4" s="3"/>
      <c r="I4" s="3"/>
      <c r="J4" s="3"/>
      <c r="K4" s="3"/>
    </row>
    <row r="5" spans="1:13" ht="27" customHeight="1" x14ac:dyDescent="0.35">
      <c r="A5" s="35" t="s">
        <v>0</v>
      </c>
      <c r="B5" s="35" t="s">
        <v>2</v>
      </c>
      <c r="C5" s="35" t="s">
        <v>15</v>
      </c>
      <c r="D5" s="35" t="s">
        <v>7</v>
      </c>
      <c r="E5" s="35"/>
      <c r="F5" s="35"/>
      <c r="G5" s="35" t="s">
        <v>1</v>
      </c>
      <c r="H5" s="35"/>
      <c r="I5" s="35"/>
      <c r="J5" s="35"/>
      <c r="K5" s="35"/>
      <c r="L5" s="35"/>
      <c r="M5" s="35" t="s">
        <v>23</v>
      </c>
    </row>
    <row r="6" spans="1:13" ht="109.75" customHeight="1" x14ac:dyDescent="0.35">
      <c r="A6" s="35"/>
      <c r="B6" s="35"/>
      <c r="C6" s="35"/>
      <c r="D6" s="9">
        <v>2021</v>
      </c>
      <c r="E6" s="9">
        <v>2022</v>
      </c>
      <c r="F6" s="9">
        <v>2023</v>
      </c>
      <c r="G6" s="9" t="s">
        <v>3</v>
      </c>
      <c r="H6" s="9">
        <v>2021</v>
      </c>
      <c r="I6" s="9">
        <v>2022</v>
      </c>
      <c r="J6" s="9">
        <v>2023</v>
      </c>
      <c r="K6" s="9" t="s">
        <v>18</v>
      </c>
      <c r="L6" s="9" t="s">
        <v>19</v>
      </c>
      <c r="M6" s="35"/>
    </row>
    <row r="7" spans="1:13" ht="18" customHeight="1" x14ac:dyDescent="0.35">
      <c r="A7" s="34" t="s">
        <v>9</v>
      </c>
      <c r="B7" s="34"/>
      <c r="C7" s="34"/>
      <c r="D7" s="14">
        <f t="shared" ref="D7:F7" si="0">D8+D9</f>
        <v>0</v>
      </c>
      <c r="E7" s="14">
        <f t="shared" si="0"/>
        <v>0</v>
      </c>
      <c r="F7" s="14">
        <f t="shared" si="0"/>
        <v>0</v>
      </c>
      <c r="G7" s="14">
        <f>G8+G9</f>
        <v>70315000</v>
      </c>
      <c r="H7" s="14">
        <f t="shared" ref="H7:K7" si="1">H8+H9</f>
        <v>0</v>
      </c>
      <c r="I7" s="14">
        <f t="shared" si="1"/>
        <v>7101500</v>
      </c>
      <c r="J7" s="14">
        <f t="shared" si="1"/>
        <v>7101500</v>
      </c>
      <c r="K7" s="14">
        <f t="shared" si="1"/>
        <v>56112000</v>
      </c>
      <c r="L7" s="24">
        <v>0</v>
      </c>
      <c r="M7" s="22" t="s">
        <v>4</v>
      </c>
    </row>
    <row r="8" spans="1:13" ht="18" customHeight="1" x14ac:dyDescent="0.35">
      <c r="A8" s="34" t="s">
        <v>14</v>
      </c>
      <c r="B8" s="34"/>
      <c r="C8" s="34"/>
      <c r="D8" s="8">
        <v>0</v>
      </c>
      <c r="E8" s="8">
        <v>0</v>
      </c>
      <c r="F8" s="8">
        <v>0</v>
      </c>
      <c r="G8" s="5">
        <f>G12+G15+G18+G21+G25+G31+G28</f>
        <v>70315000</v>
      </c>
      <c r="H8" s="5">
        <f>H12+H15+H18+H21+H25+H31+H28</f>
        <v>0</v>
      </c>
      <c r="I8" s="5">
        <f>I12+I15+I18+I21+I25+I31+I28</f>
        <v>7101500</v>
      </c>
      <c r="J8" s="5">
        <f>J12+J15+J18+J21+J25+J31+J28</f>
        <v>7101500</v>
      </c>
      <c r="K8" s="5">
        <f>K12+K15+K18+K21+K25+K31+K28</f>
        <v>56112000</v>
      </c>
      <c r="L8" s="24">
        <v>0</v>
      </c>
      <c r="M8" s="22" t="s">
        <v>4</v>
      </c>
    </row>
    <row r="9" spans="1:13" ht="14.4" customHeight="1" x14ac:dyDescent="0.35">
      <c r="A9" s="34" t="s">
        <v>8</v>
      </c>
      <c r="B9" s="34"/>
      <c r="C9" s="34"/>
      <c r="D9" s="8">
        <v>0</v>
      </c>
      <c r="E9" s="8">
        <v>0</v>
      </c>
      <c r="F9" s="8">
        <v>0</v>
      </c>
      <c r="G9" s="8">
        <v>0</v>
      </c>
      <c r="H9" s="8">
        <v>0</v>
      </c>
      <c r="I9" s="8">
        <v>0</v>
      </c>
      <c r="J9" s="8">
        <v>0</v>
      </c>
      <c r="K9" s="8">
        <v>0</v>
      </c>
      <c r="L9" s="24">
        <v>0</v>
      </c>
      <c r="M9" s="22" t="s">
        <v>4</v>
      </c>
    </row>
    <row r="10" spans="1:13" x14ac:dyDescent="0.35">
      <c r="A10" s="36" t="s">
        <v>24</v>
      </c>
      <c r="B10" s="36"/>
      <c r="C10" s="36"/>
      <c r="D10" s="36"/>
      <c r="E10" s="36"/>
      <c r="F10" s="36"/>
      <c r="G10" s="36"/>
      <c r="H10" s="36"/>
      <c r="I10" s="36"/>
      <c r="J10" s="36"/>
      <c r="K10" s="36"/>
      <c r="L10" s="36"/>
      <c r="M10" s="36"/>
    </row>
    <row r="11" spans="1:13" ht="19.75" customHeight="1" x14ac:dyDescent="0.35">
      <c r="A11" s="25"/>
      <c r="B11" s="37" t="s">
        <v>11</v>
      </c>
      <c r="C11" s="37"/>
      <c r="D11" s="37"/>
      <c r="E11" s="37"/>
      <c r="F11" s="37"/>
      <c r="G11" s="37"/>
      <c r="H11" s="37"/>
      <c r="I11" s="37"/>
      <c r="J11" s="37"/>
      <c r="K11" s="37"/>
      <c r="L11" s="37"/>
      <c r="M11" s="37"/>
    </row>
    <row r="12" spans="1:13" ht="20.399999999999999" customHeight="1" x14ac:dyDescent="0.35">
      <c r="A12" s="23"/>
      <c r="B12" s="11" t="s">
        <v>14</v>
      </c>
      <c r="C12" s="10"/>
      <c r="D12" s="15">
        <v>0</v>
      </c>
      <c r="E12" s="15">
        <v>0</v>
      </c>
      <c r="F12" s="15">
        <v>0</v>
      </c>
      <c r="G12" s="16">
        <f>G13</f>
        <v>16850000</v>
      </c>
      <c r="H12" s="17">
        <f t="shared" ref="H12:K12" si="2">H13</f>
        <v>0</v>
      </c>
      <c r="I12" s="17">
        <f t="shared" si="2"/>
        <v>1685000</v>
      </c>
      <c r="J12" s="17">
        <f t="shared" si="2"/>
        <v>1685000</v>
      </c>
      <c r="K12" s="17">
        <f t="shared" si="2"/>
        <v>13480000</v>
      </c>
      <c r="L12" s="22">
        <v>0</v>
      </c>
      <c r="M12" s="38" t="s">
        <v>28</v>
      </c>
    </row>
    <row r="13" spans="1:13" ht="79.75" customHeight="1" x14ac:dyDescent="0.35">
      <c r="A13" s="7"/>
      <c r="B13" s="7"/>
      <c r="C13" s="7" t="s">
        <v>16</v>
      </c>
      <c r="D13" s="8">
        <v>0</v>
      </c>
      <c r="E13" s="8">
        <v>0</v>
      </c>
      <c r="F13" s="8">
        <v>0</v>
      </c>
      <c r="G13" s="6">
        <v>16850000</v>
      </c>
      <c r="H13" s="6">
        <v>0</v>
      </c>
      <c r="I13" s="6">
        <f t="shared" ref="I13" si="3">G13*0.1</f>
        <v>1685000</v>
      </c>
      <c r="J13" s="6">
        <f t="shared" ref="J13" si="4">G13*0.1</f>
        <v>1685000</v>
      </c>
      <c r="K13" s="6">
        <f>G13-H13-I13-J13</f>
        <v>13480000</v>
      </c>
      <c r="L13" s="22">
        <v>0</v>
      </c>
      <c r="M13" s="39"/>
    </row>
    <row r="14" spans="1:13" ht="19.75" customHeight="1" x14ac:dyDescent="0.35">
      <c r="A14" s="26"/>
      <c r="B14" s="54" t="s">
        <v>10</v>
      </c>
      <c r="C14" s="54"/>
      <c r="D14" s="54"/>
      <c r="E14" s="54"/>
      <c r="F14" s="54"/>
      <c r="G14" s="54"/>
      <c r="H14" s="54"/>
      <c r="I14" s="54"/>
      <c r="J14" s="54"/>
      <c r="K14" s="54"/>
      <c r="L14" s="54"/>
      <c r="M14" s="54"/>
    </row>
    <row r="15" spans="1:13" ht="18.649999999999999" customHeight="1" x14ac:dyDescent="0.35">
      <c r="A15" s="10"/>
      <c r="B15" s="11" t="s">
        <v>14</v>
      </c>
      <c r="C15" s="10"/>
      <c r="D15" s="17">
        <f>D16</f>
        <v>0</v>
      </c>
      <c r="E15" s="17">
        <f t="shared" ref="E15:K15" si="5">E16</f>
        <v>0</v>
      </c>
      <c r="F15" s="17">
        <f t="shared" si="5"/>
        <v>0</v>
      </c>
      <c r="G15" s="17">
        <f t="shared" si="5"/>
        <v>8265000</v>
      </c>
      <c r="H15" s="17">
        <f t="shared" si="5"/>
        <v>0</v>
      </c>
      <c r="I15" s="17">
        <f t="shared" si="5"/>
        <v>826500</v>
      </c>
      <c r="J15" s="17">
        <f t="shared" si="5"/>
        <v>826500</v>
      </c>
      <c r="K15" s="17">
        <f t="shared" si="5"/>
        <v>6612000</v>
      </c>
      <c r="L15" s="22">
        <v>0</v>
      </c>
      <c r="M15" s="40">
        <v>2027</v>
      </c>
    </row>
    <row r="16" spans="1:13" ht="82.75" customHeight="1" x14ac:dyDescent="0.35">
      <c r="A16" s="7"/>
      <c r="B16" s="7"/>
      <c r="C16" s="7" t="s">
        <v>16</v>
      </c>
      <c r="D16" s="8">
        <v>0</v>
      </c>
      <c r="E16" s="8">
        <v>0</v>
      </c>
      <c r="F16" s="8">
        <v>0</v>
      </c>
      <c r="G16" s="6">
        <v>8265000</v>
      </c>
      <c r="H16" s="6">
        <v>0</v>
      </c>
      <c r="I16" s="6">
        <f t="shared" ref="I16" si="6">G16*0.1</f>
        <v>826500</v>
      </c>
      <c r="J16" s="6">
        <f t="shared" ref="J16" si="7">G16*0.1</f>
        <v>826500</v>
      </c>
      <c r="K16" s="6">
        <f>G16-H16-I16-J16</f>
        <v>6612000</v>
      </c>
      <c r="L16" s="22">
        <v>0</v>
      </c>
      <c r="M16" s="41"/>
    </row>
    <row r="17" spans="1:13" ht="22.75" customHeight="1" x14ac:dyDescent="0.35">
      <c r="A17" s="27"/>
      <c r="B17" s="55" t="s">
        <v>12</v>
      </c>
      <c r="C17" s="55"/>
      <c r="D17" s="55"/>
      <c r="E17" s="55"/>
      <c r="F17" s="55"/>
      <c r="G17" s="55"/>
      <c r="H17" s="55"/>
      <c r="I17" s="55"/>
      <c r="J17" s="55"/>
      <c r="K17" s="55"/>
      <c r="L17" s="55"/>
      <c r="M17" s="55"/>
    </row>
    <row r="18" spans="1:13" ht="18" customHeight="1" x14ac:dyDescent="0.35">
      <c r="A18" s="10"/>
      <c r="B18" s="11" t="s">
        <v>14</v>
      </c>
      <c r="C18" s="10"/>
      <c r="D18" s="15">
        <v>0</v>
      </c>
      <c r="E18" s="15">
        <v>0</v>
      </c>
      <c r="F18" s="15">
        <v>0</v>
      </c>
      <c r="G18" s="16">
        <f>G19</f>
        <v>25750000</v>
      </c>
      <c r="H18" s="16">
        <f t="shared" ref="H18:K18" si="8">H19</f>
        <v>0</v>
      </c>
      <c r="I18" s="16">
        <f t="shared" si="8"/>
        <v>2575000</v>
      </c>
      <c r="J18" s="16">
        <f t="shared" si="8"/>
        <v>2575000</v>
      </c>
      <c r="K18" s="16">
        <f t="shared" si="8"/>
        <v>20600000</v>
      </c>
      <c r="L18" s="22">
        <v>0</v>
      </c>
      <c r="M18" s="40">
        <v>2027</v>
      </c>
    </row>
    <row r="19" spans="1:13" ht="85.25" customHeight="1" x14ac:dyDescent="0.35">
      <c r="A19" s="7"/>
      <c r="B19" s="7"/>
      <c r="C19" s="7" t="s">
        <v>16</v>
      </c>
      <c r="D19" s="8">
        <v>0</v>
      </c>
      <c r="E19" s="8">
        <v>0</v>
      </c>
      <c r="F19" s="8">
        <v>0</v>
      </c>
      <c r="G19" s="6">
        <v>25750000</v>
      </c>
      <c r="H19" s="6">
        <v>0</v>
      </c>
      <c r="I19" s="6">
        <f>G19*0.1</f>
        <v>2575000</v>
      </c>
      <c r="J19" s="6">
        <f>G19*0.1</f>
        <v>2575000</v>
      </c>
      <c r="K19" s="6">
        <f>G19-I19-J19</f>
        <v>20600000</v>
      </c>
      <c r="L19" s="22">
        <v>0</v>
      </c>
      <c r="M19" s="41"/>
    </row>
    <row r="20" spans="1:13" ht="35.4" customHeight="1" x14ac:dyDescent="0.35">
      <c r="A20" s="20"/>
      <c r="B20" s="55" t="s">
        <v>5</v>
      </c>
      <c r="C20" s="55"/>
      <c r="D20" s="55"/>
      <c r="E20" s="55"/>
      <c r="F20" s="55"/>
      <c r="G20" s="55"/>
      <c r="H20" s="55"/>
      <c r="I20" s="55"/>
      <c r="J20" s="55"/>
      <c r="K20" s="55"/>
      <c r="L20" s="55"/>
      <c r="M20" s="55"/>
    </row>
    <row r="21" spans="1:13" ht="15.65" customHeight="1" x14ac:dyDescent="0.35">
      <c r="A21" s="10"/>
      <c r="B21" s="11" t="s">
        <v>14</v>
      </c>
      <c r="C21" s="10"/>
      <c r="D21" s="15">
        <f>D22</f>
        <v>0</v>
      </c>
      <c r="E21" s="15">
        <f t="shared" ref="E21:K21" si="9">E22</f>
        <v>0</v>
      </c>
      <c r="F21" s="15">
        <f t="shared" si="9"/>
        <v>0</v>
      </c>
      <c r="G21" s="17">
        <f t="shared" si="9"/>
        <v>300000</v>
      </c>
      <c r="H21" s="17">
        <f t="shared" si="9"/>
        <v>0</v>
      </c>
      <c r="I21" s="17">
        <f t="shared" si="9"/>
        <v>100000</v>
      </c>
      <c r="J21" s="17">
        <f t="shared" si="9"/>
        <v>100000</v>
      </c>
      <c r="K21" s="17">
        <f t="shared" si="9"/>
        <v>100000</v>
      </c>
      <c r="L21" s="24">
        <v>0</v>
      </c>
      <c r="M21" s="40">
        <v>2027</v>
      </c>
    </row>
    <row r="22" spans="1:13" ht="22.75" customHeight="1" x14ac:dyDescent="0.35">
      <c r="A22" s="7"/>
      <c r="B22" s="7"/>
      <c r="C22" s="7" t="s">
        <v>17</v>
      </c>
      <c r="D22" s="8">
        <v>0</v>
      </c>
      <c r="E22" s="8">
        <v>0</v>
      </c>
      <c r="F22" s="8">
        <v>0</v>
      </c>
      <c r="G22" s="6">
        <f>SUM(H22:K22)</f>
        <v>300000</v>
      </c>
      <c r="H22" s="6">
        <v>0</v>
      </c>
      <c r="I22" s="6">
        <v>100000</v>
      </c>
      <c r="J22" s="6">
        <v>100000</v>
      </c>
      <c r="K22" s="6">
        <v>100000</v>
      </c>
      <c r="L22" s="24">
        <v>0</v>
      </c>
      <c r="M22" s="41"/>
    </row>
    <row r="23" spans="1:13" x14ac:dyDescent="0.35">
      <c r="A23" s="44" t="s">
        <v>25</v>
      </c>
      <c r="B23" s="45"/>
      <c r="C23" s="45"/>
      <c r="D23" s="45"/>
      <c r="E23" s="45"/>
      <c r="F23" s="45"/>
      <c r="G23" s="45"/>
      <c r="H23" s="45"/>
      <c r="I23" s="45"/>
      <c r="J23" s="45"/>
      <c r="K23" s="45"/>
      <c r="L23" s="45"/>
      <c r="M23" s="46"/>
    </row>
    <row r="24" spans="1:13" s="12" customFormat="1" x14ac:dyDescent="0.35">
      <c r="A24" s="28"/>
      <c r="B24" s="47" t="s">
        <v>13</v>
      </c>
      <c r="C24" s="48"/>
      <c r="D24" s="48"/>
      <c r="E24" s="48"/>
      <c r="F24" s="48"/>
      <c r="G24" s="48"/>
      <c r="H24" s="48"/>
      <c r="I24" s="48"/>
      <c r="J24" s="48"/>
      <c r="K24" s="48"/>
      <c r="L24" s="48"/>
      <c r="M24" s="49"/>
    </row>
    <row r="25" spans="1:13" x14ac:dyDescent="0.35">
      <c r="A25" s="10"/>
      <c r="B25" s="11" t="s">
        <v>14</v>
      </c>
      <c r="C25" s="10"/>
      <c r="D25" s="15">
        <v>0</v>
      </c>
      <c r="E25" s="15">
        <v>0</v>
      </c>
      <c r="F25" s="15">
        <v>0</v>
      </c>
      <c r="G25" s="18">
        <f>G26</f>
        <v>4350000</v>
      </c>
      <c r="H25" s="18">
        <f t="shared" ref="H25:K25" si="10">H26</f>
        <v>0</v>
      </c>
      <c r="I25" s="18">
        <f t="shared" si="10"/>
        <v>435000</v>
      </c>
      <c r="J25" s="18">
        <f t="shared" si="10"/>
        <v>435000</v>
      </c>
      <c r="K25" s="18">
        <f t="shared" si="10"/>
        <v>3480000</v>
      </c>
      <c r="L25" s="24">
        <v>0</v>
      </c>
      <c r="M25" s="40">
        <v>2027</v>
      </c>
    </row>
    <row r="26" spans="1:13" ht="82.25" customHeight="1" x14ac:dyDescent="0.35">
      <c r="A26" s="7"/>
      <c r="B26" s="7"/>
      <c r="C26" s="7" t="s">
        <v>16</v>
      </c>
      <c r="D26" s="8">
        <v>0</v>
      </c>
      <c r="E26" s="8">
        <v>0</v>
      </c>
      <c r="F26" s="8">
        <v>0</v>
      </c>
      <c r="G26" s="6">
        <v>4350000</v>
      </c>
      <c r="H26" s="6">
        <v>0</v>
      </c>
      <c r="I26" s="6">
        <f>G26*0.1</f>
        <v>435000</v>
      </c>
      <c r="J26" s="6">
        <f>G26*0.1</f>
        <v>435000</v>
      </c>
      <c r="K26" s="6">
        <f>G26-I26-J26</f>
        <v>3480000</v>
      </c>
      <c r="L26" s="24">
        <v>0</v>
      </c>
      <c r="M26" s="41"/>
    </row>
    <row r="27" spans="1:13" ht="20.399999999999999" customHeight="1" x14ac:dyDescent="0.35">
      <c r="A27" s="20"/>
      <c r="B27" s="50" t="s">
        <v>26</v>
      </c>
      <c r="C27" s="51"/>
      <c r="D27" s="51"/>
      <c r="E27" s="51"/>
      <c r="F27" s="51"/>
      <c r="G27" s="51"/>
      <c r="H27" s="51"/>
      <c r="I27" s="51"/>
      <c r="J27" s="51"/>
      <c r="K27" s="51"/>
      <c r="L27" s="51"/>
      <c r="M27" s="52"/>
    </row>
    <row r="28" spans="1:13" ht="18" customHeight="1" x14ac:dyDescent="0.35">
      <c r="A28" s="10"/>
      <c r="B28" s="11" t="s">
        <v>14</v>
      </c>
      <c r="C28" s="10"/>
      <c r="D28" s="15">
        <v>0</v>
      </c>
      <c r="E28" s="15">
        <v>0</v>
      </c>
      <c r="F28" s="15">
        <v>0</v>
      </c>
      <c r="G28" s="21">
        <f>G29</f>
        <v>7800000</v>
      </c>
      <c r="H28" s="21">
        <v>0</v>
      </c>
      <c r="I28" s="21">
        <f t="shared" ref="I28:K28" si="11">I29</f>
        <v>780000</v>
      </c>
      <c r="J28" s="21">
        <f t="shared" si="11"/>
        <v>780000</v>
      </c>
      <c r="K28" s="21">
        <f t="shared" si="11"/>
        <v>6240000</v>
      </c>
      <c r="L28" s="24">
        <v>0</v>
      </c>
      <c r="M28" s="40">
        <v>2027</v>
      </c>
    </row>
    <row r="29" spans="1:13" ht="85.75" customHeight="1" x14ac:dyDescent="0.35">
      <c r="A29" s="7"/>
      <c r="B29" s="7"/>
      <c r="C29" s="7" t="s">
        <v>16</v>
      </c>
      <c r="D29" s="8">
        <v>0</v>
      </c>
      <c r="E29" s="8">
        <v>0</v>
      </c>
      <c r="F29" s="8">
        <v>0</v>
      </c>
      <c r="G29" s="13">
        <v>7800000</v>
      </c>
      <c r="H29" s="13">
        <f t="shared" ref="H29" si="12">H28*0.15</f>
        <v>0</v>
      </c>
      <c r="I29" s="13">
        <f>G29*0.1</f>
        <v>780000</v>
      </c>
      <c r="J29" s="13">
        <f>G29*0.1</f>
        <v>780000</v>
      </c>
      <c r="K29" s="13">
        <f>G29-J29-I29-H29</f>
        <v>6240000</v>
      </c>
      <c r="L29" s="24">
        <v>0</v>
      </c>
      <c r="M29" s="41"/>
    </row>
    <row r="30" spans="1:13" ht="21.65" customHeight="1" x14ac:dyDescent="0.35">
      <c r="A30" s="28"/>
      <c r="B30" s="30" t="s">
        <v>27</v>
      </c>
      <c r="C30" s="31"/>
      <c r="D30" s="31"/>
      <c r="E30" s="31"/>
      <c r="F30" s="31"/>
      <c r="G30" s="31"/>
      <c r="H30" s="31"/>
      <c r="I30" s="31"/>
      <c r="J30" s="31"/>
      <c r="K30" s="31"/>
      <c r="L30" s="31"/>
      <c r="M30" s="32"/>
    </row>
    <row r="31" spans="1:13" ht="15.65" customHeight="1" x14ac:dyDescent="0.35">
      <c r="A31" s="10"/>
      <c r="B31" s="11" t="s">
        <v>14</v>
      </c>
      <c r="C31" s="10"/>
      <c r="D31" s="15">
        <v>0</v>
      </c>
      <c r="E31" s="15">
        <v>0</v>
      </c>
      <c r="F31" s="15">
        <v>0</v>
      </c>
      <c r="G31" s="19">
        <f>SUM(G32:G32)</f>
        <v>7000000</v>
      </c>
      <c r="H31" s="19">
        <f>SUM(H32:H32)</f>
        <v>0</v>
      </c>
      <c r="I31" s="21">
        <f>SUM(I32:I32)</f>
        <v>700000</v>
      </c>
      <c r="J31" s="21">
        <f>SUM(J32:J32)</f>
        <v>700000</v>
      </c>
      <c r="K31" s="21">
        <f>SUM(K32:K32)</f>
        <v>5600000</v>
      </c>
      <c r="L31" s="24">
        <v>0</v>
      </c>
      <c r="M31" s="38" t="s">
        <v>29</v>
      </c>
    </row>
    <row r="32" spans="1:13" ht="82.25" customHeight="1" x14ac:dyDescent="0.35">
      <c r="A32" s="7"/>
      <c r="B32" s="7"/>
      <c r="C32" s="7" t="s">
        <v>16</v>
      </c>
      <c r="D32" s="8">
        <v>0</v>
      </c>
      <c r="E32" s="8">
        <v>0</v>
      </c>
      <c r="F32" s="8">
        <v>0</v>
      </c>
      <c r="G32" s="13">
        <v>7000000</v>
      </c>
      <c r="H32" s="13">
        <v>0</v>
      </c>
      <c r="I32" s="29">
        <f>G32*0.1</f>
        <v>700000</v>
      </c>
      <c r="J32" s="29">
        <f>G32*0.1</f>
        <v>700000</v>
      </c>
      <c r="K32" s="13">
        <f>G32-I32-J32</f>
        <v>5600000</v>
      </c>
      <c r="L32" s="24">
        <v>0</v>
      </c>
      <c r="M32" s="39"/>
    </row>
    <row r="33" spans="1:13" ht="83.4" customHeight="1" x14ac:dyDescent="0.35">
      <c r="A33" s="53" t="s">
        <v>21</v>
      </c>
      <c r="B33" s="53"/>
      <c r="C33" s="53"/>
      <c r="D33" s="53"/>
      <c r="E33" s="53"/>
      <c r="F33" s="53"/>
      <c r="G33" s="53"/>
      <c r="H33" s="53"/>
      <c r="I33" s="53"/>
      <c r="J33" s="53"/>
      <c r="K33" s="53"/>
      <c r="L33" s="53"/>
      <c r="M33" s="53"/>
    </row>
    <row r="34" spans="1:13" ht="15.65" customHeight="1" x14ac:dyDescent="0.35">
      <c r="A34" s="42" t="s">
        <v>22</v>
      </c>
      <c r="B34" s="42"/>
      <c r="C34" s="42"/>
      <c r="D34" s="43"/>
      <c r="E34" s="43"/>
      <c r="F34" s="43"/>
      <c r="G34" s="43"/>
      <c r="H34" s="43"/>
      <c r="I34" s="43"/>
      <c r="J34" s="43"/>
      <c r="K34" s="43"/>
    </row>
    <row r="36" spans="1:13" x14ac:dyDescent="0.35">
      <c r="A36" s="2"/>
      <c r="B36" s="2"/>
      <c r="C36" s="2"/>
    </row>
  </sheetData>
  <mergeCells count="27">
    <mergeCell ref="M12:M13"/>
    <mergeCell ref="M15:M16"/>
    <mergeCell ref="M18:M19"/>
    <mergeCell ref="A34:K34"/>
    <mergeCell ref="A23:M23"/>
    <mergeCell ref="B24:M24"/>
    <mergeCell ref="B27:M27"/>
    <mergeCell ref="M25:M26"/>
    <mergeCell ref="M31:M32"/>
    <mergeCell ref="M28:M29"/>
    <mergeCell ref="A33:M33"/>
    <mergeCell ref="M21:M22"/>
    <mergeCell ref="B14:M14"/>
    <mergeCell ref="B17:M17"/>
    <mergeCell ref="B20:M20"/>
    <mergeCell ref="A3:M3"/>
    <mergeCell ref="A9:C9"/>
    <mergeCell ref="G5:L5"/>
    <mergeCell ref="A10:M10"/>
    <mergeCell ref="B11:M11"/>
    <mergeCell ref="M5:M6"/>
    <mergeCell ref="A7:C7"/>
    <mergeCell ref="A5:A6"/>
    <mergeCell ref="B5:B6"/>
    <mergeCell ref="C5:C6"/>
    <mergeCell ref="D5:F5"/>
    <mergeCell ref="A8:C8"/>
  </mergeCells>
  <pageMargins left="0.23622047244094491" right="0.23622047244094491" top="0.19685039370078741" bottom="0.74803149606299213" header="0.11811023622047245" footer="0.19685039370078741"/>
  <pageSetup paperSize="9" scale="74" fitToHeight="0" orientation="landscape" verticalDpi="4294967295" r:id="rId1"/>
  <headerFooter differentFirst="1">
    <oddHeader>&amp;C&amp;"Times New Roman,Regular"&amp;14&amp;P</oddHeader>
    <oddFooter>&amp;L&amp;"Times New Roman,Parasts"&amp;12SMplans_p3_130521_finansejums</oddFooter>
    <firstFooter>&amp;L&amp;"Times New Roman,Parasts"&amp;12SMplans_p3_130521_finansejums</firstFooter>
  </headerFooter>
  <rowBreaks count="1" manualBreakCount="1">
    <brk id="22"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91145F39E8C92B47941B25D9B9D380EC" ma:contentTypeVersion="2" ma:contentTypeDescription="Izveidot jaunu dokumentu." ma:contentTypeScope="" ma:versionID="e82776331d03c5a2465459f437f64f3d">
  <xsd:schema xmlns:xsd="http://www.w3.org/2001/XMLSchema" xmlns:xs="http://www.w3.org/2001/XMLSchema" xmlns:p="http://schemas.microsoft.com/office/2006/metadata/properties" xmlns:ns2="538c81d4-abbc-4f89-85e4-fd1e8d1b6b50" targetNamespace="http://schemas.microsoft.com/office/2006/metadata/properties" ma:root="true" ma:fieldsID="18a6e1b1a9b023db1ff536d2ddebf683" ns2:_="">
    <xsd:import namespace="538c81d4-abbc-4f89-85e4-fd1e8d1b6b5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8c81d4-abbc-4f89-85e4-fd1e8d1b6b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7CCE17-2107-4C7D-8915-CC0DD59FDB58}">
  <ds:schemaRefs>
    <ds:schemaRef ds:uri="http://schemas.microsoft.com/office/2006/documentManagement/types"/>
    <ds:schemaRef ds:uri="http://www.w3.org/XML/1998/namespace"/>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538c81d4-abbc-4f89-85e4-fd1e8d1b6b50"/>
    <ds:schemaRef ds:uri="http://schemas.microsoft.com/office/2006/metadata/properties"/>
  </ds:schemaRefs>
</ds:datastoreItem>
</file>

<file path=customXml/itemProps2.xml><?xml version="1.0" encoding="utf-8"?>
<ds:datastoreItem xmlns:ds="http://schemas.openxmlformats.org/officeDocument/2006/customXml" ds:itemID="{86F59298-93EF-453A-ADF5-2FBA88928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8c81d4-abbc-4f89-85e4-fd1e8d1b6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2C6E46-143B-40E4-A6C7-32DD015F8E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Finansejums</vt:lpstr>
      <vt:lpstr>Finansejums!_Toc50380007</vt:lpstr>
      <vt:lpstr>Finansejums!_Toc50380010</vt:lpstr>
      <vt:lpstr>Finansejums!_Toc50380015</vt:lpstr>
      <vt:lpstr>Finansejums!Print_Area</vt:lpstr>
      <vt:lpstr>Finansejums!Print_Titles</vt:lpstr>
    </vt:vector>
  </TitlesOfParts>
  <Manager>Normunds.Egle@sam.gov.lv</Manager>
  <Company>LR 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Elektronisko sakaru nozares attīstības plāns 2021. - 2027. gadam</dc:title>
  <dc:subject>Plāna projekta pielikums</dc:subject>
  <dc:creator>Agnese.Zarina@sam.gov.lv</dc:creator>
  <cp:keywords/>
  <dc:description>A.Zariņa, 67028398, agnese.zarina@sam.gov.lv</dc:description>
  <cp:lastModifiedBy>Astra Vilnīte</cp:lastModifiedBy>
  <cp:revision/>
  <cp:lastPrinted>2021-05-16T11:29:40Z</cp:lastPrinted>
  <dcterms:created xsi:type="dcterms:W3CDTF">2019-07-29T08:29:06Z</dcterms:created>
  <dcterms:modified xsi:type="dcterms:W3CDTF">2021-05-18T09:05:20Z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0x01010091145F39E8C92B47941B25D9B9D380EC</vt:lpwstr>
  </property>
</Properties>
</file>