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Obodova\Desktop\jauniesi\"/>
    </mc:Choice>
  </mc:AlternateContent>
  <bookViews>
    <workbookView xWindow="-105" yWindow="-105" windowWidth="23250" windowHeight="12720"/>
  </bookViews>
  <sheets>
    <sheet name="2. pielikums JPP 2021-2027" sheetId="1" r:id="rId1"/>
  </sheets>
  <definedNames>
    <definedName name="_xlnm._FilterDatabase" localSheetId="0" hidden="1">'2. pielikums JPP 2021-2027'!$A$4:$K$93</definedName>
    <definedName name="_xlnm.Print_Area" localSheetId="0">'2. pielikums JPP 2021-2027'!$A$2:$K$95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B11" i="1"/>
  <c r="C14" i="1"/>
  <c r="D14" i="1"/>
  <c r="E14" i="1"/>
  <c r="F14" i="1"/>
  <c r="G14" i="1"/>
  <c r="H14" i="1"/>
  <c r="I14" i="1"/>
  <c r="J14" i="1"/>
  <c r="K14" i="1"/>
  <c r="C17" i="1"/>
  <c r="D17" i="1"/>
  <c r="E17" i="1"/>
  <c r="F17" i="1"/>
  <c r="G17" i="1"/>
  <c r="H17" i="1"/>
  <c r="I17" i="1"/>
  <c r="J17" i="1"/>
  <c r="K17" i="1"/>
  <c r="C16" i="1"/>
  <c r="D16" i="1"/>
  <c r="E16" i="1"/>
  <c r="F16" i="1"/>
  <c r="G16" i="1"/>
  <c r="H16" i="1"/>
  <c r="I16" i="1"/>
  <c r="J16" i="1"/>
  <c r="K16" i="1"/>
  <c r="B16" i="1"/>
  <c r="C48" i="1"/>
  <c r="D48" i="1"/>
  <c r="E48" i="1"/>
  <c r="F48" i="1"/>
  <c r="G48" i="1"/>
  <c r="H48" i="1"/>
  <c r="I48" i="1"/>
  <c r="J48" i="1"/>
  <c r="K48" i="1"/>
  <c r="B48" i="1"/>
  <c r="C28" i="1"/>
  <c r="D28" i="1"/>
  <c r="E28" i="1"/>
  <c r="F28" i="1"/>
  <c r="G28" i="1"/>
  <c r="H28" i="1"/>
  <c r="I28" i="1"/>
  <c r="J28" i="1"/>
  <c r="K28" i="1"/>
  <c r="B28" i="1"/>
  <c r="C27" i="1"/>
  <c r="D27" i="1"/>
  <c r="E27" i="1"/>
  <c r="F27" i="1"/>
  <c r="G27" i="1"/>
  <c r="H27" i="1"/>
  <c r="I27" i="1"/>
  <c r="J27" i="1"/>
  <c r="K27" i="1"/>
  <c r="B27" i="1"/>
  <c r="C99" i="1"/>
  <c r="D99" i="1"/>
  <c r="D97" i="1" s="1"/>
  <c r="D93" i="1" s="1"/>
  <c r="E99" i="1"/>
  <c r="F99" i="1"/>
  <c r="F97" i="1" s="1"/>
  <c r="F93" i="1" s="1"/>
  <c r="G99" i="1"/>
  <c r="H99" i="1"/>
  <c r="H97" i="1" s="1"/>
  <c r="H93" i="1" s="1"/>
  <c r="I99" i="1"/>
  <c r="J99" i="1"/>
  <c r="J97" i="1" s="1"/>
  <c r="J93" i="1" s="1"/>
  <c r="K99" i="1"/>
  <c r="B99" i="1"/>
  <c r="C451" i="1"/>
  <c r="C444" i="1" s="1"/>
  <c r="D451" i="1"/>
  <c r="D444" i="1" s="1"/>
  <c r="E451" i="1"/>
  <c r="E444" i="1" s="1"/>
  <c r="F451" i="1"/>
  <c r="F444" i="1" s="1"/>
  <c r="G451" i="1"/>
  <c r="G444" i="1" s="1"/>
  <c r="H451" i="1"/>
  <c r="H444" i="1" s="1"/>
  <c r="I451" i="1"/>
  <c r="I444" i="1" s="1"/>
  <c r="J451" i="1"/>
  <c r="J444" i="1" s="1"/>
  <c r="K451" i="1"/>
  <c r="K444" i="1" s="1"/>
  <c r="B451" i="1"/>
  <c r="B444" i="1" s="1"/>
  <c r="C453" i="1"/>
  <c r="C446" i="1" s="1"/>
  <c r="C29" i="1" s="1"/>
  <c r="D453" i="1"/>
  <c r="D446" i="1" s="1"/>
  <c r="D29" i="1" s="1"/>
  <c r="E453" i="1"/>
  <c r="E446" i="1" s="1"/>
  <c r="E29" i="1" s="1"/>
  <c r="F453" i="1"/>
  <c r="F446" i="1" s="1"/>
  <c r="F29" i="1" s="1"/>
  <c r="G453" i="1"/>
  <c r="G446" i="1" s="1"/>
  <c r="G29" i="1" s="1"/>
  <c r="H453" i="1"/>
  <c r="H446" i="1" s="1"/>
  <c r="H29" i="1" s="1"/>
  <c r="I453" i="1"/>
  <c r="I446" i="1" s="1"/>
  <c r="I29" i="1" s="1"/>
  <c r="J453" i="1"/>
  <c r="J446" i="1" s="1"/>
  <c r="J29" i="1" s="1"/>
  <c r="K453" i="1"/>
  <c r="K446" i="1" s="1"/>
  <c r="K29" i="1" s="1"/>
  <c r="C454" i="1"/>
  <c r="C447" i="1" s="1"/>
  <c r="C30" i="1" s="1"/>
  <c r="D454" i="1"/>
  <c r="D447" i="1" s="1"/>
  <c r="D30" i="1" s="1"/>
  <c r="E454" i="1"/>
  <c r="E447" i="1" s="1"/>
  <c r="E30" i="1" s="1"/>
  <c r="F454" i="1"/>
  <c r="F447" i="1" s="1"/>
  <c r="F30" i="1" s="1"/>
  <c r="G454" i="1"/>
  <c r="G447" i="1" s="1"/>
  <c r="G30" i="1" s="1"/>
  <c r="H454" i="1"/>
  <c r="H447" i="1" s="1"/>
  <c r="H30" i="1" s="1"/>
  <c r="I454" i="1"/>
  <c r="I447" i="1" s="1"/>
  <c r="I30" i="1" s="1"/>
  <c r="J454" i="1"/>
  <c r="J447" i="1" s="1"/>
  <c r="J30" i="1" s="1"/>
  <c r="K454" i="1"/>
  <c r="K447" i="1" s="1"/>
  <c r="K30" i="1" s="1"/>
  <c r="B453" i="1"/>
  <c r="B446" i="1" s="1"/>
  <c r="B29" i="1" s="1"/>
  <c r="B454" i="1"/>
  <c r="B447" i="1" s="1"/>
  <c r="B30" i="1" s="1"/>
  <c r="C482" i="1"/>
  <c r="C452" i="1" s="1"/>
  <c r="C445" i="1" s="1"/>
  <c r="D482" i="1"/>
  <c r="D477" i="1" s="1"/>
  <c r="E482" i="1"/>
  <c r="E480" i="1" s="1"/>
  <c r="F482" i="1"/>
  <c r="F480" i="1" s="1"/>
  <c r="G482" i="1"/>
  <c r="G452" i="1" s="1"/>
  <c r="G445" i="1" s="1"/>
  <c r="H482" i="1"/>
  <c r="H480" i="1" s="1"/>
  <c r="I482" i="1"/>
  <c r="I477" i="1" s="1"/>
  <c r="J482" i="1"/>
  <c r="J480" i="1" s="1"/>
  <c r="K482" i="1"/>
  <c r="K452" i="1" s="1"/>
  <c r="K445" i="1" s="1"/>
  <c r="B482" i="1"/>
  <c r="B477" i="1" s="1"/>
  <c r="C372" i="1"/>
  <c r="D372" i="1"/>
  <c r="E372" i="1"/>
  <c r="F372" i="1"/>
  <c r="G372" i="1"/>
  <c r="H372" i="1"/>
  <c r="I372" i="1"/>
  <c r="J372" i="1"/>
  <c r="K372" i="1"/>
  <c r="C374" i="1"/>
  <c r="C361" i="1" s="1"/>
  <c r="D374" i="1"/>
  <c r="D361" i="1" s="1"/>
  <c r="E374" i="1"/>
  <c r="E361" i="1" s="1"/>
  <c r="F374" i="1"/>
  <c r="F361" i="1" s="1"/>
  <c r="G374" i="1"/>
  <c r="G361" i="1" s="1"/>
  <c r="H374" i="1"/>
  <c r="H361" i="1" s="1"/>
  <c r="I374" i="1"/>
  <c r="I361" i="1" s="1"/>
  <c r="J374" i="1"/>
  <c r="J361" i="1" s="1"/>
  <c r="K374" i="1"/>
  <c r="K361" i="1" s="1"/>
  <c r="B374" i="1"/>
  <c r="B361" i="1" s="1"/>
  <c r="B372" i="1"/>
  <c r="C368" i="1"/>
  <c r="C41" i="1" s="1"/>
  <c r="D368" i="1"/>
  <c r="D41" i="1" s="1"/>
  <c r="E368" i="1"/>
  <c r="E41" i="1" s="1"/>
  <c r="F368" i="1"/>
  <c r="F41" i="1" s="1"/>
  <c r="G368" i="1"/>
  <c r="G41" i="1" s="1"/>
  <c r="H368" i="1"/>
  <c r="H41" i="1" s="1"/>
  <c r="I368" i="1"/>
  <c r="I41" i="1" s="1"/>
  <c r="J368" i="1"/>
  <c r="J41" i="1" s="1"/>
  <c r="K368" i="1"/>
  <c r="K41" i="1" s="1"/>
  <c r="C370" i="1"/>
  <c r="C360" i="1" s="1"/>
  <c r="C359" i="1" s="1"/>
  <c r="D370" i="1"/>
  <c r="D360" i="1" s="1"/>
  <c r="D359" i="1" s="1"/>
  <c r="E370" i="1"/>
  <c r="E360" i="1" s="1"/>
  <c r="E359" i="1" s="1"/>
  <c r="F370" i="1"/>
  <c r="F360" i="1" s="1"/>
  <c r="F359" i="1" s="1"/>
  <c r="G370" i="1"/>
  <c r="G360" i="1" s="1"/>
  <c r="H370" i="1"/>
  <c r="H360" i="1" s="1"/>
  <c r="H359" i="1" s="1"/>
  <c r="I370" i="1"/>
  <c r="I360" i="1" s="1"/>
  <c r="I359" i="1" s="1"/>
  <c r="J370" i="1"/>
  <c r="J360" i="1" s="1"/>
  <c r="J359" i="1" s="1"/>
  <c r="K370" i="1"/>
  <c r="K360" i="1" s="1"/>
  <c r="K359" i="1" s="1"/>
  <c r="B370" i="1"/>
  <c r="B360" i="1" s="1"/>
  <c r="B368" i="1"/>
  <c r="B41" i="1" s="1"/>
  <c r="C365" i="1"/>
  <c r="D365" i="1"/>
  <c r="D358" i="1" s="1"/>
  <c r="E365" i="1"/>
  <c r="E358" i="1" s="1"/>
  <c r="F365" i="1"/>
  <c r="F358" i="1" s="1"/>
  <c r="G365" i="1"/>
  <c r="H365" i="1"/>
  <c r="H358" i="1" s="1"/>
  <c r="I365" i="1"/>
  <c r="I358" i="1" s="1"/>
  <c r="J365" i="1"/>
  <c r="J358" i="1" s="1"/>
  <c r="K365" i="1"/>
  <c r="C366" i="1"/>
  <c r="D366" i="1"/>
  <c r="E366" i="1"/>
  <c r="F366" i="1"/>
  <c r="G366" i="1"/>
  <c r="H366" i="1"/>
  <c r="I366" i="1"/>
  <c r="J366" i="1"/>
  <c r="K366" i="1"/>
  <c r="B366" i="1"/>
  <c r="B365" i="1"/>
  <c r="C434" i="1"/>
  <c r="C432" i="1" s="1"/>
  <c r="D434" i="1"/>
  <c r="D432" i="1" s="1"/>
  <c r="E434" i="1"/>
  <c r="E432" i="1" s="1"/>
  <c r="F434" i="1"/>
  <c r="F432" i="1" s="1"/>
  <c r="G434" i="1"/>
  <c r="G432" i="1" s="1"/>
  <c r="H434" i="1"/>
  <c r="H432" i="1" s="1"/>
  <c r="I434" i="1"/>
  <c r="I432" i="1" s="1"/>
  <c r="J434" i="1"/>
  <c r="J432" i="1" s="1"/>
  <c r="K434" i="1"/>
  <c r="K432" i="1" s="1"/>
  <c r="B434" i="1"/>
  <c r="B432" i="1" s="1"/>
  <c r="C430" i="1"/>
  <c r="C369" i="1" s="1"/>
  <c r="C42" i="1" s="1"/>
  <c r="D430" i="1"/>
  <c r="D428" i="1" s="1"/>
  <c r="E430" i="1"/>
  <c r="E369" i="1" s="1"/>
  <c r="E42" i="1" s="1"/>
  <c r="F430" i="1"/>
  <c r="F425" i="1" s="1"/>
  <c r="G430" i="1"/>
  <c r="G369" i="1" s="1"/>
  <c r="G42" i="1" s="1"/>
  <c r="H430" i="1"/>
  <c r="H425" i="1" s="1"/>
  <c r="I430" i="1"/>
  <c r="I369" i="1" s="1"/>
  <c r="I42" i="1" s="1"/>
  <c r="J430" i="1"/>
  <c r="J425" i="1" s="1"/>
  <c r="K430" i="1"/>
  <c r="K369" i="1" s="1"/>
  <c r="K42" i="1" s="1"/>
  <c r="B430" i="1"/>
  <c r="B428" i="1" s="1"/>
  <c r="C239" i="1"/>
  <c r="C39" i="1" s="1"/>
  <c r="D239" i="1"/>
  <c r="D39" i="1" s="1"/>
  <c r="E239" i="1"/>
  <c r="E39" i="1" s="1"/>
  <c r="F239" i="1"/>
  <c r="F39" i="1" s="1"/>
  <c r="G239" i="1"/>
  <c r="G39" i="1" s="1"/>
  <c r="H239" i="1"/>
  <c r="H39" i="1" s="1"/>
  <c r="I239" i="1"/>
  <c r="I39" i="1" s="1"/>
  <c r="J239" i="1"/>
  <c r="J39" i="1" s="1"/>
  <c r="K239" i="1"/>
  <c r="K39" i="1" s="1"/>
  <c r="B239" i="1"/>
  <c r="B39" i="1" s="1"/>
  <c r="C238" i="1"/>
  <c r="C38" i="1" s="1"/>
  <c r="D238" i="1"/>
  <c r="D38" i="1" s="1"/>
  <c r="D37" i="1" s="1"/>
  <c r="E238" i="1"/>
  <c r="E38" i="1" s="1"/>
  <c r="F238" i="1"/>
  <c r="F38" i="1" s="1"/>
  <c r="G238" i="1"/>
  <c r="G38" i="1" s="1"/>
  <c r="H238" i="1"/>
  <c r="H38" i="1" s="1"/>
  <c r="H37" i="1" s="1"/>
  <c r="I238" i="1"/>
  <c r="I38" i="1" s="1"/>
  <c r="J238" i="1"/>
  <c r="J38" i="1" s="1"/>
  <c r="K238" i="1"/>
  <c r="K38" i="1" s="1"/>
  <c r="B238" i="1"/>
  <c r="B38" i="1" s="1"/>
  <c r="C233" i="1"/>
  <c r="D233" i="1"/>
  <c r="E233" i="1"/>
  <c r="F233" i="1"/>
  <c r="G233" i="1"/>
  <c r="H233" i="1"/>
  <c r="I233" i="1"/>
  <c r="J233" i="1"/>
  <c r="K233" i="1"/>
  <c r="C235" i="1"/>
  <c r="C49" i="1" s="1"/>
  <c r="D235" i="1"/>
  <c r="D49" i="1" s="1"/>
  <c r="E235" i="1"/>
  <c r="E49" i="1" s="1"/>
  <c r="F235" i="1"/>
  <c r="F49" i="1" s="1"/>
  <c r="G235" i="1"/>
  <c r="G49" i="1" s="1"/>
  <c r="H235" i="1"/>
  <c r="H49" i="1" s="1"/>
  <c r="I235" i="1"/>
  <c r="I49" i="1" s="1"/>
  <c r="J235" i="1"/>
  <c r="J49" i="1" s="1"/>
  <c r="K235" i="1"/>
  <c r="K49" i="1" s="1"/>
  <c r="B235" i="1"/>
  <c r="B49" i="1" s="1"/>
  <c r="B233" i="1"/>
  <c r="C230" i="1"/>
  <c r="C35" i="1" s="1"/>
  <c r="D230" i="1"/>
  <c r="D35" i="1" s="1"/>
  <c r="E230" i="1"/>
  <c r="E35" i="1" s="1"/>
  <c r="F230" i="1"/>
  <c r="F35" i="1" s="1"/>
  <c r="G230" i="1"/>
  <c r="G35" i="1" s="1"/>
  <c r="H230" i="1"/>
  <c r="H35" i="1" s="1"/>
  <c r="I230" i="1"/>
  <c r="I35" i="1" s="1"/>
  <c r="J230" i="1"/>
  <c r="J35" i="1" s="1"/>
  <c r="K230" i="1"/>
  <c r="K35" i="1" s="1"/>
  <c r="C231" i="1"/>
  <c r="C36" i="1" s="1"/>
  <c r="D231" i="1"/>
  <c r="D36" i="1" s="1"/>
  <c r="E231" i="1"/>
  <c r="E36" i="1" s="1"/>
  <c r="F231" i="1"/>
  <c r="F36" i="1" s="1"/>
  <c r="G231" i="1"/>
  <c r="G36" i="1" s="1"/>
  <c r="H231" i="1"/>
  <c r="H36" i="1" s="1"/>
  <c r="I231" i="1"/>
  <c r="I36" i="1" s="1"/>
  <c r="J231" i="1"/>
  <c r="J36" i="1" s="1"/>
  <c r="K231" i="1"/>
  <c r="K36" i="1" s="1"/>
  <c r="B231" i="1"/>
  <c r="B36" i="1" s="1"/>
  <c r="B230" i="1"/>
  <c r="B35" i="1" s="1"/>
  <c r="C228" i="1"/>
  <c r="C33" i="1" s="1"/>
  <c r="D228" i="1"/>
  <c r="D33" i="1" s="1"/>
  <c r="E228" i="1"/>
  <c r="E33" i="1" s="1"/>
  <c r="F228" i="1"/>
  <c r="F33" i="1" s="1"/>
  <c r="G228" i="1"/>
  <c r="G33" i="1" s="1"/>
  <c r="H228" i="1"/>
  <c r="H33" i="1" s="1"/>
  <c r="I228" i="1"/>
  <c r="I33" i="1" s="1"/>
  <c r="J228" i="1"/>
  <c r="J33" i="1" s="1"/>
  <c r="K228" i="1"/>
  <c r="K33" i="1" s="1"/>
  <c r="B228" i="1"/>
  <c r="B33" i="1" s="1"/>
  <c r="C227" i="1"/>
  <c r="C32" i="1" s="1"/>
  <c r="D227" i="1"/>
  <c r="D32" i="1" s="1"/>
  <c r="E227" i="1"/>
  <c r="E32" i="1" s="1"/>
  <c r="F227" i="1"/>
  <c r="F32" i="1" s="1"/>
  <c r="F31" i="1" s="1"/>
  <c r="G227" i="1"/>
  <c r="G32" i="1" s="1"/>
  <c r="H227" i="1"/>
  <c r="H32" i="1" s="1"/>
  <c r="I227" i="1"/>
  <c r="I32" i="1" s="1"/>
  <c r="J227" i="1"/>
  <c r="J32" i="1" s="1"/>
  <c r="J31" i="1" s="1"/>
  <c r="K227" i="1"/>
  <c r="K32" i="1" s="1"/>
  <c r="B227" i="1"/>
  <c r="B32" i="1" s="1"/>
  <c r="C224" i="1"/>
  <c r="D224" i="1"/>
  <c r="E224" i="1"/>
  <c r="F224" i="1"/>
  <c r="G224" i="1"/>
  <c r="H224" i="1"/>
  <c r="I224" i="1"/>
  <c r="J224" i="1"/>
  <c r="K224" i="1"/>
  <c r="B224" i="1"/>
  <c r="C223" i="1"/>
  <c r="D223" i="1"/>
  <c r="E223" i="1"/>
  <c r="F223" i="1"/>
  <c r="G223" i="1"/>
  <c r="H223" i="1"/>
  <c r="I223" i="1"/>
  <c r="J223" i="1"/>
  <c r="K223" i="1"/>
  <c r="B223" i="1"/>
  <c r="F348" i="1"/>
  <c r="F343" i="1" s="1"/>
  <c r="G348" i="1"/>
  <c r="G346" i="1" s="1"/>
  <c r="H348" i="1"/>
  <c r="H346" i="1" s="1"/>
  <c r="I348" i="1"/>
  <c r="I343" i="1" s="1"/>
  <c r="J348" i="1"/>
  <c r="J343" i="1" s="1"/>
  <c r="K348" i="1"/>
  <c r="K343" i="1" s="1"/>
  <c r="E348" i="1"/>
  <c r="E346" i="1" s="1"/>
  <c r="C303" i="1"/>
  <c r="D303" i="1"/>
  <c r="E303" i="1"/>
  <c r="F303" i="1"/>
  <c r="G303" i="1"/>
  <c r="H303" i="1"/>
  <c r="I303" i="1"/>
  <c r="J303" i="1"/>
  <c r="K303" i="1"/>
  <c r="B303" i="1"/>
  <c r="K318" i="1"/>
  <c r="J318" i="1"/>
  <c r="I318" i="1"/>
  <c r="H318" i="1"/>
  <c r="G318" i="1"/>
  <c r="F318" i="1"/>
  <c r="E318" i="1"/>
  <c r="D318" i="1"/>
  <c r="C318" i="1"/>
  <c r="B318" i="1"/>
  <c r="K310" i="1"/>
  <c r="J310" i="1"/>
  <c r="I310" i="1"/>
  <c r="H310" i="1"/>
  <c r="G310" i="1"/>
  <c r="F310" i="1"/>
  <c r="E310" i="1"/>
  <c r="D310" i="1"/>
  <c r="C310" i="1"/>
  <c r="B310" i="1"/>
  <c r="B265" i="1"/>
  <c r="C265" i="1"/>
  <c r="D265" i="1"/>
  <c r="E265" i="1"/>
  <c r="F265" i="1"/>
  <c r="G265" i="1"/>
  <c r="H265" i="1"/>
  <c r="I265" i="1"/>
  <c r="J265" i="1"/>
  <c r="K265" i="1"/>
  <c r="K346" i="1"/>
  <c r="D346" i="1"/>
  <c r="C346" i="1"/>
  <c r="B346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32" i="1"/>
  <c r="J332" i="1"/>
  <c r="I332" i="1"/>
  <c r="H332" i="1"/>
  <c r="G332" i="1"/>
  <c r="F332" i="1"/>
  <c r="E332" i="1"/>
  <c r="D332" i="1"/>
  <c r="C332" i="1"/>
  <c r="B332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07" i="1"/>
  <c r="J307" i="1"/>
  <c r="I307" i="1"/>
  <c r="H307" i="1"/>
  <c r="G307" i="1"/>
  <c r="F307" i="1"/>
  <c r="E307" i="1"/>
  <c r="D307" i="1"/>
  <c r="C307" i="1"/>
  <c r="B307" i="1"/>
  <c r="K293" i="1"/>
  <c r="J293" i="1"/>
  <c r="I293" i="1"/>
  <c r="H293" i="1"/>
  <c r="G293" i="1"/>
  <c r="F293" i="1"/>
  <c r="E293" i="1"/>
  <c r="D293" i="1"/>
  <c r="C293" i="1"/>
  <c r="B293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79" i="1"/>
  <c r="J279" i="1"/>
  <c r="I279" i="1"/>
  <c r="H279" i="1"/>
  <c r="G279" i="1"/>
  <c r="F279" i="1"/>
  <c r="E279" i="1"/>
  <c r="D279" i="1"/>
  <c r="C279" i="1"/>
  <c r="B279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51" i="1"/>
  <c r="J251" i="1"/>
  <c r="I251" i="1"/>
  <c r="H251" i="1"/>
  <c r="G251" i="1"/>
  <c r="F251" i="1"/>
  <c r="E251" i="1"/>
  <c r="D251" i="1"/>
  <c r="C251" i="1"/>
  <c r="B251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C68" i="1"/>
  <c r="C26" i="1" s="1"/>
  <c r="D68" i="1"/>
  <c r="D26" i="1" s="1"/>
  <c r="E68" i="1"/>
  <c r="E26" i="1" s="1"/>
  <c r="F68" i="1"/>
  <c r="F26" i="1" s="1"/>
  <c r="G68" i="1"/>
  <c r="G26" i="1" s="1"/>
  <c r="H68" i="1"/>
  <c r="H26" i="1" s="1"/>
  <c r="I68" i="1"/>
  <c r="I26" i="1" s="1"/>
  <c r="J68" i="1"/>
  <c r="J26" i="1" s="1"/>
  <c r="K68" i="1"/>
  <c r="K26" i="1" s="1"/>
  <c r="C67" i="1"/>
  <c r="C25" i="1" s="1"/>
  <c r="D67" i="1"/>
  <c r="D25" i="1" s="1"/>
  <c r="E67" i="1"/>
  <c r="E25" i="1" s="1"/>
  <c r="F67" i="1"/>
  <c r="F25" i="1" s="1"/>
  <c r="G67" i="1"/>
  <c r="G25" i="1" s="1"/>
  <c r="H67" i="1"/>
  <c r="H25" i="1" s="1"/>
  <c r="I67" i="1"/>
  <c r="I25" i="1" s="1"/>
  <c r="J67" i="1"/>
  <c r="J25" i="1" s="1"/>
  <c r="K67" i="1"/>
  <c r="K25" i="1" s="1"/>
  <c r="C66" i="1"/>
  <c r="C24" i="1" s="1"/>
  <c r="D66" i="1"/>
  <c r="D24" i="1" s="1"/>
  <c r="E66" i="1"/>
  <c r="E24" i="1" s="1"/>
  <c r="F66" i="1"/>
  <c r="F24" i="1" s="1"/>
  <c r="G66" i="1"/>
  <c r="G24" i="1" s="1"/>
  <c r="H66" i="1"/>
  <c r="H24" i="1" s="1"/>
  <c r="I66" i="1"/>
  <c r="I24" i="1" s="1"/>
  <c r="J66" i="1"/>
  <c r="J24" i="1" s="1"/>
  <c r="K66" i="1"/>
  <c r="K24" i="1" s="1"/>
  <c r="C65" i="1"/>
  <c r="C23" i="1" s="1"/>
  <c r="D65" i="1"/>
  <c r="D23" i="1" s="1"/>
  <c r="E65" i="1"/>
  <c r="E23" i="1" s="1"/>
  <c r="F65" i="1"/>
  <c r="F23" i="1" s="1"/>
  <c r="G65" i="1"/>
  <c r="G23" i="1" s="1"/>
  <c r="H65" i="1"/>
  <c r="H23" i="1" s="1"/>
  <c r="I65" i="1"/>
  <c r="I23" i="1" s="1"/>
  <c r="J65" i="1"/>
  <c r="J23" i="1" s="1"/>
  <c r="K65" i="1"/>
  <c r="K23" i="1" s="1"/>
  <c r="B67" i="1"/>
  <c r="B25" i="1" s="1"/>
  <c r="B68" i="1"/>
  <c r="B26" i="1" s="1"/>
  <c r="B66" i="1"/>
  <c r="B24" i="1" s="1"/>
  <c r="B65" i="1"/>
  <c r="B23" i="1" s="1"/>
  <c r="K72" i="1"/>
  <c r="K70" i="1" s="1"/>
  <c r="J72" i="1"/>
  <c r="J70" i="1" s="1"/>
  <c r="I72" i="1"/>
  <c r="I70" i="1" s="1"/>
  <c r="H72" i="1"/>
  <c r="H70" i="1" s="1"/>
  <c r="G72" i="1"/>
  <c r="G70" i="1" s="1"/>
  <c r="F72" i="1"/>
  <c r="F70" i="1" s="1"/>
  <c r="E72" i="1"/>
  <c r="E70" i="1" s="1"/>
  <c r="D72" i="1"/>
  <c r="D70" i="1" s="1"/>
  <c r="C72" i="1"/>
  <c r="C70" i="1" s="1"/>
  <c r="B72" i="1"/>
  <c r="B70" i="1" s="1"/>
  <c r="C53" i="1"/>
  <c r="D53" i="1"/>
  <c r="E53" i="1"/>
  <c r="F53" i="1"/>
  <c r="G53" i="1"/>
  <c r="H53" i="1"/>
  <c r="I53" i="1"/>
  <c r="J53" i="1"/>
  <c r="K53" i="1"/>
  <c r="B53" i="1"/>
  <c r="F207" i="1"/>
  <c r="F63" i="1" s="1"/>
  <c r="F21" i="1" s="1"/>
  <c r="K476" i="1"/>
  <c r="J476" i="1"/>
  <c r="I476" i="1"/>
  <c r="H476" i="1"/>
  <c r="G476" i="1"/>
  <c r="F476" i="1"/>
  <c r="E476" i="1"/>
  <c r="D476" i="1"/>
  <c r="C476" i="1"/>
  <c r="B476" i="1"/>
  <c r="K466" i="1"/>
  <c r="J466" i="1"/>
  <c r="I466" i="1"/>
  <c r="H466" i="1"/>
  <c r="G466" i="1"/>
  <c r="F466" i="1"/>
  <c r="E466" i="1"/>
  <c r="D466" i="1"/>
  <c r="C466" i="1"/>
  <c r="B466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H428" i="1"/>
  <c r="K424" i="1"/>
  <c r="J424" i="1"/>
  <c r="I424" i="1"/>
  <c r="H424" i="1"/>
  <c r="G424" i="1"/>
  <c r="F424" i="1"/>
  <c r="E424" i="1"/>
  <c r="D424" i="1"/>
  <c r="C424" i="1"/>
  <c r="B424" i="1"/>
  <c r="K414" i="1"/>
  <c r="J414" i="1"/>
  <c r="I414" i="1"/>
  <c r="H414" i="1"/>
  <c r="G414" i="1"/>
  <c r="F414" i="1"/>
  <c r="E414" i="1"/>
  <c r="D414" i="1"/>
  <c r="C414" i="1"/>
  <c r="B414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0" i="1"/>
  <c r="J400" i="1"/>
  <c r="I400" i="1"/>
  <c r="H400" i="1"/>
  <c r="G400" i="1"/>
  <c r="F400" i="1"/>
  <c r="E400" i="1"/>
  <c r="D400" i="1"/>
  <c r="C400" i="1"/>
  <c r="B400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86" i="1"/>
  <c r="J386" i="1"/>
  <c r="I386" i="1"/>
  <c r="H386" i="1"/>
  <c r="G386" i="1"/>
  <c r="F386" i="1"/>
  <c r="E386" i="1"/>
  <c r="D386" i="1"/>
  <c r="C386" i="1"/>
  <c r="B386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207" i="1"/>
  <c r="K63" i="1" s="1"/>
  <c r="K21" i="1" s="1"/>
  <c r="J207" i="1"/>
  <c r="J63" i="1" s="1"/>
  <c r="J21" i="1" s="1"/>
  <c r="I207" i="1"/>
  <c r="I63" i="1" s="1"/>
  <c r="H207" i="1"/>
  <c r="H63" i="1" s="1"/>
  <c r="H21" i="1" s="1"/>
  <c r="G207" i="1"/>
  <c r="G63" i="1" s="1"/>
  <c r="E207" i="1"/>
  <c r="E63" i="1" s="1"/>
  <c r="D207" i="1"/>
  <c r="D63" i="1" s="1"/>
  <c r="D21" i="1" s="1"/>
  <c r="C207" i="1"/>
  <c r="C63" i="1" s="1"/>
  <c r="B207" i="1"/>
  <c r="B63" i="1" s="1"/>
  <c r="B21" i="1" s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193" i="1"/>
  <c r="J193" i="1"/>
  <c r="I193" i="1"/>
  <c r="H193" i="1"/>
  <c r="G193" i="1"/>
  <c r="F193" i="1"/>
  <c r="E193" i="1"/>
  <c r="D193" i="1"/>
  <c r="C193" i="1"/>
  <c r="B193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79" i="1"/>
  <c r="J179" i="1"/>
  <c r="I179" i="1"/>
  <c r="H179" i="1"/>
  <c r="G179" i="1"/>
  <c r="F179" i="1"/>
  <c r="E179" i="1"/>
  <c r="D179" i="1"/>
  <c r="C179" i="1"/>
  <c r="B179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E150" i="1"/>
  <c r="F150" i="1"/>
  <c r="G150" i="1"/>
  <c r="H150" i="1"/>
  <c r="I150" i="1"/>
  <c r="J150" i="1"/>
  <c r="K150" i="1"/>
  <c r="C166" i="1"/>
  <c r="C161" i="1" s="1"/>
  <c r="D166" i="1"/>
  <c r="D161" i="1" s="1"/>
  <c r="E166" i="1"/>
  <c r="E164" i="1" s="1"/>
  <c r="F166" i="1"/>
  <c r="F164" i="1" s="1"/>
  <c r="G166" i="1"/>
  <c r="G164" i="1" s="1"/>
  <c r="H166" i="1"/>
  <c r="H164" i="1" s="1"/>
  <c r="I166" i="1"/>
  <c r="I161" i="1" s="1"/>
  <c r="J166" i="1"/>
  <c r="J161" i="1" s="1"/>
  <c r="K166" i="1"/>
  <c r="K161" i="1" s="1"/>
  <c r="B166" i="1"/>
  <c r="B161" i="1" s="1"/>
  <c r="I164" i="1"/>
  <c r="K160" i="1"/>
  <c r="J160" i="1"/>
  <c r="I160" i="1"/>
  <c r="H160" i="1"/>
  <c r="G160" i="1"/>
  <c r="F160" i="1"/>
  <c r="E160" i="1"/>
  <c r="D160" i="1"/>
  <c r="C160" i="1"/>
  <c r="B160" i="1"/>
  <c r="K146" i="1"/>
  <c r="J146" i="1"/>
  <c r="I146" i="1"/>
  <c r="H146" i="1"/>
  <c r="G146" i="1"/>
  <c r="F146" i="1"/>
  <c r="E146" i="1"/>
  <c r="D146" i="1"/>
  <c r="C146" i="1"/>
  <c r="B146" i="1"/>
  <c r="C134" i="1"/>
  <c r="C132" i="1" s="1"/>
  <c r="D134" i="1"/>
  <c r="D132" i="1" s="1"/>
  <c r="E134" i="1"/>
  <c r="E132" i="1" s="1"/>
  <c r="F134" i="1"/>
  <c r="F132" i="1" s="1"/>
  <c r="G134" i="1"/>
  <c r="G129" i="1" s="1"/>
  <c r="H134" i="1"/>
  <c r="H132" i="1" s="1"/>
  <c r="I134" i="1"/>
  <c r="I129" i="1" s="1"/>
  <c r="J134" i="1"/>
  <c r="J129" i="1" s="1"/>
  <c r="K134" i="1"/>
  <c r="K132" i="1" s="1"/>
  <c r="B134" i="1"/>
  <c r="K128" i="1"/>
  <c r="J128" i="1"/>
  <c r="I128" i="1"/>
  <c r="H128" i="1"/>
  <c r="G128" i="1"/>
  <c r="F128" i="1"/>
  <c r="E128" i="1"/>
  <c r="D128" i="1"/>
  <c r="C128" i="1"/>
  <c r="B128" i="1"/>
  <c r="C113" i="1"/>
  <c r="D113" i="1"/>
  <c r="E113" i="1"/>
  <c r="F113" i="1"/>
  <c r="G113" i="1"/>
  <c r="H113" i="1"/>
  <c r="I113" i="1"/>
  <c r="J113" i="1"/>
  <c r="K113" i="1"/>
  <c r="B113" i="1"/>
  <c r="C119" i="1"/>
  <c r="C114" i="1" s="1"/>
  <c r="D119" i="1"/>
  <c r="D114" i="1" s="1"/>
  <c r="E119" i="1"/>
  <c r="E117" i="1" s="1"/>
  <c r="F119" i="1"/>
  <c r="F117" i="1" s="1"/>
  <c r="G119" i="1"/>
  <c r="G114" i="1" s="1"/>
  <c r="H119" i="1"/>
  <c r="H117" i="1" s="1"/>
  <c r="I119" i="1"/>
  <c r="I114" i="1" s="1"/>
  <c r="J119" i="1"/>
  <c r="J117" i="1" s="1"/>
  <c r="K119" i="1"/>
  <c r="K114" i="1" s="1"/>
  <c r="B119" i="1"/>
  <c r="B117" i="1" s="1"/>
  <c r="K97" i="1"/>
  <c r="K93" i="1" s="1"/>
  <c r="I97" i="1"/>
  <c r="I93" i="1" s="1"/>
  <c r="G97" i="1"/>
  <c r="G93" i="1" s="1"/>
  <c r="E97" i="1"/>
  <c r="E93" i="1" s="1"/>
  <c r="C97" i="1"/>
  <c r="C93" i="1" s="1"/>
  <c r="B97" i="1"/>
  <c r="B93" i="1" s="1"/>
  <c r="K90" i="1"/>
  <c r="K88" i="1" s="1"/>
  <c r="J90" i="1"/>
  <c r="J82" i="1" s="1"/>
  <c r="I90" i="1"/>
  <c r="I88" i="1" s="1"/>
  <c r="H90" i="1"/>
  <c r="H88" i="1" s="1"/>
  <c r="G90" i="1"/>
  <c r="G88" i="1" s="1"/>
  <c r="F90" i="1"/>
  <c r="F88" i="1" s="1"/>
  <c r="E90" i="1"/>
  <c r="E82" i="1" s="1"/>
  <c r="D90" i="1"/>
  <c r="D88" i="1" s="1"/>
  <c r="C90" i="1"/>
  <c r="C88" i="1" s="1"/>
  <c r="B90" i="1"/>
  <c r="B88" i="1" s="1"/>
  <c r="K85" i="1"/>
  <c r="J85" i="1"/>
  <c r="I85" i="1"/>
  <c r="H85" i="1"/>
  <c r="G85" i="1"/>
  <c r="F85" i="1"/>
  <c r="E85" i="1"/>
  <c r="D85" i="1"/>
  <c r="C85" i="1"/>
  <c r="B85" i="1"/>
  <c r="K81" i="1"/>
  <c r="J81" i="1"/>
  <c r="I81" i="1"/>
  <c r="H81" i="1"/>
  <c r="G81" i="1"/>
  <c r="F81" i="1"/>
  <c r="E81" i="1"/>
  <c r="D81" i="1"/>
  <c r="C81" i="1"/>
  <c r="B81" i="1"/>
  <c r="F22" i="1" l="1"/>
  <c r="I37" i="1"/>
  <c r="E37" i="1"/>
  <c r="K40" i="1"/>
  <c r="G40" i="1"/>
  <c r="C40" i="1"/>
  <c r="D43" i="1"/>
  <c r="I34" i="1"/>
  <c r="E34" i="1"/>
  <c r="H43" i="1"/>
  <c r="J37" i="1"/>
  <c r="K37" i="1"/>
  <c r="G37" i="1"/>
  <c r="C37" i="1"/>
  <c r="I40" i="1"/>
  <c r="E40" i="1"/>
  <c r="B37" i="1"/>
  <c r="F37" i="1"/>
  <c r="J22" i="1"/>
  <c r="B31" i="1"/>
  <c r="H31" i="1"/>
  <c r="D31" i="1"/>
  <c r="J34" i="1"/>
  <c r="F34" i="1"/>
  <c r="K43" i="1"/>
  <c r="G43" i="1"/>
  <c r="C43" i="1"/>
  <c r="I21" i="1"/>
  <c r="G21" i="1"/>
  <c r="C21" i="1"/>
  <c r="J43" i="1"/>
  <c r="F43" i="1"/>
  <c r="E21" i="1"/>
  <c r="B43" i="1"/>
  <c r="I43" i="1"/>
  <c r="E43" i="1"/>
  <c r="B34" i="1"/>
  <c r="I31" i="1"/>
  <c r="K34" i="1"/>
  <c r="F20" i="1"/>
  <c r="H22" i="1"/>
  <c r="H20" i="1" s="1"/>
  <c r="D22" i="1"/>
  <c r="D20" i="1" s="1"/>
  <c r="K31" i="1"/>
  <c r="G31" i="1"/>
  <c r="C31" i="1"/>
  <c r="I22" i="1"/>
  <c r="I20" i="1" s="1"/>
  <c r="E31" i="1"/>
  <c r="G34" i="1"/>
  <c r="J20" i="1"/>
  <c r="B22" i="1"/>
  <c r="K22" i="1"/>
  <c r="K20" i="1" s="1"/>
  <c r="G22" i="1"/>
  <c r="C22" i="1"/>
  <c r="C20" i="1" s="1"/>
  <c r="H34" i="1"/>
  <c r="D34" i="1"/>
  <c r="E22" i="1"/>
  <c r="E20" i="1" s="1"/>
  <c r="C34" i="1"/>
  <c r="C477" i="1"/>
  <c r="G359" i="1"/>
  <c r="G480" i="1"/>
  <c r="C428" i="1"/>
  <c r="K442" i="1"/>
  <c r="K438" i="1" s="1"/>
  <c r="G442" i="1"/>
  <c r="G438" i="1" s="1"/>
  <c r="C442" i="1"/>
  <c r="C438" i="1" s="1"/>
  <c r="C425" i="1"/>
  <c r="C422" i="1" s="1"/>
  <c r="C418" i="1" s="1"/>
  <c r="G428" i="1"/>
  <c r="G477" i="1"/>
  <c r="G474" i="1" s="1"/>
  <c r="G470" i="1" s="1"/>
  <c r="K480" i="1"/>
  <c r="F452" i="1"/>
  <c r="G425" i="1"/>
  <c r="G422" i="1" s="1"/>
  <c r="G418" i="1" s="1"/>
  <c r="K477" i="1"/>
  <c r="K474" i="1" s="1"/>
  <c r="K470" i="1" s="1"/>
  <c r="K425" i="1"/>
  <c r="K422" i="1" s="1"/>
  <c r="K418" i="1" s="1"/>
  <c r="K428" i="1"/>
  <c r="C480" i="1"/>
  <c r="B364" i="1"/>
  <c r="E452" i="1"/>
  <c r="E477" i="1"/>
  <c r="E474" i="1" s="1"/>
  <c r="E470" i="1" s="1"/>
  <c r="I425" i="1"/>
  <c r="I422" i="1" s="1"/>
  <c r="I418" i="1" s="1"/>
  <c r="J452" i="1"/>
  <c r="K450" i="1"/>
  <c r="G450" i="1"/>
  <c r="C450" i="1"/>
  <c r="D480" i="1"/>
  <c r="K364" i="1"/>
  <c r="G364" i="1"/>
  <c r="C364" i="1"/>
  <c r="I452" i="1"/>
  <c r="H477" i="1"/>
  <c r="H474" i="1" s="1"/>
  <c r="H470" i="1" s="1"/>
  <c r="B452" i="1"/>
  <c r="H452" i="1"/>
  <c r="D452" i="1"/>
  <c r="I480" i="1"/>
  <c r="J356" i="1"/>
  <c r="J352" i="1" s="1"/>
  <c r="I356" i="1"/>
  <c r="I352" i="1" s="1"/>
  <c r="E356" i="1"/>
  <c r="E352" i="1" s="1"/>
  <c r="F356" i="1"/>
  <c r="F352" i="1" s="1"/>
  <c r="H356" i="1"/>
  <c r="H352" i="1" s="1"/>
  <c r="D356" i="1"/>
  <c r="D352" i="1" s="1"/>
  <c r="B359" i="1"/>
  <c r="K373" i="1"/>
  <c r="K371" i="1" s="1"/>
  <c r="J364" i="1"/>
  <c r="F364" i="1"/>
  <c r="B358" i="1"/>
  <c r="B356" i="1" s="1"/>
  <c r="B352" i="1" s="1"/>
  <c r="K358" i="1"/>
  <c r="K356" i="1" s="1"/>
  <c r="K352" i="1" s="1"/>
  <c r="G358" i="1"/>
  <c r="G356" i="1" s="1"/>
  <c r="G352" i="1" s="1"/>
  <c r="C358" i="1"/>
  <c r="C356" i="1" s="1"/>
  <c r="C352" i="1" s="1"/>
  <c r="F477" i="1"/>
  <c r="F474" i="1" s="1"/>
  <c r="F470" i="1" s="1"/>
  <c r="J477" i="1"/>
  <c r="J474" i="1" s="1"/>
  <c r="J470" i="1" s="1"/>
  <c r="B480" i="1"/>
  <c r="K367" i="1"/>
  <c r="C367" i="1"/>
  <c r="E425" i="1"/>
  <c r="E422" i="1" s="1"/>
  <c r="E418" i="1" s="1"/>
  <c r="I428" i="1"/>
  <c r="I364" i="1"/>
  <c r="E364" i="1"/>
  <c r="G373" i="1"/>
  <c r="G371" i="1" s="1"/>
  <c r="G367" i="1"/>
  <c r="E428" i="1"/>
  <c r="H364" i="1"/>
  <c r="D364" i="1"/>
  <c r="C373" i="1"/>
  <c r="C371" i="1" s="1"/>
  <c r="I367" i="1"/>
  <c r="E367" i="1"/>
  <c r="J369" i="1"/>
  <c r="F369" i="1"/>
  <c r="J373" i="1"/>
  <c r="J371" i="1" s="1"/>
  <c r="F373" i="1"/>
  <c r="F371" i="1" s="1"/>
  <c r="B369" i="1"/>
  <c r="B373" i="1"/>
  <c r="B371" i="1" s="1"/>
  <c r="I373" i="1"/>
  <c r="I371" i="1" s="1"/>
  <c r="E373" i="1"/>
  <c r="E371" i="1" s="1"/>
  <c r="H369" i="1"/>
  <c r="D369" i="1"/>
  <c r="H373" i="1"/>
  <c r="H371" i="1" s="1"/>
  <c r="D373" i="1"/>
  <c r="D371" i="1" s="1"/>
  <c r="D425" i="1"/>
  <c r="D422" i="1" s="1"/>
  <c r="D418" i="1" s="1"/>
  <c r="B425" i="1"/>
  <c r="B422" i="1" s="1"/>
  <c r="B418" i="1" s="1"/>
  <c r="F346" i="1"/>
  <c r="G237" i="1"/>
  <c r="C237" i="1"/>
  <c r="B237" i="1"/>
  <c r="H237" i="1"/>
  <c r="D237" i="1"/>
  <c r="G343" i="1"/>
  <c r="F428" i="1"/>
  <c r="J428" i="1"/>
  <c r="K237" i="1"/>
  <c r="J226" i="1"/>
  <c r="F226" i="1"/>
  <c r="D229" i="1"/>
  <c r="J218" i="1"/>
  <c r="F218" i="1"/>
  <c r="H229" i="1"/>
  <c r="I218" i="1"/>
  <c r="E218" i="1"/>
  <c r="I226" i="1"/>
  <c r="E226" i="1"/>
  <c r="K229" i="1"/>
  <c r="G229" i="1"/>
  <c r="C229" i="1"/>
  <c r="H222" i="1"/>
  <c r="B226" i="1"/>
  <c r="H226" i="1"/>
  <c r="D226" i="1"/>
  <c r="B229" i="1"/>
  <c r="I237" i="1"/>
  <c r="E237" i="1"/>
  <c r="J346" i="1"/>
  <c r="B218" i="1"/>
  <c r="D218" i="1"/>
  <c r="J229" i="1"/>
  <c r="F229" i="1"/>
  <c r="K218" i="1"/>
  <c r="G218" i="1"/>
  <c r="C218" i="1"/>
  <c r="K226" i="1"/>
  <c r="G226" i="1"/>
  <c r="C226" i="1"/>
  <c r="I229" i="1"/>
  <c r="E229" i="1"/>
  <c r="J237" i="1"/>
  <c r="F237" i="1"/>
  <c r="K222" i="1"/>
  <c r="G222" i="1"/>
  <c r="C222" i="1"/>
  <c r="B222" i="1"/>
  <c r="D222" i="1"/>
  <c r="H218" i="1"/>
  <c r="J222" i="1"/>
  <c r="F222" i="1"/>
  <c r="I222" i="1"/>
  <c r="E222" i="1"/>
  <c r="H343" i="1"/>
  <c r="H340" i="1" s="1"/>
  <c r="H336" i="1" s="1"/>
  <c r="E343" i="1"/>
  <c r="E340" i="1" s="1"/>
  <c r="E336" i="1" s="1"/>
  <c r="I346" i="1"/>
  <c r="C245" i="1"/>
  <c r="C241" i="1" s="1"/>
  <c r="G287" i="1"/>
  <c r="G283" i="1" s="1"/>
  <c r="J245" i="1"/>
  <c r="J241" i="1" s="1"/>
  <c r="C340" i="1"/>
  <c r="C336" i="1" s="1"/>
  <c r="G340" i="1"/>
  <c r="G336" i="1" s="1"/>
  <c r="I132" i="1"/>
  <c r="H422" i="1"/>
  <c r="H418" i="1" s="1"/>
  <c r="F422" i="1"/>
  <c r="F418" i="1" s="1"/>
  <c r="J422" i="1"/>
  <c r="J418" i="1" s="1"/>
  <c r="B460" i="1"/>
  <c r="B456" i="1" s="1"/>
  <c r="J460" i="1"/>
  <c r="J456" i="1" s="1"/>
  <c r="I259" i="1"/>
  <c r="I255" i="1" s="1"/>
  <c r="C273" i="1"/>
  <c r="C269" i="1" s="1"/>
  <c r="B340" i="1"/>
  <c r="B336" i="1" s="1"/>
  <c r="F340" i="1"/>
  <c r="F336" i="1" s="1"/>
  <c r="J340" i="1"/>
  <c r="J336" i="1" s="1"/>
  <c r="K340" i="1"/>
  <c r="K336" i="1" s="1"/>
  <c r="K245" i="1"/>
  <c r="K241" i="1" s="1"/>
  <c r="B273" i="1"/>
  <c r="B269" i="1" s="1"/>
  <c r="F273" i="1"/>
  <c r="F269" i="1" s="1"/>
  <c r="D245" i="1"/>
  <c r="D241" i="1" s="1"/>
  <c r="H245" i="1"/>
  <c r="H241" i="1" s="1"/>
  <c r="B245" i="1"/>
  <c r="B241" i="1" s="1"/>
  <c r="F245" i="1"/>
  <c r="F241" i="1" s="1"/>
  <c r="F259" i="1"/>
  <c r="F255" i="1" s="1"/>
  <c r="B287" i="1"/>
  <c r="B283" i="1" s="1"/>
  <c r="F287" i="1"/>
  <c r="F283" i="1" s="1"/>
  <c r="J287" i="1"/>
  <c r="J283" i="1" s="1"/>
  <c r="B326" i="1"/>
  <c r="B322" i="1" s="1"/>
  <c r="F326" i="1"/>
  <c r="F322" i="1" s="1"/>
  <c r="J326" i="1"/>
  <c r="J322" i="1" s="1"/>
  <c r="J273" i="1"/>
  <c r="J269" i="1" s="1"/>
  <c r="D273" i="1"/>
  <c r="D269" i="1" s="1"/>
  <c r="H273" i="1"/>
  <c r="H269" i="1" s="1"/>
  <c r="C326" i="1"/>
  <c r="C322" i="1" s="1"/>
  <c r="G326" i="1"/>
  <c r="G322" i="1" s="1"/>
  <c r="K326" i="1"/>
  <c r="K322" i="1" s="1"/>
  <c r="E245" i="1"/>
  <c r="E241" i="1" s="1"/>
  <c r="I245" i="1"/>
  <c r="I241" i="1" s="1"/>
  <c r="G245" i="1"/>
  <c r="G241" i="1" s="1"/>
  <c r="D259" i="1"/>
  <c r="D255" i="1" s="1"/>
  <c r="H259" i="1"/>
  <c r="H255" i="1" s="1"/>
  <c r="B259" i="1"/>
  <c r="B255" i="1" s="1"/>
  <c r="J259" i="1"/>
  <c r="J255" i="1" s="1"/>
  <c r="G273" i="1"/>
  <c r="G269" i="1" s="1"/>
  <c r="K273" i="1"/>
  <c r="K269" i="1" s="1"/>
  <c r="C287" i="1"/>
  <c r="C283" i="1" s="1"/>
  <c r="K287" i="1"/>
  <c r="K283" i="1" s="1"/>
  <c r="E259" i="1"/>
  <c r="E255" i="1" s="1"/>
  <c r="D287" i="1"/>
  <c r="D283" i="1" s="1"/>
  <c r="H287" i="1"/>
  <c r="H283" i="1" s="1"/>
  <c r="D326" i="1"/>
  <c r="D322" i="1" s="1"/>
  <c r="H326" i="1"/>
  <c r="H322" i="1" s="1"/>
  <c r="D340" i="1"/>
  <c r="D336" i="1" s="1"/>
  <c r="C259" i="1"/>
  <c r="C255" i="1" s="1"/>
  <c r="G259" i="1"/>
  <c r="G255" i="1" s="1"/>
  <c r="K259" i="1"/>
  <c r="K255" i="1" s="1"/>
  <c r="E273" i="1"/>
  <c r="E269" i="1" s="1"/>
  <c r="I273" i="1"/>
  <c r="I269" i="1" s="1"/>
  <c r="E287" i="1"/>
  <c r="E283" i="1" s="1"/>
  <c r="I287" i="1"/>
  <c r="I283" i="1" s="1"/>
  <c r="E326" i="1"/>
  <c r="E322" i="1" s="1"/>
  <c r="I326" i="1"/>
  <c r="I322" i="1" s="1"/>
  <c r="I340" i="1"/>
  <c r="I336" i="1" s="1"/>
  <c r="J187" i="1"/>
  <c r="J183" i="1" s="1"/>
  <c r="B201" i="1"/>
  <c r="B197" i="1" s="1"/>
  <c r="F201" i="1"/>
  <c r="F197" i="1" s="1"/>
  <c r="J201" i="1"/>
  <c r="J197" i="1" s="1"/>
  <c r="K380" i="1"/>
  <c r="K376" i="1" s="1"/>
  <c r="K408" i="1"/>
  <c r="K404" i="1" s="1"/>
  <c r="J64" i="1"/>
  <c r="C164" i="1"/>
  <c r="G64" i="1"/>
  <c r="G187" i="1"/>
  <c r="G183" i="1" s="1"/>
  <c r="K201" i="1"/>
  <c r="K197" i="1" s="1"/>
  <c r="J394" i="1"/>
  <c r="J390" i="1" s="1"/>
  <c r="F64" i="1"/>
  <c r="K64" i="1"/>
  <c r="C64" i="1"/>
  <c r="B164" i="1"/>
  <c r="H129" i="1"/>
  <c r="H126" i="1" s="1"/>
  <c r="H122" i="1" s="1"/>
  <c r="C394" i="1"/>
  <c r="C390" i="1" s="1"/>
  <c r="K394" i="1"/>
  <c r="K390" i="1" s="1"/>
  <c r="I64" i="1"/>
  <c r="E64" i="1"/>
  <c r="D58" i="1"/>
  <c r="H58" i="1"/>
  <c r="D187" i="1"/>
  <c r="D183" i="1" s="1"/>
  <c r="H187" i="1"/>
  <c r="H183" i="1" s="1"/>
  <c r="B187" i="1"/>
  <c r="B183" i="1" s="1"/>
  <c r="F187" i="1"/>
  <c r="F183" i="1" s="1"/>
  <c r="E201" i="1"/>
  <c r="E197" i="1" s="1"/>
  <c r="I201" i="1"/>
  <c r="I197" i="1" s="1"/>
  <c r="C201" i="1"/>
  <c r="C197" i="1" s="1"/>
  <c r="G201" i="1"/>
  <c r="G197" i="1" s="1"/>
  <c r="B380" i="1"/>
  <c r="B376" i="1" s="1"/>
  <c r="J380" i="1"/>
  <c r="J376" i="1" s="1"/>
  <c r="C474" i="1"/>
  <c r="C470" i="1" s="1"/>
  <c r="B64" i="1"/>
  <c r="H64" i="1"/>
  <c r="D64" i="1"/>
  <c r="G132" i="1"/>
  <c r="G161" i="1"/>
  <c r="G158" i="1" s="1"/>
  <c r="G154" i="1" s="1"/>
  <c r="K164" i="1"/>
  <c r="C173" i="1"/>
  <c r="C169" i="1" s="1"/>
  <c r="G173" i="1"/>
  <c r="G169" i="1" s="1"/>
  <c r="K173" i="1"/>
  <c r="K169" i="1" s="1"/>
  <c r="D394" i="1"/>
  <c r="D390" i="1" s="1"/>
  <c r="H394" i="1"/>
  <c r="H390" i="1" s="1"/>
  <c r="B394" i="1"/>
  <c r="B390" i="1" s="1"/>
  <c r="F394" i="1"/>
  <c r="F390" i="1" s="1"/>
  <c r="E408" i="1"/>
  <c r="E404" i="1" s="1"/>
  <c r="I408" i="1"/>
  <c r="I404" i="1" s="1"/>
  <c r="C408" i="1"/>
  <c r="C404" i="1" s="1"/>
  <c r="G408" i="1"/>
  <c r="G404" i="1" s="1"/>
  <c r="C460" i="1"/>
  <c r="C456" i="1" s="1"/>
  <c r="G460" i="1"/>
  <c r="G456" i="1" s="1"/>
  <c r="K460" i="1"/>
  <c r="K456" i="1" s="1"/>
  <c r="I158" i="1"/>
  <c r="I154" i="1" s="1"/>
  <c r="C187" i="1"/>
  <c r="C183" i="1" s="1"/>
  <c r="K187" i="1"/>
  <c r="K183" i="1" s="1"/>
  <c r="E380" i="1"/>
  <c r="E376" i="1" s="1"/>
  <c r="I380" i="1"/>
  <c r="I376" i="1" s="1"/>
  <c r="C380" i="1"/>
  <c r="C376" i="1" s="1"/>
  <c r="G380" i="1"/>
  <c r="G376" i="1" s="1"/>
  <c r="B408" i="1"/>
  <c r="B404" i="1" s="1"/>
  <c r="J408" i="1"/>
  <c r="J404" i="1" s="1"/>
  <c r="D460" i="1"/>
  <c r="D456" i="1" s="1"/>
  <c r="H460" i="1"/>
  <c r="H456" i="1" s="1"/>
  <c r="F460" i="1"/>
  <c r="F456" i="1" s="1"/>
  <c r="B58" i="1"/>
  <c r="F58" i="1"/>
  <c r="J58" i="1"/>
  <c r="K129" i="1"/>
  <c r="K126" i="1" s="1"/>
  <c r="K122" i="1" s="1"/>
  <c r="D158" i="1"/>
  <c r="D154" i="1" s="1"/>
  <c r="E187" i="1"/>
  <c r="E183" i="1" s="1"/>
  <c r="I187" i="1"/>
  <c r="I183" i="1" s="1"/>
  <c r="E394" i="1"/>
  <c r="E390" i="1" s="1"/>
  <c r="I394" i="1"/>
  <c r="I390" i="1" s="1"/>
  <c r="G394" i="1"/>
  <c r="G390" i="1" s="1"/>
  <c r="E58" i="1"/>
  <c r="I58" i="1"/>
  <c r="C158" i="1"/>
  <c r="C154" i="1" s="1"/>
  <c r="C58" i="1"/>
  <c r="G58" i="1"/>
  <c r="K58" i="1"/>
  <c r="C129" i="1"/>
  <c r="C126" i="1" s="1"/>
  <c r="C122" i="1" s="1"/>
  <c r="E161" i="1"/>
  <c r="E158" i="1" s="1"/>
  <c r="E154" i="1" s="1"/>
  <c r="B173" i="1"/>
  <c r="B169" i="1" s="1"/>
  <c r="F173" i="1"/>
  <c r="F169" i="1" s="1"/>
  <c r="J173" i="1"/>
  <c r="J169" i="1" s="1"/>
  <c r="D380" i="1"/>
  <c r="D376" i="1" s="1"/>
  <c r="H380" i="1"/>
  <c r="H376" i="1" s="1"/>
  <c r="F380" i="1"/>
  <c r="F376" i="1" s="1"/>
  <c r="D408" i="1"/>
  <c r="D404" i="1" s="1"/>
  <c r="H408" i="1"/>
  <c r="H404" i="1" s="1"/>
  <c r="F408" i="1"/>
  <c r="F404" i="1" s="1"/>
  <c r="B474" i="1"/>
  <c r="B470" i="1" s="1"/>
  <c r="K158" i="1"/>
  <c r="K154" i="1" s="1"/>
  <c r="E460" i="1"/>
  <c r="E456" i="1" s="1"/>
  <c r="I460" i="1"/>
  <c r="I456" i="1" s="1"/>
  <c r="D474" i="1"/>
  <c r="D470" i="1" s="1"/>
  <c r="H161" i="1"/>
  <c r="H158" i="1" s="1"/>
  <c r="H154" i="1" s="1"/>
  <c r="D164" i="1"/>
  <c r="F82" i="1"/>
  <c r="D173" i="1"/>
  <c r="D169" i="1" s="1"/>
  <c r="H173" i="1"/>
  <c r="H169" i="1" s="1"/>
  <c r="J164" i="1"/>
  <c r="E173" i="1"/>
  <c r="E169" i="1" s="1"/>
  <c r="I173" i="1"/>
  <c r="I169" i="1" s="1"/>
  <c r="D201" i="1"/>
  <c r="D197" i="1" s="1"/>
  <c r="H201" i="1"/>
  <c r="H197" i="1" s="1"/>
  <c r="I474" i="1"/>
  <c r="I470" i="1" s="1"/>
  <c r="F161" i="1"/>
  <c r="F158" i="1" s="1"/>
  <c r="F154" i="1" s="1"/>
  <c r="J158" i="1"/>
  <c r="J154" i="1" s="1"/>
  <c r="B158" i="1"/>
  <c r="B154" i="1" s="1"/>
  <c r="D129" i="1"/>
  <c r="D126" i="1" s="1"/>
  <c r="D122" i="1" s="1"/>
  <c r="B82" i="1"/>
  <c r="J88" i="1"/>
  <c r="J79" i="1" s="1"/>
  <c r="G126" i="1"/>
  <c r="G122" i="1" s="1"/>
  <c r="I126" i="1"/>
  <c r="I122" i="1" s="1"/>
  <c r="B147" i="1"/>
  <c r="B144" i="1" s="1"/>
  <c r="B140" i="1" s="1"/>
  <c r="E147" i="1"/>
  <c r="E144" i="1" s="1"/>
  <c r="E140" i="1" s="1"/>
  <c r="C150" i="1"/>
  <c r="C147" i="1"/>
  <c r="C144" i="1" s="1"/>
  <c r="C140" i="1" s="1"/>
  <c r="G147" i="1"/>
  <c r="G144" i="1" s="1"/>
  <c r="G140" i="1" s="1"/>
  <c r="K147" i="1"/>
  <c r="K144" i="1" s="1"/>
  <c r="K140" i="1" s="1"/>
  <c r="D150" i="1"/>
  <c r="D147" i="1"/>
  <c r="D144" i="1" s="1"/>
  <c r="D140" i="1" s="1"/>
  <c r="J147" i="1"/>
  <c r="J144" i="1" s="1"/>
  <c r="J140" i="1" s="1"/>
  <c r="H147" i="1"/>
  <c r="H144" i="1" s="1"/>
  <c r="H140" i="1" s="1"/>
  <c r="I147" i="1"/>
  <c r="I144" i="1" s="1"/>
  <c r="I140" i="1" s="1"/>
  <c r="E129" i="1"/>
  <c r="E126" i="1" s="1"/>
  <c r="E122" i="1" s="1"/>
  <c r="J132" i="1"/>
  <c r="F129" i="1"/>
  <c r="F126" i="1" s="1"/>
  <c r="F122" i="1" s="1"/>
  <c r="B129" i="1"/>
  <c r="B126" i="1" s="1"/>
  <c r="B122" i="1" s="1"/>
  <c r="B132" i="1"/>
  <c r="K117" i="1"/>
  <c r="C117" i="1"/>
  <c r="I79" i="1"/>
  <c r="B79" i="1"/>
  <c r="J126" i="1"/>
  <c r="J122" i="1" s="1"/>
  <c r="I111" i="1"/>
  <c r="I107" i="1" s="1"/>
  <c r="D111" i="1"/>
  <c r="D107" i="1" s="1"/>
  <c r="F79" i="1"/>
  <c r="I117" i="1"/>
  <c r="H114" i="1"/>
  <c r="H111" i="1" s="1"/>
  <c r="H107" i="1" s="1"/>
  <c r="I82" i="1"/>
  <c r="K111" i="1"/>
  <c r="K107" i="1" s="1"/>
  <c r="G111" i="1"/>
  <c r="G107" i="1" s="1"/>
  <c r="C111" i="1"/>
  <c r="C107" i="1" s="1"/>
  <c r="G117" i="1"/>
  <c r="B114" i="1"/>
  <c r="B111" i="1" s="1"/>
  <c r="B107" i="1" s="1"/>
  <c r="E88" i="1"/>
  <c r="E79" i="1" s="1"/>
  <c r="D117" i="1"/>
  <c r="J114" i="1"/>
  <c r="J111" i="1" s="1"/>
  <c r="J107" i="1" s="1"/>
  <c r="F114" i="1"/>
  <c r="F111" i="1" s="1"/>
  <c r="F107" i="1" s="1"/>
  <c r="E114" i="1"/>
  <c r="E111" i="1" s="1"/>
  <c r="E107" i="1" s="1"/>
  <c r="C79" i="1"/>
  <c r="G79" i="1"/>
  <c r="K79" i="1"/>
  <c r="D79" i="1"/>
  <c r="H79" i="1"/>
  <c r="C82" i="1"/>
  <c r="G82" i="1"/>
  <c r="K82" i="1"/>
  <c r="D82" i="1"/>
  <c r="H82" i="1"/>
  <c r="B20" i="1" l="1"/>
  <c r="B17" i="1"/>
  <c r="B14" i="1" s="1"/>
  <c r="B10" i="1" s="1"/>
  <c r="H367" i="1"/>
  <c r="H42" i="1"/>
  <c r="H40" i="1" s="1"/>
  <c r="B367" i="1"/>
  <c r="B42" i="1"/>
  <c r="B40" i="1" s="1"/>
  <c r="J367" i="1"/>
  <c r="J42" i="1"/>
  <c r="J40" i="1" s="1"/>
  <c r="G20" i="1"/>
  <c r="D367" i="1"/>
  <c r="D42" i="1"/>
  <c r="D40" i="1" s="1"/>
  <c r="F367" i="1"/>
  <c r="F42" i="1"/>
  <c r="F40" i="1" s="1"/>
  <c r="D450" i="1"/>
  <c r="D445" i="1"/>
  <c r="D442" i="1" s="1"/>
  <c r="D438" i="1" s="1"/>
  <c r="I450" i="1"/>
  <c r="I445" i="1"/>
  <c r="I442" i="1" s="1"/>
  <c r="I438" i="1" s="1"/>
  <c r="J450" i="1"/>
  <c r="J445" i="1"/>
  <c r="J442" i="1" s="1"/>
  <c r="J438" i="1" s="1"/>
  <c r="B450" i="1"/>
  <c r="B445" i="1"/>
  <c r="B442" i="1" s="1"/>
  <c r="B438" i="1" s="1"/>
  <c r="F450" i="1"/>
  <c r="F445" i="1"/>
  <c r="F442" i="1" s="1"/>
  <c r="F438" i="1" s="1"/>
  <c r="E450" i="1"/>
  <c r="E445" i="1"/>
  <c r="E442" i="1" s="1"/>
  <c r="E438" i="1" s="1"/>
  <c r="H450" i="1"/>
  <c r="H445" i="1"/>
  <c r="H442" i="1" s="1"/>
  <c r="H438" i="1" s="1"/>
  <c r="H52" i="1"/>
  <c r="C52" i="1"/>
  <c r="I52" i="1"/>
  <c r="K52" i="1"/>
  <c r="K59" i="1"/>
  <c r="K56" i="1" s="1"/>
  <c r="J52" i="1"/>
  <c r="I59" i="1"/>
  <c r="I56" i="1" s="1"/>
  <c r="D52" i="1"/>
  <c r="E52" i="1"/>
  <c r="G52" i="1"/>
  <c r="B59" i="1"/>
  <c r="B56" i="1" s="1"/>
  <c r="E59" i="1"/>
  <c r="E56" i="1" s="1"/>
  <c r="H59" i="1"/>
  <c r="H56" i="1" s="1"/>
  <c r="G59" i="1"/>
  <c r="G56" i="1" s="1"/>
  <c r="J59" i="1"/>
  <c r="J56" i="1" s="1"/>
  <c r="C59" i="1"/>
  <c r="C56" i="1" s="1"/>
  <c r="D59" i="1"/>
  <c r="D56" i="1" s="1"/>
  <c r="B150" i="1"/>
  <c r="B52" i="1"/>
  <c r="F147" i="1"/>
  <c r="F144" i="1" s="1"/>
  <c r="F140" i="1" s="1"/>
  <c r="F52" i="1" s="1"/>
  <c r="F59" i="1" l="1"/>
  <c r="F56" i="1" s="1"/>
  <c r="C236" i="1" l="1"/>
  <c r="C47" i="1" s="1"/>
  <c r="C46" i="1" s="1"/>
  <c r="C44" i="1" s="1"/>
  <c r="K236" i="1"/>
  <c r="K47" i="1" s="1"/>
  <c r="K46" i="1" s="1"/>
  <c r="K44" i="1" s="1"/>
  <c r="J236" i="1"/>
  <c r="J47" i="1" s="1"/>
  <c r="J46" i="1" s="1"/>
  <c r="J44" i="1" s="1"/>
  <c r="F236" i="1"/>
  <c r="F47" i="1" s="1"/>
  <c r="F46" i="1" s="1"/>
  <c r="F44" i="1" s="1"/>
  <c r="F315" i="1"/>
  <c r="F304" i="1" s="1"/>
  <c r="F301" i="1" s="1"/>
  <c r="F297" i="1" s="1"/>
  <c r="J315" i="1"/>
  <c r="J234" i="1" s="1"/>
  <c r="G236" i="1"/>
  <c r="G47" i="1" s="1"/>
  <c r="G46" i="1" s="1"/>
  <c r="G44" i="1" s="1"/>
  <c r="B315" i="1"/>
  <c r="B234" i="1" s="1"/>
  <c r="B236" i="1"/>
  <c r="B47" i="1" s="1"/>
  <c r="B46" i="1" s="1"/>
  <c r="B44" i="1" s="1"/>
  <c r="H315" i="1"/>
  <c r="H304" i="1" s="1"/>
  <c r="H301" i="1" s="1"/>
  <c r="H297" i="1" s="1"/>
  <c r="H236" i="1"/>
  <c r="H47" i="1" s="1"/>
  <c r="H46" i="1" s="1"/>
  <c r="H44" i="1" s="1"/>
  <c r="D315" i="1"/>
  <c r="D234" i="1" s="1"/>
  <c r="D236" i="1"/>
  <c r="D47" i="1" s="1"/>
  <c r="D46" i="1" s="1"/>
  <c r="D44" i="1" s="1"/>
  <c r="I315" i="1"/>
  <c r="I234" i="1" s="1"/>
  <c r="I236" i="1"/>
  <c r="I47" i="1" s="1"/>
  <c r="I46" i="1" s="1"/>
  <c r="I44" i="1" s="1"/>
  <c r="E315" i="1"/>
  <c r="E304" i="1" s="1"/>
  <c r="E301" i="1" s="1"/>
  <c r="E297" i="1" s="1"/>
  <c r="E236" i="1"/>
  <c r="E47" i="1" s="1"/>
  <c r="E46" i="1" s="1"/>
  <c r="E44" i="1" s="1"/>
  <c r="C315" i="1"/>
  <c r="C234" i="1" s="1"/>
  <c r="G315" i="1"/>
  <c r="G234" i="1" s="1"/>
  <c r="K315" i="1"/>
  <c r="K304" i="1" s="1"/>
  <c r="K301" i="1" s="1"/>
  <c r="K297" i="1" s="1"/>
  <c r="F234" i="1" l="1"/>
  <c r="F219" i="1" s="1"/>
  <c r="F216" i="1" s="1"/>
  <c r="F212" i="1" s="1"/>
  <c r="F313" i="1"/>
  <c r="C304" i="1"/>
  <c r="C301" i="1" s="1"/>
  <c r="C297" i="1" s="1"/>
  <c r="C313" i="1"/>
  <c r="H313" i="1"/>
  <c r="D219" i="1"/>
  <c r="D216" i="1" s="1"/>
  <c r="D212" i="1" s="1"/>
  <c r="D232" i="1"/>
  <c r="B219" i="1"/>
  <c r="B216" i="1" s="1"/>
  <c r="B212" i="1" s="1"/>
  <c r="B232" i="1"/>
  <c r="G219" i="1"/>
  <c r="G216" i="1" s="1"/>
  <c r="G212" i="1" s="1"/>
  <c r="G232" i="1"/>
  <c r="C219" i="1"/>
  <c r="C216" i="1" s="1"/>
  <c r="C212" i="1" s="1"/>
  <c r="C232" i="1"/>
  <c r="I219" i="1"/>
  <c r="I216" i="1" s="1"/>
  <c r="I212" i="1" s="1"/>
  <c r="I232" i="1"/>
  <c r="J232" i="1"/>
  <c r="J219" i="1"/>
  <c r="J216" i="1" s="1"/>
  <c r="J212" i="1" s="1"/>
  <c r="D304" i="1"/>
  <c r="D301" i="1" s="1"/>
  <c r="D297" i="1" s="1"/>
  <c r="G313" i="1"/>
  <c r="G304" i="1"/>
  <c r="G301" i="1" s="1"/>
  <c r="G297" i="1" s="1"/>
  <c r="D313" i="1"/>
  <c r="B313" i="1"/>
  <c r="I313" i="1"/>
  <c r="E234" i="1"/>
  <c r="E313" i="1"/>
  <c r="I304" i="1"/>
  <c r="I301" i="1" s="1"/>
  <c r="I297" i="1" s="1"/>
  <c r="H234" i="1"/>
  <c r="B304" i="1"/>
  <c r="B301" i="1" s="1"/>
  <c r="B297" i="1" s="1"/>
  <c r="K234" i="1"/>
  <c r="K313" i="1"/>
  <c r="J313" i="1"/>
  <c r="J304" i="1"/>
  <c r="J301" i="1" s="1"/>
  <c r="J297" i="1" s="1"/>
  <c r="F232" i="1"/>
  <c r="E219" i="1" l="1"/>
  <c r="E216" i="1" s="1"/>
  <c r="E212" i="1" s="1"/>
  <c r="E232" i="1"/>
  <c r="H232" i="1"/>
  <c r="H219" i="1"/>
  <c r="H216" i="1" s="1"/>
  <c r="H212" i="1" s="1"/>
  <c r="K219" i="1"/>
  <c r="K216" i="1" s="1"/>
  <c r="K212" i="1" s="1"/>
  <c r="K232" i="1"/>
</calcChain>
</file>

<file path=xl/sharedStrings.xml><?xml version="1.0" encoding="utf-8"?>
<sst xmlns="http://schemas.openxmlformats.org/spreadsheetml/2006/main" count="483" uniqueCount="68">
  <si>
    <t xml:space="preserve">2. pielikums </t>
  </si>
  <si>
    <t>Ietekmes novērtējums uz valsts un pašvaldību budžetiem </t>
  </si>
  <si>
    <t>Uzdevums</t>
  </si>
  <si>
    <t>Vidējā termiņa valsts budžetā plānotais finansējums</t>
  </si>
  <si>
    <t>Nepieciešamais papildu finansējums</t>
  </si>
  <si>
    <t xml:space="preserve">Finansējums kopā </t>
  </si>
  <si>
    <t>Pašvaldību budžets</t>
  </si>
  <si>
    <t>Privātais sektors</t>
  </si>
  <si>
    <t>Publiski atvasināto personu (izņemot pašvaldības) budžets</t>
  </si>
  <si>
    <t>Vidēja termiņa budžeta ietvara likums, kopā</t>
  </si>
  <si>
    <t>tajā skaitā:</t>
  </si>
  <si>
    <t>valsts pamatfunkciju īstenošana</t>
  </si>
  <si>
    <t>Eiropas Savienības politiku instrumentu un pārējās ārvalstu finanšu palīdzības līdzfinansēto projektu un pasākumu īstenošana</t>
  </si>
  <si>
    <t>Informatīvi</t>
  </si>
  <si>
    <t>Sadalījumā pa  budžeta resoriem</t>
  </si>
  <si>
    <t>Izglītības un zinātnes ministrija</t>
  </si>
  <si>
    <t>Eiropas Savienības politiku instrumentu un pārējās ārvalstu finanšu palīdzības līdzfinansēto projektu un pasākumu īstenošana**</t>
  </si>
  <si>
    <t>1. RĪCĪBAS VIRZIENS</t>
  </si>
  <si>
    <t>1. Kopsavilkums</t>
  </si>
  <si>
    <t>1.1. uzdevums</t>
  </si>
  <si>
    <t>Zemkopības ministrija</t>
  </si>
  <si>
    <t>ELFLA 65.08.00</t>
  </si>
  <si>
    <t>1.2. uzdevums</t>
  </si>
  <si>
    <t>1.3. uzdevums</t>
  </si>
  <si>
    <t>1.4. uzdevums</t>
  </si>
  <si>
    <t>1.5. uzdevums</t>
  </si>
  <si>
    <t>1.6. uzdevums</t>
  </si>
  <si>
    <t>1.7. uzdevums</t>
  </si>
  <si>
    <t>1.8. uzdevums</t>
  </si>
  <si>
    <t>1.9. uzdevums</t>
  </si>
  <si>
    <t>2. RĪCĪBAS VIRZIENS</t>
  </si>
  <si>
    <t xml:space="preserve"> Kopsavilkums</t>
  </si>
  <si>
    <t>2.1. uzdevums</t>
  </si>
  <si>
    <t>2.2. uzdevums</t>
  </si>
  <si>
    <t>2.3. uzdevums</t>
  </si>
  <si>
    <t>2.4. uzdevums</t>
  </si>
  <si>
    <t>2.5. uzdevums</t>
  </si>
  <si>
    <t>2.6. uzdevums</t>
  </si>
  <si>
    <t>2.7. uzdevums</t>
  </si>
  <si>
    <t>3. RĪCĪBAS VIRZIENS</t>
  </si>
  <si>
    <t>3.1. uzdevums</t>
  </si>
  <si>
    <t>3.2. uzdevums</t>
  </si>
  <si>
    <t>3.3. uzdevums</t>
  </si>
  <si>
    <t>3.4. uzdevums</t>
  </si>
  <si>
    <t>4. RĪCĪBAS VIRZIENS</t>
  </si>
  <si>
    <t>4.1. uzdevums</t>
  </si>
  <si>
    <t>4.2. uzdevums</t>
  </si>
  <si>
    <t>Erasmus+ 70.15.00</t>
  </si>
  <si>
    <t xml:space="preserve">Erasmus+: 70.15.00 </t>
  </si>
  <si>
    <t>ESK 70.12.00</t>
  </si>
  <si>
    <t xml:space="preserve">Erasmus+: 70.10.00 </t>
  </si>
  <si>
    <t>ESK 70.10.00</t>
  </si>
  <si>
    <t>Eiropas atveseļošanas un noturības mehānisms</t>
  </si>
  <si>
    <t>Ārlietu ministrija</t>
  </si>
  <si>
    <t>Aizsardzības ministrija</t>
  </si>
  <si>
    <t>Veselības ministrija</t>
  </si>
  <si>
    <t>66.20.00 EJZF</t>
  </si>
  <si>
    <t>65.20.00 ELFLA</t>
  </si>
  <si>
    <t>ES Jaunatnes dialogs 70.11.00</t>
  </si>
  <si>
    <t>Vides aizsardzības un reģionālās attīstības ministrija</t>
  </si>
  <si>
    <t>EEZ finanšu instruments</t>
  </si>
  <si>
    <t>ESF projekts "PROTI UN DARI!" Nr. 8.3.3.0/15/I/001</t>
  </si>
  <si>
    <t xml:space="preserve">ESF projekts SAM 8.3.4. </t>
  </si>
  <si>
    <t xml:space="preserve"> ELFLA 65.20.00</t>
  </si>
  <si>
    <t xml:space="preserve">EJZF 66.20.00 </t>
  </si>
  <si>
    <t>Ietekmes novērtējums uz valsts un pašvaldību budžetiem</t>
  </si>
  <si>
    <t>euro</t>
  </si>
  <si>
    <t>2. pielikums Jaunatnes politikas pamatnostādnēm 2021.-2027.gadam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</si>
</sst>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 tint="0.1499984740745262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 tint="0.1499984740745262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/>
    <xf numFmtId="0" fontId="2" fillId="0" borderId="0" xfId="0" applyFont="1"/>
    <xf numFmtId="3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2" fillId="3" borderId="0" xfId="0" applyFont="1" applyFill="1"/>
    <xf numFmtId="4" fontId="3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wrapText="1"/>
    </xf>
    <xf numFmtId="4" fontId="4" fillId="3" borderId="5" xfId="0" applyNumberFormat="1" applyFont="1" applyFill="1" applyBorder="1"/>
    <xf numFmtId="4" fontId="4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6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left" wrapText="1"/>
    </xf>
    <xf numFmtId="3" fontId="3" fillId="3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/>
    <xf numFmtId="3" fontId="3" fillId="3" borderId="5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3" fillId="5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>
      <alignment wrapText="1"/>
    </xf>
    <xf numFmtId="4" fontId="4" fillId="3" borderId="14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4" fontId="3" fillId="7" borderId="6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horizontal="left" wrapText="1"/>
    </xf>
    <xf numFmtId="4" fontId="4" fillId="3" borderId="7" xfId="0" applyNumberFormat="1" applyFont="1" applyFill="1" applyBorder="1"/>
    <xf numFmtId="4" fontId="4" fillId="3" borderId="16" xfId="0" applyNumberFormat="1" applyFont="1" applyFill="1" applyBorder="1"/>
    <xf numFmtId="4" fontId="3" fillId="3" borderId="5" xfId="0" applyNumberFormat="1" applyFont="1" applyFill="1" applyBorder="1" applyAlignment="1">
      <alignment horizontal="right" vertical="center"/>
    </xf>
    <xf numFmtId="4" fontId="3" fillId="5" borderId="8" xfId="0" applyNumberFormat="1" applyFont="1" applyFill="1" applyBorder="1" applyAlignment="1">
      <alignment vertical="center" wrapText="1"/>
    </xf>
    <xf numFmtId="4" fontId="3" fillId="5" borderId="9" xfId="0" applyNumberFormat="1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wrapText="1"/>
    </xf>
    <xf numFmtId="4" fontId="3" fillId="3" borderId="6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wrapText="1"/>
    </xf>
    <xf numFmtId="4" fontId="4" fillId="3" borderId="18" xfId="0" applyNumberFormat="1" applyFont="1" applyFill="1" applyBorder="1" applyAlignment="1">
      <alignment wrapText="1"/>
    </xf>
    <xf numFmtId="4" fontId="3" fillId="3" borderId="5" xfId="0" applyNumberFormat="1" applyFont="1" applyFill="1" applyBorder="1"/>
    <xf numFmtId="4" fontId="3" fillId="3" borderId="5" xfId="0" applyNumberFormat="1" applyFont="1" applyFill="1" applyBorder="1" applyAlignment="1">
      <alignment horizontal="right"/>
    </xf>
    <xf numFmtId="4" fontId="4" fillId="3" borderId="5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/>
    </xf>
    <xf numFmtId="4" fontId="3" fillId="5" borderId="19" xfId="0" applyNumberFormat="1" applyFont="1" applyFill="1" applyBorder="1" applyAlignment="1">
      <alignment vertical="center" wrapText="1"/>
    </xf>
    <xf numFmtId="4" fontId="3" fillId="5" borderId="20" xfId="0" applyNumberFormat="1" applyFont="1" applyFill="1" applyBorder="1" applyAlignment="1">
      <alignment vertical="center" wrapText="1"/>
    </xf>
    <xf numFmtId="4" fontId="3" fillId="5" borderId="21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right" wrapText="1"/>
    </xf>
    <xf numFmtId="4" fontId="6" fillId="3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3" fontId="6" fillId="3" borderId="5" xfId="0" applyNumberFormat="1" applyFont="1" applyFill="1" applyBorder="1" applyAlignment="1">
      <alignment horizontal="right" wrapText="1"/>
    </xf>
    <xf numFmtId="4" fontId="6" fillId="3" borderId="7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wrapText="1"/>
    </xf>
    <xf numFmtId="4" fontId="4" fillId="0" borderId="5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right" wrapText="1"/>
    </xf>
    <xf numFmtId="2" fontId="4" fillId="0" borderId="5" xfId="0" applyNumberFormat="1" applyFont="1" applyBorder="1"/>
    <xf numFmtId="3" fontId="7" fillId="3" borderId="5" xfId="0" applyNumberFormat="1" applyFont="1" applyFill="1" applyBorder="1" applyAlignment="1">
      <alignment horizontal="right" wrapText="1"/>
    </xf>
    <xf numFmtId="0" fontId="8" fillId="6" borderId="5" xfId="0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7" borderId="5" xfId="0" applyNumberFormat="1" applyFont="1" applyFill="1" applyBorder="1" applyAlignment="1">
      <alignment vertical="center"/>
    </xf>
    <xf numFmtId="4" fontId="4" fillId="7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4" fontId="3" fillId="3" borderId="12" xfId="0" applyNumberFormat="1" applyFont="1" applyFill="1" applyBorder="1" applyAlignment="1">
      <alignment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tabSelected="1" topLeftCell="A5" zoomScale="95" zoomScaleNormal="95" zoomScaleSheetLayoutView="87" workbookViewId="0">
      <pane ySplit="5" topLeftCell="A11" activePane="bottomLeft" state="frozen"/>
      <selection activeCell="A5" sqref="A5"/>
      <selection pane="bottomLeft" activeCell="C120" sqref="C120"/>
    </sheetView>
  </sheetViews>
  <sheetFormatPr defaultColWidth="9.42578125" defaultRowHeight="12.75" x14ac:dyDescent="0.2"/>
  <cols>
    <col min="1" max="1" width="50.7109375" style="3" customWidth="1"/>
    <col min="2" max="4" width="12.28515625" style="2" bestFit="1" customWidth="1"/>
    <col min="5" max="5" width="11.28515625" style="2" customWidth="1"/>
    <col min="6" max="6" width="12.140625" style="2" customWidth="1"/>
    <col min="7" max="10" width="12.7109375" style="2" customWidth="1"/>
    <col min="11" max="11" width="12.28515625" style="2" bestFit="1" customWidth="1"/>
    <col min="12" max="12" width="42.5703125" style="1" customWidth="1"/>
    <col min="13" max="13" width="12.5703125" style="2" customWidth="1"/>
    <col min="14" max="14" width="11.42578125" style="2" customWidth="1"/>
    <col min="15" max="16384" width="9.42578125" style="2"/>
  </cols>
  <sheetData>
    <row r="1" spans="1:14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x14ac:dyDescent="0.2">
      <c r="K2" s="4"/>
    </row>
    <row r="3" spans="1:14" x14ac:dyDescent="0.2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5" spans="1:14" ht="38.450000000000003" customHeight="1" x14ac:dyDescent="0.2">
      <c r="G5" s="103" t="s">
        <v>67</v>
      </c>
      <c r="H5" s="104"/>
      <c r="I5" s="104"/>
      <c r="J5" s="104"/>
      <c r="K5" s="104"/>
    </row>
    <row r="6" spans="1:14" ht="31.9" customHeight="1" x14ac:dyDescent="0.25">
      <c r="A6" s="101" t="s">
        <v>65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4" ht="13.5" thickBot="1" x14ac:dyDescent="0.25">
      <c r="K7" s="91" t="s">
        <v>66</v>
      </c>
    </row>
    <row r="8" spans="1:14" ht="24.6" customHeight="1" thickBot="1" x14ac:dyDescent="0.25">
      <c r="A8" s="94" t="s">
        <v>2</v>
      </c>
      <c r="B8" s="94" t="s">
        <v>3</v>
      </c>
      <c r="C8" s="94"/>
      <c r="D8" s="94"/>
      <c r="E8" s="94" t="s">
        <v>4</v>
      </c>
      <c r="F8" s="94"/>
      <c r="G8" s="94"/>
      <c r="H8" s="94"/>
      <c r="I8" s="94"/>
      <c r="J8" s="94"/>
      <c r="K8" s="94"/>
      <c r="L8" s="5"/>
    </row>
    <row r="9" spans="1:14" ht="13.5" thickBot="1" x14ac:dyDescent="0.25">
      <c r="A9" s="94"/>
      <c r="B9" s="18">
        <v>2021</v>
      </c>
      <c r="C9" s="18">
        <v>2022</v>
      </c>
      <c r="D9" s="18">
        <v>2023</v>
      </c>
      <c r="E9" s="18">
        <v>2021</v>
      </c>
      <c r="F9" s="18">
        <v>2022</v>
      </c>
      <c r="G9" s="18">
        <v>2023</v>
      </c>
      <c r="H9" s="18">
        <v>2024</v>
      </c>
      <c r="I9" s="18">
        <v>2025</v>
      </c>
      <c r="J9" s="18">
        <v>2026</v>
      </c>
      <c r="K9" s="18">
        <v>2027</v>
      </c>
      <c r="L9" s="5"/>
      <c r="M9" s="6"/>
      <c r="N9" s="6"/>
    </row>
    <row r="10" spans="1:14" s="7" customFormat="1" x14ac:dyDescent="0.2">
      <c r="A10" s="19" t="s">
        <v>5</v>
      </c>
      <c r="B10" s="86">
        <f>SUM(B11:B14)</f>
        <v>16727451.289999999</v>
      </c>
      <c r="C10" s="86">
        <f t="shared" ref="C10:K10" si="0">SUM(C11:C14)</f>
        <v>14174765.289999999</v>
      </c>
      <c r="D10" s="86">
        <f t="shared" si="0"/>
        <v>15291565.289999999</v>
      </c>
      <c r="E10" s="86">
        <f t="shared" si="0"/>
        <v>7455823.6799999997</v>
      </c>
      <c r="F10" s="86">
        <f t="shared" si="0"/>
        <v>10898985.68</v>
      </c>
      <c r="G10" s="86">
        <f t="shared" si="0"/>
        <v>9728823.6799999997</v>
      </c>
      <c r="H10" s="86">
        <f t="shared" si="0"/>
        <v>10777823.68</v>
      </c>
      <c r="I10" s="86">
        <f t="shared" si="0"/>
        <v>9256823.6799999997</v>
      </c>
      <c r="J10" s="86">
        <f t="shared" si="0"/>
        <v>9406823.6799999997</v>
      </c>
      <c r="K10" s="86">
        <f t="shared" si="0"/>
        <v>7997073.6799999997</v>
      </c>
      <c r="L10" s="1"/>
    </row>
    <row r="11" spans="1:14" x14ac:dyDescent="0.2">
      <c r="A11" s="20" t="s">
        <v>6</v>
      </c>
      <c r="B11" s="87">
        <f>B53</f>
        <v>4597866</v>
      </c>
      <c r="C11" s="87">
        <f t="shared" ref="C11:K11" si="1">C53</f>
        <v>4597866</v>
      </c>
      <c r="D11" s="87">
        <f t="shared" si="1"/>
        <v>4597866</v>
      </c>
      <c r="E11" s="87">
        <f t="shared" si="1"/>
        <v>0</v>
      </c>
      <c r="F11" s="87">
        <f t="shared" si="1"/>
        <v>0</v>
      </c>
      <c r="G11" s="87">
        <f t="shared" si="1"/>
        <v>0</v>
      </c>
      <c r="H11" s="87">
        <f t="shared" si="1"/>
        <v>0</v>
      </c>
      <c r="I11" s="87">
        <f t="shared" si="1"/>
        <v>0</v>
      </c>
      <c r="J11" s="87">
        <f t="shared" si="1"/>
        <v>0</v>
      </c>
      <c r="K11" s="87">
        <f t="shared" si="1"/>
        <v>0</v>
      </c>
    </row>
    <row r="12" spans="1:14" x14ac:dyDescent="0.2">
      <c r="A12" s="20" t="s">
        <v>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4" x14ac:dyDescent="0.2">
      <c r="A13" s="20" t="s">
        <v>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4" x14ac:dyDescent="0.2">
      <c r="A14" s="23" t="s">
        <v>9</v>
      </c>
      <c r="B14" s="14">
        <f>B16+B17</f>
        <v>12129585.289999999</v>
      </c>
      <c r="C14" s="14">
        <f t="shared" ref="C14:K14" si="2">C16+C17</f>
        <v>9576899.2899999991</v>
      </c>
      <c r="D14" s="14">
        <f t="shared" si="2"/>
        <v>10693699.289999999</v>
      </c>
      <c r="E14" s="14">
        <f t="shared" si="2"/>
        <v>7455823.6799999997</v>
      </c>
      <c r="F14" s="14">
        <f t="shared" si="2"/>
        <v>10898985.68</v>
      </c>
      <c r="G14" s="14">
        <f t="shared" si="2"/>
        <v>9728823.6799999997</v>
      </c>
      <c r="H14" s="14">
        <f t="shared" si="2"/>
        <v>10777823.68</v>
      </c>
      <c r="I14" s="14">
        <f t="shared" si="2"/>
        <v>9256823.6799999997</v>
      </c>
      <c r="J14" s="14">
        <f t="shared" si="2"/>
        <v>9406823.6799999997</v>
      </c>
      <c r="K14" s="14">
        <f t="shared" si="2"/>
        <v>7997073.6799999997</v>
      </c>
    </row>
    <row r="15" spans="1:14" x14ac:dyDescent="0.2">
      <c r="A15" s="20" t="s">
        <v>10</v>
      </c>
      <c r="B15" s="61"/>
      <c r="C15" s="61"/>
      <c r="D15" s="61"/>
      <c r="E15" s="88"/>
      <c r="F15" s="88"/>
      <c r="G15" s="88"/>
      <c r="H15" s="88"/>
      <c r="I15" s="88"/>
      <c r="J15" s="88"/>
      <c r="K15" s="88"/>
    </row>
    <row r="16" spans="1:14" x14ac:dyDescent="0.2">
      <c r="A16" s="25" t="s">
        <v>11</v>
      </c>
      <c r="B16" s="14">
        <f>B21+B32+B35+B38+B41+B45</f>
        <v>7619906.29</v>
      </c>
      <c r="C16" s="14">
        <f t="shared" ref="C16:K16" si="3">C21+C32+C35+C38+C41+C45</f>
        <v>7871102.29</v>
      </c>
      <c r="D16" s="14">
        <f t="shared" si="3"/>
        <v>9447902.2899999991</v>
      </c>
      <c r="E16" s="14">
        <f t="shared" si="3"/>
        <v>0</v>
      </c>
      <c r="F16" s="14">
        <f t="shared" si="3"/>
        <v>555000</v>
      </c>
      <c r="G16" s="14">
        <f t="shared" si="3"/>
        <v>525000</v>
      </c>
      <c r="H16" s="14">
        <f t="shared" si="3"/>
        <v>525000</v>
      </c>
      <c r="I16" s="14">
        <f t="shared" si="3"/>
        <v>525000</v>
      </c>
      <c r="J16" s="14">
        <f t="shared" si="3"/>
        <v>525000</v>
      </c>
      <c r="K16" s="14">
        <f t="shared" si="3"/>
        <v>525000</v>
      </c>
    </row>
    <row r="17" spans="1:12" ht="36" x14ac:dyDescent="0.2">
      <c r="A17" s="44" t="s">
        <v>12</v>
      </c>
      <c r="B17" s="14">
        <f>SUM(B22,B33,B36,B39,B42,B46)</f>
        <v>4509679</v>
      </c>
      <c r="C17" s="14">
        <f t="shared" ref="C17:K17" si="4">SUM(C22,C33,C36,C39,C42,C46)</f>
        <v>1705797</v>
      </c>
      <c r="D17" s="14">
        <f t="shared" si="4"/>
        <v>1245797</v>
      </c>
      <c r="E17" s="14">
        <f t="shared" si="4"/>
        <v>7455823.6799999997</v>
      </c>
      <c r="F17" s="14">
        <f t="shared" si="4"/>
        <v>10343985.68</v>
      </c>
      <c r="G17" s="14">
        <f t="shared" si="4"/>
        <v>9203823.6799999997</v>
      </c>
      <c r="H17" s="14">
        <f t="shared" si="4"/>
        <v>10252823.68</v>
      </c>
      <c r="I17" s="14">
        <f t="shared" si="4"/>
        <v>8731823.6799999997</v>
      </c>
      <c r="J17" s="14">
        <f t="shared" si="4"/>
        <v>8881823.6799999997</v>
      </c>
      <c r="K17" s="14">
        <f t="shared" si="4"/>
        <v>7472073.6799999997</v>
      </c>
    </row>
    <row r="18" spans="1:12" x14ac:dyDescent="0.2">
      <c r="A18" s="45" t="s">
        <v>13</v>
      </c>
      <c r="B18" s="89"/>
      <c r="C18" s="89"/>
      <c r="D18" s="89"/>
      <c r="E18" s="90"/>
      <c r="F18" s="90"/>
      <c r="G18" s="90"/>
      <c r="H18" s="90"/>
      <c r="I18" s="90"/>
      <c r="J18" s="90"/>
      <c r="K18" s="90"/>
    </row>
    <row r="19" spans="1:12" s="7" customFormat="1" x14ac:dyDescent="0.2">
      <c r="A19" s="46" t="s">
        <v>14</v>
      </c>
      <c r="B19" s="11"/>
      <c r="C19" s="11"/>
      <c r="D19" s="11"/>
      <c r="E19" s="49"/>
      <c r="F19" s="49"/>
      <c r="G19" s="49"/>
      <c r="H19" s="49"/>
      <c r="I19" s="49"/>
      <c r="J19" s="49"/>
      <c r="K19" s="49"/>
      <c r="L19" s="1"/>
    </row>
    <row r="20" spans="1:12" x14ac:dyDescent="0.2">
      <c r="A20" s="77" t="s">
        <v>15</v>
      </c>
      <c r="B20" s="14">
        <f>B21+B22</f>
        <v>3840903</v>
      </c>
      <c r="C20" s="14">
        <f t="shared" ref="C20:K20" si="5">C21+C22</f>
        <v>1039673</v>
      </c>
      <c r="D20" s="14">
        <f t="shared" si="5"/>
        <v>579673</v>
      </c>
      <c r="E20" s="14">
        <f t="shared" si="5"/>
        <v>7411823.6799999997</v>
      </c>
      <c r="F20" s="14">
        <f t="shared" si="5"/>
        <v>10861985.68</v>
      </c>
      <c r="G20" s="14">
        <f t="shared" si="5"/>
        <v>9701823.6799999997</v>
      </c>
      <c r="H20" s="14">
        <f t="shared" si="5"/>
        <v>10762823.68</v>
      </c>
      <c r="I20" s="14">
        <f t="shared" si="5"/>
        <v>9241823.6799999997</v>
      </c>
      <c r="J20" s="14">
        <f t="shared" si="5"/>
        <v>9391823.6799999997</v>
      </c>
      <c r="K20" s="14">
        <f t="shared" si="5"/>
        <v>7982073.6799999997</v>
      </c>
    </row>
    <row r="21" spans="1:12" x14ac:dyDescent="0.2">
      <c r="A21" s="43" t="s">
        <v>11</v>
      </c>
      <c r="B21" s="14">
        <f t="shared" ref="B21:K21" si="6">SUM(B63,B223,B365,B451)</f>
        <v>577021</v>
      </c>
      <c r="C21" s="14">
        <f t="shared" si="6"/>
        <v>579673</v>
      </c>
      <c r="D21" s="14">
        <f t="shared" si="6"/>
        <v>579673</v>
      </c>
      <c r="E21" s="14">
        <f t="shared" si="6"/>
        <v>0</v>
      </c>
      <c r="F21" s="14">
        <f t="shared" si="6"/>
        <v>555000</v>
      </c>
      <c r="G21" s="14">
        <f t="shared" si="6"/>
        <v>525000</v>
      </c>
      <c r="H21" s="14">
        <f t="shared" si="6"/>
        <v>525000</v>
      </c>
      <c r="I21" s="14">
        <f t="shared" si="6"/>
        <v>525000</v>
      </c>
      <c r="J21" s="14">
        <f t="shared" si="6"/>
        <v>525000</v>
      </c>
      <c r="K21" s="14">
        <f t="shared" si="6"/>
        <v>525000</v>
      </c>
    </row>
    <row r="22" spans="1:12" ht="36" x14ac:dyDescent="0.2">
      <c r="A22" s="12" t="s">
        <v>12</v>
      </c>
      <c r="B22" s="14">
        <f>SUM(B23:B30)</f>
        <v>3263882</v>
      </c>
      <c r="C22" s="14">
        <f t="shared" ref="C22:K22" si="7">SUM(C23:C30)</f>
        <v>460000</v>
      </c>
      <c r="D22" s="14">
        <f t="shared" si="7"/>
        <v>0</v>
      </c>
      <c r="E22" s="14">
        <f t="shared" si="7"/>
        <v>7411823.6799999997</v>
      </c>
      <c r="F22" s="14">
        <f t="shared" si="7"/>
        <v>10306985.68</v>
      </c>
      <c r="G22" s="14">
        <f t="shared" si="7"/>
        <v>9176823.6799999997</v>
      </c>
      <c r="H22" s="14">
        <f t="shared" si="7"/>
        <v>10237823.68</v>
      </c>
      <c r="I22" s="14">
        <f t="shared" si="7"/>
        <v>8716823.6799999997</v>
      </c>
      <c r="J22" s="14">
        <f t="shared" si="7"/>
        <v>8866823.6799999997</v>
      </c>
      <c r="K22" s="14">
        <f t="shared" si="7"/>
        <v>7457073.6799999997</v>
      </c>
    </row>
    <row r="23" spans="1:12" x14ac:dyDescent="0.2">
      <c r="A23" s="69" t="s">
        <v>48</v>
      </c>
      <c r="B23" s="14">
        <f>B65</f>
        <v>850000</v>
      </c>
      <c r="C23" s="14">
        <f t="shared" ref="C23:K23" si="8">C65</f>
        <v>0</v>
      </c>
      <c r="D23" s="14">
        <f t="shared" si="8"/>
        <v>0</v>
      </c>
      <c r="E23" s="14">
        <f t="shared" si="8"/>
        <v>4631741.84</v>
      </c>
      <c r="F23" s="14">
        <f t="shared" si="8"/>
        <v>4771741.84</v>
      </c>
      <c r="G23" s="14">
        <f t="shared" si="8"/>
        <v>4996741.84</v>
      </c>
      <c r="H23" s="14">
        <f t="shared" si="8"/>
        <v>4536741.84</v>
      </c>
      <c r="I23" s="14">
        <f t="shared" si="8"/>
        <v>4536741.84</v>
      </c>
      <c r="J23" s="14">
        <f t="shared" si="8"/>
        <v>4536741.84</v>
      </c>
      <c r="K23" s="14">
        <f t="shared" si="8"/>
        <v>4536741.84</v>
      </c>
    </row>
    <row r="24" spans="1:12" x14ac:dyDescent="0.2">
      <c r="A24" s="69" t="s">
        <v>49</v>
      </c>
      <c r="B24" s="14">
        <f t="shared" ref="B24:K26" si="9">B66</f>
        <v>450000</v>
      </c>
      <c r="C24" s="14">
        <f t="shared" si="9"/>
        <v>0</v>
      </c>
      <c r="D24" s="14">
        <f t="shared" si="9"/>
        <v>0</v>
      </c>
      <c r="E24" s="14">
        <f t="shared" si="9"/>
        <v>1288070.8400000001</v>
      </c>
      <c r="F24" s="14">
        <f t="shared" si="9"/>
        <v>1288070.8400000001</v>
      </c>
      <c r="G24" s="14">
        <f t="shared" si="9"/>
        <v>1288070.8400000001</v>
      </c>
      <c r="H24" s="14">
        <f t="shared" si="9"/>
        <v>1288070.8400000001</v>
      </c>
      <c r="I24" s="14">
        <f t="shared" si="9"/>
        <v>1288070.8400000001</v>
      </c>
      <c r="J24" s="14">
        <f t="shared" si="9"/>
        <v>1288070.8400000001</v>
      </c>
      <c r="K24" s="14">
        <f t="shared" si="9"/>
        <v>1288070.8400000001</v>
      </c>
    </row>
    <row r="25" spans="1:12" x14ac:dyDescent="0.2">
      <c r="A25" s="69" t="s">
        <v>50</v>
      </c>
      <c r="B25" s="14">
        <f t="shared" si="9"/>
        <v>300000</v>
      </c>
      <c r="C25" s="14">
        <f t="shared" si="9"/>
        <v>0</v>
      </c>
      <c r="D25" s="14">
        <f t="shared" si="9"/>
        <v>0</v>
      </c>
      <c r="E25" s="14">
        <f t="shared" si="9"/>
        <v>1255409</v>
      </c>
      <c r="F25" s="14">
        <f t="shared" si="9"/>
        <v>1255409</v>
      </c>
      <c r="G25" s="14">
        <f t="shared" si="9"/>
        <v>1255409</v>
      </c>
      <c r="H25" s="14">
        <f t="shared" si="9"/>
        <v>1255409</v>
      </c>
      <c r="I25" s="14">
        <f t="shared" si="9"/>
        <v>1255409</v>
      </c>
      <c r="J25" s="14">
        <f t="shared" si="9"/>
        <v>1255409</v>
      </c>
      <c r="K25" s="14">
        <f t="shared" si="9"/>
        <v>1255409</v>
      </c>
    </row>
    <row r="26" spans="1:12" x14ac:dyDescent="0.2">
      <c r="A26" s="69" t="s">
        <v>51</v>
      </c>
      <c r="B26" s="14">
        <f t="shared" si="9"/>
        <v>250000</v>
      </c>
      <c r="C26" s="14">
        <f t="shared" si="9"/>
        <v>0</v>
      </c>
      <c r="D26" s="14">
        <f t="shared" si="9"/>
        <v>0</v>
      </c>
      <c r="E26" s="14">
        <f t="shared" si="9"/>
        <v>195502</v>
      </c>
      <c r="F26" s="14">
        <f t="shared" si="9"/>
        <v>195502</v>
      </c>
      <c r="G26" s="14">
        <f t="shared" si="9"/>
        <v>195502</v>
      </c>
      <c r="H26" s="14">
        <f t="shared" si="9"/>
        <v>195502</v>
      </c>
      <c r="I26" s="14">
        <f t="shared" si="9"/>
        <v>195502</v>
      </c>
      <c r="J26" s="14">
        <f t="shared" si="9"/>
        <v>195502</v>
      </c>
      <c r="K26" s="14">
        <f t="shared" si="9"/>
        <v>195502</v>
      </c>
    </row>
    <row r="27" spans="1:12" x14ac:dyDescent="0.2">
      <c r="A27" s="69" t="s">
        <v>52</v>
      </c>
      <c r="B27" s="14">
        <f>B69</f>
        <v>0</v>
      </c>
      <c r="C27" s="14">
        <f t="shared" ref="C27:K27" si="10">C69</f>
        <v>0</v>
      </c>
      <c r="D27" s="14">
        <f t="shared" si="10"/>
        <v>0</v>
      </c>
      <c r="E27" s="14">
        <f t="shared" si="10"/>
        <v>0</v>
      </c>
      <c r="F27" s="14">
        <f t="shared" si="10"/>
        <v>1195000</v>
      </c>
      <c r="G27" s="14">
        <f t="shared" si="10"/>
        <v>56000</v>
      </c>
      <c r="H27" s="14">
        <f t="shared" si="10"/>
        <v>1577000</v>
      </c>
      <c r="I27" s="14">
        <f t="shared" si="10"/>
        <v>56000</v>
      </c>
      <c r="J27" s="14">
        <f t="shared" si="10"/>
        <v>206000</v>
      </c>
      <c r="K27" s="14">
        <f t="shared" si="10"/>
        <v>0</v>
      </c>
    </row>
    <row r="28" spans="1:12" x14ac:dyDescent="0.2">
      <c r="A28" s="73" t="s">
        <v>58</v>
      </c>
      <c r="B28" s="14">
        <f>B225</f>
        <v>0</v>
      </c>
      <c r="C28" s="14">
        <f t="shared" ref="C28:K28" si="11">C225</f>
        <v>0</v>
      </c>
      <c r="D28" s="14">
        <f t="shared" si="11"/>
        <v>0</v>
      </c>
      <c r="E28" s="14">
        <f t="shared" si="11"/>
        <v>41100</v>
      </c>
      <c r="F28" s="14">
        <f t="shared" si="11"/>
        <v>41100</v>
      </c>
      <c r="G28" s="14">
        <f t="shared" si="11"/>
        <v>41100</v>
      </c>
      <c r="H28" s="14">
        <f t="shared" si="11"/>
        <v>41100</v>
      </c>
      <c r="I28" s="14">
        <f t="shared" si="11"/>
        <v>41100</v>
      </c>
      <c r="J28" s="14">
        <f t="shared" si="11"/>
        <v>41100</v>
      </c>
      <c r="K28" s="14">
        <f t="shared" si="11"/>
        <v>41100</v>
      </c>
    </row>
    <row r="29" spans="1:12" x14ac:dyDescent="0.2">
      <c r="A29" s="69" t="s">
        <v>61</v>
      </c>
      <c r="B29" s="14">
        <f>B446</f>
        <v>953882</v>
      </c>
      <c r="C29" s="14">
        <f t="shared" ref="C29:K29" si="12">C446</f>
        <v>0</v>
      </c>
      <c r="D29" s="14">
        <f t="shared" si="12"/>
        <v>0</v>
      </c>
      <c r="E29" s="14">
        <f t="shared" si="12"/>
        <v>0</v>
      </c>
      <c r="F29" s="14">
        <f t="shared" si="12"/>
        <v>1560162</v>
      </c>
      <c r="G29" s="14">
        <f t="shared" si="12"/>
        <v>1344000</v>
      </c>
      <c r="H29" s="14">
        <f t="shared" si="12"/>
        <v>1344000</v>
      </c>
      <c r="I29" s="14">
        <f t="shared" si="12"/>
        <v>1344000</v>
      </c>
      <c r="J29" s="14">
        <f t="shared" si="12"/>
        <v>1344000</v>
      </c>
      <c r="K29" s="14">
        <f t="shared" si="12"/>
        <v>140250</v>
      </c>
    </row>
    <row r="30" spans="1:12" x14ac:dyDescent="0.2">
      <c r="A30" s="73" t="s">
        <v>62</v>
      </c>
      <c r="B30" s="14">
        <f>B447</f>
        <v>460000</v>
      </c>
      <c r="C30" s="14">
        <f t="shared" ref="C30:K30" si="13">C447</f>
        <v>460000</v>
      </c>
      <c r="D30" s="14">
        <f t="shared" si="13"/>
        <v>0</v>
      </c>
      <c r="E30" s="14">
        <f t="shared" si="13"/>
        <v>0</v>
      </c>
      <c r="F30" s="14">
        <f t="shared" si="13"/>
        <v>0</v>
      </c>
      <c r="G30" s="14">
        <f t="shared" si="13"/>
        <v>0</v>
      </c>
      <c r="H30" s="14">
        <f t="shared" si="13"/>
        <v>0</v>
      </c>
      <c r="I30" s="14">
        <f t="shared" si="13"/>
        <v>0</v>
      </c>
      <c r="J30" s="14">
        <f t="shared" si="13"/>
        <v>0</v>
      </c>
      <c r="K30" s="14">
        <f t="shared" si="13"/>
        <v>0</v>
      </c>
    </row>
    <row r="31" spans="1:12" x14ac:dyDescent="0.2">
      <c r="A31" s="77" t="s">
        <v>54</v>
      </c>
      <c r="B31" s="14">
        <f>B32+B33</f>
        <v>7016805</v>
      </c>
      <c r="C31" s="14">
        <f t="shared" ref="C31:K31" si="14">C32+C33</f>
        <v>7265349</v>
      </c>
      <c r="D31" s="14">
        <f t="shared" si="14"/>
        <v>8842149</v>
      </c>
      <c r="E31" s="14">
        <f t="shared" si="14"/>
        <v>0</v>
      </c>
      <c r="F31" s="14">
        <f t="shared" si="14"/>
        <v>0</v>
      </c>
      <c r="G31" s="14">
        <f t="shared" si="14"/>
        <v>0</v>
      </c>
      <c r="H31" s="14">
        <f t="shared" si="14"/>
        <v>0</v>
      </c>
      <c r="I31" s="14">
        <f t="shared" si="14"/>
        <v>0</v>
      </c>
      <c r="J31" s="14">
        <f t="shared" si="14"/>
        <v>0</v>
      </c>
      <c r="K31" s="14">
        <f t="shared" si="14"/>
        <v>0</v>
      </c>
    </row>
    <row r="32" spans="1:12" x14ac:dyDescent="0.2">
      <c r="A32" s="43" t="s">
        <v>11</v>
      </c>
      <c r="B32" s="14">
        <f>B227</f>
        <v>7016805</v>
      </c>
      <c r="C32" s="14">
        <f t="shared" ref="C32:K32" si="15">C227</f>
        <v>7265349</v>
      </c>
      <c r="D32" s="14">
        <f t="shared" si="15"/>
        <v>8842149</v>
      </c>
      <c r="E32" s="14">
        <f t="shared" si="15"/>
        <v>0</v>
      </c>
      <c r="F32" s="14">
        <f t="shared" si="15"/>
        <v>0</v>
      </c>
      <c r="G32" s="14">
        <f t="shared" si="15"/>
        <v>0</v>
      </c>
      <c r="H32" s="14">
        <f t="shared" si="15"/>
        <v>0</v>
      </c>
      <c r="I32" s="14">
        <f t="shared" si="15"/>
        <v>0</v>
      </c>
      <c r="J32" s="14">
        <f t="shared" si="15"/>
        <v>0</v>
      </c>
      <c r="K32" s="14">
        <f t="shared" si="15"/>
        <v>0</v>
      </c>
    </row>
    <row r="33" spans="1:11" ht="36" x14ac:dyDescent="0.2">
      <c r="A33" s="12" t="s">
        <v>12</v>
      </c>
      <c r="B33" s="14">
        <f>B228</f>
        <v>0</v>
      </c>
      <c r="C33" s="14">
        <f t="shared" ref="C33:K33" si="16">C228</f>
        <v>0</v>
      </c>
      <c r="D33" s="14">
        <f t="shared" si="16"/>
        <v>0</v>
      </c>
      <c r="E33" s="14">
        <f t="shared" si="16"/>
        <v>0</v>
      </c>
      <c r="F33" s="14">
        <f t="shared" si="16"/>
        <v>0</v>
      </c>
      <c r="G33" s="14">
        <f t="shared" si="16"/>
        <v>0</v>
      </c>
      <c r="H33" s="14">
        <f t="shared" si="16"/>
        <v>0</v>
      </c>
      <c r="I33" s="14">
        <f t="shared" si="16"/>
        <v>0</v>
      </c>
      <c r="J33" s="14">
        <f t="shared" si="16"/>
        <v>0</v>
      </c>
      <c r="K33" s="14">
        <f t="shared" si="16"/>
        <v>0</v>
      </c>
    </row>
    <row r="34" spans="1:11" x14ac:dyDescent="0.2">
      <c r="A34" s="77" t="s">
        <v>53</v>
      </c>
      <c r="B34" s="14">
        <f>B35+B36</f>
        <v>5000</v>
      </c>
      <c r="C34" s="14">
        <f t="shared" ref="C34:K34" si="17">C35+C36</f>
        <v>5000</v>
      </c>
      <c r="D34" s="14">
        <f t="shared" si="17"/>
        <v>5000</v>
      </c>
      <c r="E34" s="14">
        <f t="shared" si="17"/>
        <v>0</v>
      </c>
      <c r="F34" s="14">
        <f t="shared" si="17"/>
        <v>0</v>
      </c>
      <c r="G34" s="14">
        <f t="shared" si="17"/>
        <v>0</v>
      </c>
      <c r="H34" s="14">
        <f t="shared" si="17"/>
        <v>0</v>
      </c>
      <c r="I34" s="14">
        <f t="shared" si="17"/>
        <v>0</v>
      </c>
      <c r="J34" s="14">
        <f t="shared" si="17"/>
        <v>0</v>
      </c>
      <c r="K34" s="14">
        <f t="shared" si="17"/>
        <v>0</v>
      </c>
    </row>
    <row r="35" spans="1:11" x14ac:dyDescent="0.2">
      <c r="A35" s="43" t="s">
        <v>11</v>
      </c>
      <c r="B35" s="14">
        <f>B230</f>
        <v>5000</v>
      </c>
      <c r="C35" s="14">
        <f t="shared" ref="C35:K35" si="18">C230</f>
        <v>5000</v>
      </c>
      <c r="D35" s="14">
        <f t="shared" si="18"/>
        <v>5000</v>
      </c>
      <c r="E35" s="14">
        <f t="shared" si="18"/>
        <v>0</v>
      </c>
      <c r="F35" s="14">
        <f t="shared" si="18"/>
        <v>0</v>
      </c>
      <c r="G35" s="14">
        <f t="shared" si="18"/>
        <v>0</v>
      </c>
      <c r="H35" s="14">
        <f t="shared" si="18"/>
        <v>0</v>
      </c>
      <c r="I35" s="14">
        <f t="shared" si="18"/>
        <v>0</v>
      </c>
      <c r="J35" s="14">
        <f t="shared" si="18"/>
        <v>0</v>
      </c>
      <c r="K35" s="14">
        <f t="shared" si="18"/>
        <v>0</v>
      </c>
    </row>
    <row r="36" spans="1:11" ht="36" x14ac:dyDescent="0.2">
      <c r="A36" s="12" t="s">
        <v>12</v>
      </c>
      <c r="B36" s="14">
        <f>B231</f>
        <v>0</v>
      </c>
      <c r="C36" s="14">
        <f t="shared" ref="C36:K36" si="19">C231</f>
        <v>0</v>
      </c>
      <c r="D36" s="14">
        <f t="shared" si="19"/>
        <v>0</v>
      </c>
      <c r="E36" s="14">
        <f t="shared" si="19"/>
        <v>0</v>
      </c>
      <c r="F36" s="14">
        <f t="shared" si="19"/>
        <v>0</v>
      </c>
      <c r="G36" s="14">
        <f t="shared" si="19"/>
        <v>0</v>
      </c>
      <c r="H36" s="14">
        <f t="shared" si="19"/>
        <v>0</v>
      </c>
      <c r="I36" s="14">
        <f t="shared" si="19"/>
        <v>0</v>
      </c>
      <c r="J36" s="14">
        <f t="shared" si="19"/>
        <v>0</v>
      </c>
      <c r="K36" s="14">
        <f t="shared" si="19"/>
        <v>0</v>
      </c>
    </row>
    <row r="37" spans="1:11" x14ac:dyDescent="0.2">
      <c r="A37" s="77" t="s">
        <v>55</v>
      </c>
      <c r="B37" s="14">
        <f>B38+B39</f>
        <v>21080.29</v>
      </c>
      <c r="C37" s="14">
        <f t="shared" ref="C37:K37" si="20">C38+C39</f>
        <v>21080.29</v>
      </c>
      <c r="D37" s="14">
        <f t="shared" si="20"/>
        <v>21080.29</v>
      </c>
      <c r="E37" s="14">
        <f t="shared" si="20"/>
        <v>0</v>
      </c>
      <c r="F37" s="14">
        <f t="shared" si="20"/>
        <v>0</v>
      </c>
      <c r="G37" s="14">
        <f t="shared" si="20"/>
        <v>0</v>
      </c>
      <c r="H37" s="14">
        <f t="shared" si="20"/>
        <v>0</v>
      </c>
      <c r="I37" s="14">
        <f t="shared" si="20"/>
        <v>0</v>
      </c>
      <c r="J37" s="14">
        <f t="shared" si="20"/>
        <v>0</v>
      </c>
      <c r="K37" s="14">
        <f t="shared" si="20"/>
        <v>0</v>
      </c>
    </row>
    <row r="38" spans="1:11" x14ac:dyDescent="0.2">
      <c r="A38" s="43" t="s">
        <v>11</v>
      </c>
      <c r="B38" s="14">
        <f>B238</f>
        <v>21080.29</v>
      </c>
      <c r="C38" s="14">
        <f t="shared" ref="C38:K38" si="21">C238</f>
        <v>21080.29</v>
      </c>
      <c r="D38" s="14">
        <f t="shared" si="21"/>
        <v>21080.29</v>
      </c>
      <c r="E38" s="14">
        <f t="shared" si="21"/>
        <v>0</v>
      </c>
      <c r="F38" s="14">
        <f t="shared" si="21"/>
        <v>0</v>
      </c>
      <c r="G38" s="14">
        <f t="shared" si="21"/>
        <v>0</v>
      </c>
      <c r="H38" s="14">
        <f t="shared" si="21"/>
        <v>0</v>
      </c>
      <c r="I38" s="14">
        <f t="shared" si="21"/>
        <v>0</v>
      </c>
      <c r="J38" s="14">
        <f t="shared" si="21"/>
        <v>0</v>
      </c>
      <c r="K38" s="14">
        <f t="shared" si="21"/>
        <v>0</v>
      </c>
    </row>
    <row r="39" spans="1:11" ht="36" x14ac:dyDescent="0.2">
      <c r="A39" s="12" t="s">
        <v>12</v>
      </c>
      <c r="B39" s="14">
        <f>B239</f>
        <v>0</v>
      </c>
      <c r="C39" s="14">
        <f t="shared" ref="C39:K39" si="22">C239</f>
        <v>0</v>
      </c>
      <c r="D39" s="14">
        <f t="shared" si="22"/>
        <v>0</v>
      </c>
      <c r="E39" s="14">
        <f t="shared" si="22"/>
        <v>0</v>
      </c>
      <c r="F39" s="14">
        <f t="shared" si="22"/>
        <v>0</v>
      </c>
      <c r="G39" s="14">
        <f t="shared" si="22"/>
        <v>0</v>
      </c>
      <c r="H39" s="14">
        <f t="shared" si="22"/>
        <v>0</v>
      </c>
      <c r="I39" s="14">
        <f t="shared" si="22"/>
        <v>0</v>
      </c>
      <c r="J39" s="14">
        <f t="shared" si="22"/>
        <v>0</v>
      </c>
      <c r="K39" s="14">
        <f t="shared" si="22"/>
        <v>0</v>
      </c>
    </row>
    <row r="40" spans="1:11" x14ac:dyDescent="0.2">
      <c r="A40" s="77" t="s">
        <v>59</v>
      </c>
      <c r="B40" s="14">
        <f>B41+B42</f>
        <v>230522</v>
      </c>
      <c r="C40" s="14">
        <f t="shared" ref="C40:K40" si="23">C41+C42</f>
        <v>230522</v>
      </c>
      <c r="D40" s="14">
        <f t="shared" si="23"/>
        <v>230522</v>
      </c>
      <c r="E40" s="14">
        <f t="shared" si="23"/>
        <v>0</v>
      </c>
      <c r="F40" s="14">
        <f t="shared" si="23"/>
        <v>0</v>
      </c>
      <c r="G40" s="14">
        <f t="shared" si="23"/>
        <v>0</v>
      </c>
      <c r="H40" s="14">
        <f t="shared" si="23"/>
        <v>0</v>
      </c>
      <c r="I40" s="14">
        <f t="shared" si="23"/>
        <v>0</v>
      </c>
      <c r="J40" s="14">
        <f t="shared" si="23"/>
        <v>0</v>
      </c>
      <c r="K40" s="14">
        <f t="shared" si="23"/>
        <v>0</v>
      </c>
    </row>
    <row r="41" spans="1:11" x14ac:dyDescent="0.2">
      <c r="A41" s="43" t="s">
        <v>11</v>
      </c>
      <c r="B41" s="14">
        <f>B368</f>
        <v>0</v>
      </c>
      <c r="C41" s="14">
        <f t="shared" ref="C41:K41" si="24">C368</f>
        <v>0</v>
      </c>
      <c r="D41" s="14">
        <f t="shared" si="24"/>
        <v>0</v>
      </c>
      <c r="E41" s="14">
        <f t="shared" si="24"/>
        <v>0</v>
      </c>
      <c r="F41" s="14">
        <f t="shared" si="24"/>
        <v>0</v>
      </c>
      <c r="G41" s="14">
        <f t="shared" si="24"/>
        <v>0</v>
      </c>
      <c r="H41" s="14">
        <f t="shared" si="24"/>
        <v>0</v>
      </c>
      <c r="I41" s="14">
        <f t="shared" si="24"/>
        <v>0</v>
      </c>
      <c r="J41" s="14">
        <f t="shared" si="24"/>
        <v>0</v>
      </c>
      <c r="K41" s="14">
        <f t="shared" si="24"/>
        <v>0</v>
      </c>
    </row>
    <row r="42" spans="1:11" ht="36" x14ac:dyDescent="0.2">
      <c r="A42" s="12" t="s">
        <v>12</v>
      </c>
      <c r="B42" s="14">
        <f t="shared" ref="B42:K43" si="25">B369</f>
        <v>230522</v>
      </c>
      <c r="C42" s="14">
        <f t="shared" si="25"/>
        <v>230522</v>
      </c>
      <c r="D42" s="14">
        <f t="shared" si="25"/>
        <v>230522</v>
      </c>
      <c r="E42" s="14">
        <f t="shared" si="25"/>
        <v>0</v>
      </c>
      <c r="F42" s="14">
        <f t="shared" si="25"/>
        <v>0</v>
      </c>
      <c r="G42" s="14">
        <f t="shared" si="25"/>
        <v>0</v>
      </c>
      <c r="H42" s="14">
        <f t="shared" si="25"/>
        <v>0</v>
      </c>
      <c r="I42" s="14">
        <f t="shared" si="25"/>
        <v>0</v>
      </c>
      <c r="J42" s="14">
        <f t="shared" si="25"/>
        <v>0</v>
      </c>
      <c r="K42" s="14">
        <f t="shared" si="25"/>
        <v>0</v>
      </c>
    </row>
    <row r="43" spans="1:11" x14ac:dyDescent="0.2">
      <c r="A43" s="81" t="s">
        <v>60</v>
      </c>
      <c r="B43" s="14">
        <f t="shared" si="25"/>
        <v>230522</v>
      </c>
      <c r="C43" s="14">
        <f t="shared" si="25"/>
        <v>230522</v>
      </c>
      <c r="D43" s="14">
        <f t="shared" si="25"/>
        <v>230522</v>
      </c>
      <c r="E43" s="14">
        <f t="shared" si="25"/>
        <v>0</v>
      </c>
      <c r="F43" s="14">
        <f t="shared" si="25"/>
        <v>0</v>
      </c>
      <c r="G43" s="14">
        <f t="shared" si="25"/>
        <v>0</v>
      </c>
      <c r="H43" s="14">
        <f t="shared" si="25"/>
        <v>0</v>
      </c>
      <c r="I43" s="14">
        <f t="shared" si="25"/>
        <v>0</v>
      </c>
      <c r="J43" s="14">
        <f t="shared" si="25"/>
        <v>0</v>
      </c>
      <c r="K43" s="14">
        <f t="shared" si="25"/>
        <v>0</v>
      </c>
    </row>
    <row r="44" spans="1:11" x14ac:dyDescent="0.2">
      <c r="A44" s="77" t="s">
        <v>20</v>
      </c>
      <c r="B44" s="14">
        <f>B45+B46</f>
        <v>1015275</v>
      </c>
      <c r="C44" s="14">
        <f t="shared" ref="C44:K44" si="26">C45+C46</f>
        <v>1015275</v>
      </c>
      <c r="D44" s="14">
        <f t="shared" si="26"/>
        <v>1015275</v>
      </c>
      <c r="E44" s="14">
        <f t="shared" si="26"/>
        <v>44000</v>
      </c>
      <c r="F44" s="14">
        <f t="shared" si="26"/>
        <v>37000</v>
      </c>
      <c r="G44" s="14">
        <f t="shared" si="26"/>
        <v>27000</v>
      </c>
      <c r="H44" s="14">
        <f t="shared" si="26"/>
        <v>15000</v>
      </c>
      <c r="I44" s="14">
        <f t="shared" si="26"/>
        <v>15000</v>
      </c>
      <c r="J44" s="14">
        <f t="shared" si="26"/>
        <v>15000</v>
      </c>
      <c r="K44" s="14">
        <f t="shared" si="26"/>
        <v>15000</v>
      </c>
    </row>
    <row r="45" spans="1:11" x14ac:dyDescent="0.2">
      <c r="A45" s="43" t="s">
        <v>11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36" x14ac:dyDescent="0.2">
      <c r="A46" s="12" t="s">
        <v>12</v>
      </c>
      <c r="B46" s="14">
        <f>SUM(B47:B49)</f>
        <v>1015275</v>
      </c>
      <c r="C46" s="14">
        <f t="shared" ref="C46:K46" si="27">SUM(C47:C49)</f>
        <v>1015275</v>
      </c>
      <c r="D46" s="14">
        <f t="shared" si="27"/>
        <v>1015275</v>
      </c>
      <c r="E46" s="14">
        <f t="shared" si="27"/>
        <v>44000</v>
      </c>
      <c r="F46" s="14">
        <f t="shared" si="27"/>
        <v>37000</v>
      </c>
      <c r="G46" s="14">
        <f t="shared" si="27"/>
        <v>27000</v>
      </c>
      <c r="H46" s="14">
        <f t="shared" si="27"/>
        <v>15000</v>
      </c>
      <c r="I46" s="14">
        <f t="shared" si="27"/>
        <v>15000</v>
      </c>
      <c r="J46" s="14">
        <f t="shared" si="27"/>
        <v>15000</v>
      </c>
      <c r="K46" s="14">
        <f t="shared" si="27"/>
        <v>15000</v>
      </c>
    </row>
    <row r="47" spans="1:11" x14ac:dyDescent="0.2">
      <c r="A47" s="81" t="s">
        <v>63</v>
      </c>
      <c r="B47" s="14">
        <f>B236+B374</f>
        <v>254259</v>
      </c>
      <c r="C47" s="14">
        <f t="shared" ref="C47:K47" si="28">C236+C374</f>
        <v>254259</v>
      </c>
      <c r="D47" s="14">
        <f t="shared" si="28"/>
        <v>254259</v>
      </c>
      <c r="E47" s="14">
        <f t="shared" si="28"/>
        <v>37000</v>
      </c>
      <c r="F47" s="14">
        <f t="shared" si="28"/>
        <v>35000</v>
      </c>
      <c r="G47" s="14">
        <f t="shared" si="28"/>
        <v>25000</v>
      </c>
      <c r="H47" s="14">
        <f t="shared" si="28"/>
        <v>13000</v>
      </c>
      <c r="I47" s="14">
        <f t="shared" si="28"/>
        <v>13000</v>
      </c>
      <c r="J47" s="14">
        <f t="shared" si="28"/>
        <v>13000</v>
      </c>
      <c r="K47" s="14">
        <f t="shared" si="28"/>
        <v>13000</v>
      </c>
    </row>
    <row r="48" spans="1:11" x14ac:dyDescent="0.2">
      <c r="A48" s="69" t="s">
        <v>21</v>
      </c>
      <c r="B48" s="14">
        <f>B73</f>
        <v>750000</v>
      </c>
      <c r="C48" s="14">
        <f t="shared" ref="C48:K48" si="29">C73</f>
        <v>750000</v>
      </c>
      <c r="D48" s="14">
        <f t="shared" si="29"/>
        <v>750000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</row>
    <row r="49" spans="1:12" x14ac:dyDescent="0.2">
      <c r="A49" s="69" t="s">
        <v>64</v>
      </c>
      <c r="B49" s="14">
        <f>B235</f>
        <v>11016</v>
      </c>
      <c r="C49" s="14">
        <f t="shared" ref="C49:K49" si="30">C235</f>
        <v>11016</v>
      </c>
      <c r="D49" s="14">
        <f t="shared" si="30"/>
        <v>11016</v>
      </c>
      <c r="E49" s="14">
        <f t="shared" si="30"/>
        <v>7000</v>
      </c>
      <c r="F49" s="14">
        <f t="shared" si="30"/>
        <v>2000</v>
      </c>
      <c r="G49" s="14">
        <f t="shared" si="30"/>
        <v>2000</v>
      </c>
      <c r="H49" s="14">
        <f t="shared" si="30"/>
        <v>2000</v>
      </c>
      <c r="I49" s="14">
        <f t="shared" si="30"/>
        <v>2000</v>
      </c>
      <c r="J49" s="14">
        <f t="shared" si="30"/>
        <v>2000</v>
      </c>
      <c r="K49" s="14">
        <f t="shared" si="30"/>
        <v>2000</v>
      </c>
    </row>
    <row r="50" spans="1:12" s="9" customFormat="1" ht="13.5" thickBot="1" x14ac:dyDescent="0.25">
      <c r="A50" s="95" t="s">
        <v>17</v>
      </c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8"/>
    </row>
    <row r="51" spans="1:12" s="9" customFormat="1" ht="13.5" thickBot="1" x14ac:dyDescent="0.25">
      <c r="A51" s="98" t="s">
        <v>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8"/>
    </row>
    <row r="52" spans="1:12" s="10" customFormat="1" x14ac:dyDescent="0.2">
      <c r="A52" s="19" t="s">
        <v>5</v>
      </c>
      <c r="B52" s="63">
        <f>SUM(B75,B93,B107,B122,B140,B154,B169,B183,B197)</f>
        <v>7389207</v>
      </c>
      <c r="C52" s="63">
        <f t="shared" ref="C52:K52" si="31">SUM(C75,C93,C107,C122,C140,C154,C169,C183,C197)</f>
        <v>5514980</v>
      </c>
      <c r="D52" s="63">
        <f t="shared" si="31"/>
        <v>5531539</v>
      </c>
      <c r="E52" s="63">
        <f t="shared" si="31"/>
        <v>7370723.6799999997</v>
      </c>
      <c r="F52" s="63">
        <f t="shared" si="31"/>
        <v>8755723.6799999997</v>
      </c>
      <c r="G52" s="63">
        <f t="shared" si="31"/>
        <v>7853823.6799999997</v>
      </c>
      <c r="H52" s="63">
        <f t="shared" si="31"/>
        <v>8914823.6799999997</v>
      </c>
      <c r="I52" s="63">
        <f t="shared" si="31"/>
        <v>7393823.6799999997</v>
      </c>
      <c r="J52" s="63">
        <f t="shared" si="31"/>
        <v>7543823.6799999997</v>
      </c>
      <c r="K52" s="63">
        <f t="shared" si="31"/>
        <v>7337823.6799999997</v>
      </c>
      <c r="L52" s="8"/>
    </row>
    <row r="53" spans="1:12" s="10" customFormat="1" x14ac:dyDescent="0.2">
      <c r="A53" s="20" t="s">
        <v>6</v>
      </c>
      <c r="B53" s="21">
        <f>SUM(B76,B94,B108,B123,B141,B155,B170,B184,B198)</f>
        <v>4597866</v>
      </c>
      <c r="C53" s="21">
        <f t="shared" ref="C53:K53" si="32">SUM(C76,C94,C108,C123,C141,C155,C170,C184,C198)</f>
        <v>4597866</v>
      </c>
      <c r="D53" s="21">
        <f t="shared" si="32"/>
        <v>4597866</v>
      </c>
      <c r="E53" s="21">
        <f t="shared" si="32"/>
        <v>0</v>
      </c>
      <c r="F53" s="21">
        <f t="shared" si="32"/>
        <v>0</v>
      </c>
      <c r="G53" s="21">
        <f t="shared" si="32"/>
        <v>0</v>
      </c>
      <c r="H53" s="21">
        <f t="shared" si="32"/>
        <v>0</v>
      </c>
      <c r="I53" s="21">
        <f t="shared" si="32"/>
        <v>0</v>
      </c>
      <c r="J53" s="21">
        <f t="shared" si="32"/>
        <v>0</v>
      </c>
      <c r="K53" s="21">
        <f t="shared" si="32"/>
        <v>0</v>
      </c>
      <c r="L53" s="8"/>
    </row>
    <row r="54" spans="1:12" s="10" customFormat="1" x14ac:dyDescent="0.2">
      <c r="A54" s="20" t="s">
        <v>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8"/>
    </row>
    <row r="55" spans="1:12" s="10" customFormat="1" x14ac:dyDescent="0.2">
      <c r="A55" s="20" t="s">
        <v>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8"/>
    </row>
    <row r="56" spans="1:12" s="10" customFormat="1" x14ac:dyDescent="0.2">
      <c r="A56" s="23" t="s">
        <v>9</v>
      </c>
      <c r="B56" s="29">
        <f>B58+B59</f>
        <v>2791341</v>
      </c>
      <c r="C56" s="29">
        <f t="shared" ref="C56:K56" si="33">C58+C59</f>
        <v>917114</v>
      </c>
      <c r="D56" s="29">
        <f t="shared" si="33"/>
        <v>933673</v>
      </c>
      <c r="E56" s="29">
        <f t="shared" si="33"/>
        <v>7370723.6799999997</v>
      </c>
      <c r="F56" s="29">
        <f t="shared" si="33"/>
        <v>8755723.6799999997</v>
      </c>
      <c r="G56" s="29">
        <f t="shared" si="33"/>
        <v>7853823.6799999997</v>
      </c>
      <c r="H56" s="29">
        <f t="shared" si="33"/>
        <v>8914823.6799999997</v>
      </c>
      <c r="I56" s="29">
        <f t="shared" si="33"/>
        <v>7393823.6799999997</v>
      </c>
      <c r="J56" s="29">
        <f t="shared" si="33"/>
        <v>7543823.6799999997</v>
      </c>
      <c r="K56" s="29">
        <f t="shared" si="33"/>
        <v>7337823.6799999997</v>
      </c>
      <c r="L56" s="8"/>
    </row>
    <row r="57" spans="1:12" s="10" customFormat="1" x14ac:dyDescent="0.2">
      <c r="A57" s="20" t="s">
        <v>10</v>
      </c>
      <c r="B57" s="30"/>
      <c r="C57" s="30"/>
      <c r="D57" s="30"/>
      <c r="E57" s="30"/>
      <c r="F57" s="30"/>
      <c r="G57" s="30"/>
      <c r="H57" s="31"/>
      <c r="I57" s="31"/>
      <c r="J57" s="31"/>
      <c r="K57" s="31"/>
      <c r="L57" s="8"/>
    </row>
    <row r="58" spans="1:12" s="9" customFormat="1" x14ac:dyDescent="0.2">
      <c r="A58" s="25" t="s">
        <v>11</v>
      </c>
      <c r="B58" s="21">
        <f>SUM(B81,B99,B113,B128,B146,B160,B175,B189,B203)</f>
        <v>191341</v>
      </c>
      <c r="C58" s="21">
        <f t="shared" ref="C58:K58" si="34">SUM(C81,C99,C113,C128,C146,C160,C175,C189,C203)</f>
        <v>167114</v>
      </c>
      <c r="D58" s="21">
        <f t="shared" si="34"/>
        <v>183673</v>
      </c>
      <c r="E58" s="21">
        <f t="shared" si="34"/>
        <v>0</v>
      </c>
      <c r="F58" s="21">
        <f t="shared" si="34"/>
        <v>50000</v>
      </c>
      <c r="G58" s="21">
        <f t="shared" si="34"/>
        <v>62100</v>
      </c>
      <c r="H58" s="21">
        <f t="shared" si="34"/>
        <v>62100</v>
      </c>
      <c r="I58" s="21">
        <f t="shared" si="34"/>
        <v>62100</v>
      </c>
      <c r="J58" s="21">
        <f t="shared" si="34"/>
        <v>62100</v>
      </c>
      <c r="K58" s="21">
        <f t="shared" si="34"/>
        <v>62100</v>
      </c>
      <c r="L58" s="8"/>
    </row>
    <row r="59" spans="1:12" s="9" customFormat="1" ht="36" x14ac:dyDescent="0.2">
      <c r="A59" s="44" t="s">
        <v>12</v>
      </c>
      <c r="B59" s="21">
        <f>SUM(B82,B100,B114,B129,B147,B176,B190,B204,B161)</f>
        <v>2600000</v>
      </c>
      <c r="C59" s="21">
        <f t="shared" ref="C59:K59" si="35">SUM(C82,C100,C114,C129,C147,C176,C190,C204,C161)</f>
        <v>750000</v>
      </c>
      <c r="D59" s="21">
        <f t="shared" si="35"/>
        <v>750000</v>
      </c>
      <c r="E59" s="21">
        <f t="shared" si="35"/>
        <v>7370723.6799999997</v>
      </c>
      <c r="F59" s="21">
        <f t="shared" si="35"/>
        <v>8705723.6799999997</v>
      </c>
      <c r="G59" s="21">
        <f t="shared" si="35"/>
        <v>7791723.6799999997</v>
      </c>
      <c r="H59" s="21">
        <f t="shared" si="35"/>
        <v>8852723.6799999997</v>
      </c>
      <c r="I59" s="21">
        <f t="shared" si="35"/>
        <v>7331723.6799999997</v>
      </c>
      <c r="J59" s="21">
        <f t="shared" si="35"/>
        <v>7481723.6799999997</v>
      </c>
      <c r="K59" s="21">
        <f t="shared" si="35"/>
        <v>7275723.6799999997</v>
      </c>
      <c r="L59" s="8"/>
    </row>
    <row r="60" spans="1:12" s="9" customFormat="1" x14ac:dyDescent="0.2">
      <c r="A60" s="67" t="s">
        <v>13</v>
      </c>
      <c r="B60" s="75"/>
      <c r="C60" s="75"/>
      <c r="D60" s="75"/>
      <c r="E60" s="76"/>
      <c r="F60" s="76"/>
      <c r="G60" s="76"/>
      <c r="H60" s="76"/>
      <c r="I60" s="76"/>
      <c r="J60" s="76"/>
      <c r="K60" s="76"/>
      <c r="L60" s="8"/>
    </row>
    <row r="61" spans="1:12" s="9" customFormat="1" x14ac:dyDescent="0.2">
      <c r="A61" s="46" t="s">
        <v>14</v>
      </c>
      <c r="B61" s="21"/>
      <c r="C61" s="21"/>
      <c r="D61" s="21"/>
      <c r="E61" s="22"/>
      <c r="F61" s="22"/>
      <c r="G61" s="22"/>
      <c r="H61" s="22"/>
      <c r="I61" s="22"/>
      <c r="J61" s="22"/>
      <c r="K61" s="22"/>
      <c r="L61" s="8"/>
    </row>
    <row r="62" spans="1:12" s="9" customFormat="1" x14ac:dyDescent="0.2">
      <c r="A62" s="77" t="s">
        <v>15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8"/>
    </row>
    <row r="63" spans="1:12" s="9" customFormat="1" x14ac:dyDescent="0.2">
      <c r="A63" s="43" t="s">
        <v>11</v>
      </c>
      <c r="B63" s="24">
        <f>SUM(B86,B104,B118,B133,B151,B165,B180,B207)</f>
        <v>191341</v>
      </c>
      <c r="C63" s="24">
        <f t="shared" ref="C63:K63" si="36">SUM(C86,C104,C118,C133,C151,C165,C180,C207)</f>
        <v>167114</v>
      </c>
      <c r="D63" s="24">
        <f t="shared" si="36"/>
        <v>183673</v>
      </c>
      <c r="E63" s="24">
        <f t="shared" si="36"/>
        <v>0</v>
      </c>
      <c r="F63" s="24">
        <f t="shared" si="36"/>
        <v>50000</v>
      </c>
      <c r="G63" s="24">
        <f t="shared" si="36"/>
        <v>62100</v>
      </c>
      <c r="H63" s="24">
        <f t="shared" si="36"/>
        <v>62100</v>
      </c>
      <c r="I63" s="24">
        <f t="shared" si="36"/>
        <v>62100</v>
      </c>
      <c r="J63" s="24">
        <f t="shared" si="36"/>
        <v>62100</v>
      </c>
      <c r="K63" s="24">
        <f t="shared" si="36"/>
        <v>62100</v>
      </c>
      <c r="L63" s="8"/>
    </row>
    <row r="64" spans="1:12" s="9" customFormat="1" ht="36" x14ac:dyDescent="0.2">
      <c r="A64" s="12" t="s">
        <v>12</v>
      </c>
      <c r="B64" s="24">
        <f>SUM(B87,B105,B119,B134,B152,B166,B181,B209)</f>
        <v>1850000</v>
      </c>
      <c r="C64" s="24">
        <f t="shared" ref="C64:K64" si="37">SUM(C87,C105,C119,C134,C152,C166,C181,C209)</f>
        <v>0</v>
      </c>
      <c r="D64" s="24">
        <f t="shared" si="37"/>
        <v>0</v>
      </c>
      <c r="E64" s="24">
        <f t="shared" si="37"/>
        <v>7370723.6799999997</v>
      </c>
      <c r="F64" s="24">
        <f t="shared" si="37"/>
        <v>8705723.6799999997</v>
      </c>
      <c r="G64" s="24">
        <f t="shared" si="37"/>
        <v>7791723.6799999997</v>
      </c>
      <c r="H64" s="24">
        <f t="shared" si="37"/>
        <v>8852723.6799999997</v>
      </c>
      <c r="I64" s="24">
        <f t="shared" si="37"/>
        <v>7331723.6799999997</v>
      </c>
      <c r="J64" s="24">
        <f t="shared" si="37"/>
        <v>7481723.6799999997</v>
      </c>
      <c r="K64" s="24">
        <f t="shared" si="37"/>
        <v>7275723.6799999997</v>
      </c>
      <c r="L64" s="8"/>
    </row>
    <row r="65" spans="1:12" s="9" customFormat="1" x14ac:dyDescent="0.2">
      <c r="A65" s="69" t="s">
        <v>48</v>
      </c>
      <c r="B65" s="24">
        <f>SUM(B120,B135)</f>
        <v>850000</v>
      </c>
      <c r="C65" s="24">
        <f t="shared" ref="C65:K65" si="38">SUM(C120,C135)</f>
        <v>0</v>
      </c>
      <c r="D65" s="24">
        <f t="shared" si="38"/>
        <v>0</v>
      </c>
      <c r="E65" s="24">
        <f t="shared" si="38"/>
        <v>4631741.84</v>
      </c>
      <c r="F65" s="24">
        <f t="shared" si="38"/>
        <v>4771741.84</v>
      </c>
      <c r="G65" s="24">
        <f t="shared" si="38"/>
        <v>4996741.84</v>
      </c>
      <c r="H65" s="24">
        <f t="shared" si="38"/>
        <v>4536741.84</v>
      </c>
      <c r="I65" s="24">
        <f t="shared" si="38"/>
        <v>4536741.84</v>
      </c>
      <c r="J65" s="24">
        <f t="shared" si="38"/>
        <v>4536741.84</v>
      </c>
      <c r="K65" s="24">
        <f t="shared" si="38"/>
        <v>4536741.84</v>
      </c>
      <c r="L65" s="8"/>
    </row>
    <row r="66" spans="1:12" s="9" customFormat="1" x14ac:dyDescent="0.2">
      <c r="A66" s="69" t="s">
        <v>49</v>
      </c>
      <c r="B66" s="24">
        <f>B136</f>
        <v>450000</v>
      </c>
      <c r="C66" s="24">
        <f t="shared" ref="C66:K66" si="39">C136</f>
        <v>0</v>
      </c>
      <c r="D66" s="24">
        <f t="shared" si="39"/>
        <v>0</v>
      </c>
      <c r="E66" s="24">
        <f t="shared" si="39"/>
        <v>1288070.8400000001</v>
      </c>
      <c r="F66" s="24">
        <f t="shared" si="39"/>
        <v>1288070.8400000001</v>
      </c>
      <c r="G66" s="24">
        <f t="shared" si="39"/>
        <v>1288070.8400000001</v>
      </c>
      <c r="H66" s="24">
        <f t="shared" si="39"/>
        <v>1288070.8400000001</v>
      </c>
      <c r="I66" s="24">
        <f t="shared" si="39"/>
        <v>1288070.8400000001</v>
      </c>
      <c r="J66" s="24">
        <f t="shared" si="39"/>
        <v>1288070.8400000001</v>
      </c>
      <c r="K66" s="24">
        <f t="shared" si="39"/>
        <v>1288070.8400000001</v>
      </c>
      <c r="L66" s="8"/>
    </row>
    <row r="67" spans="1:12" s="9" customFormat="1" x14ac:dyDescent="0.2">
      <c r="A67" s="69" t="s">
        <v>50</v>
      </c>
      <c r="B67" s="24">
        <f t="shared" ref="B67:K68" si="40">B137</f>
        <v>300000</v>
      </c>
      <c r="C67" s="24">
        <f t="shared" si="40"/>
        <v>0</v>
      </c>
      <c r="D67" s="24">
        <f t="shared" si="40"/>
        <v>0</v>
      </c>
      <c r="E67" s="24">
        <f t="shared" si="40"/>
        <v>1255409</v>
      </c>
      <c r="F67" s="24">
        <f t="shared" si="40"/>
        <v>1255409</v>
      </c>
      <c r="G67" s="24">
        <f t="shared" si="40"/>
        <v>1255409</v>
      </c>
      <c r="H67" s="24">
        <f t="shared" si="40"/>
        <v>1255409</v>
      </c>
      <c r="I67" s="24">
        <f t="shared" si="40"/>
        <v>1255409</v>
      </c>
      <c r="J67" s="24">
        <f t="shared" si="40"/>
        <v>1255409</v>
      </c>
      <c r="K67" s="24">
        <f t="shared" si="40"/>
        <v>1255409</v>
      </c>
      <c r="L67" s="8"/>
    </row>
    <row r="68" spans="1:12" s="9" customFormat="1" x14ac:dyDescent="0.2">
      <c r="A68" s="69" t="s">
        <v>51</v>
      </c>
      <c r="B68" s="24">
        <f t="shared" si="40"/>
        <v>250000</v>
      </c>
      <c r="C68" s="24">
        <f t="shared" si="40"/>
        <v>0</v>
      </c>
      <c r="D68" s="24">
        <f t="shared" si="40"/>
        <v>0</v>
      </c>
      <c r="E68" s="24">
        <f t="shared" si="40"/>
        <v>195502</v>
      </c>
      <c r="F68" s="24">
        <f t="shared" si="40"/>
        <v>195502</v>
      </c>
      <c r="G68" s="24">
        <f t="shared" si="40"/>
        <v>195502</v>
      </c>
      <c r="H68" s="24">
        <f t="shared" si="40"/>
        <v>195502</v>
      </c>
      <c r="I68" s="24">
        <f t="shared" si="40"/>
        <v>195502</v>
      </c>
      <c r="J68" s="24">
        <f t="shared" si="40"/>
        <v>195502</v>
      </c>
      <c r="K68" s="24">
        <f t="shared" si="40"/>
        <v>195502</v>
      </c>
      <c r="L68" s="8"/>
    </row>
    <row r="69" spans="1:12" s="9" customFormat="1" x14ac:dyDescent="0.2">
      <c r="A69" s="69" t="s">
        <v>52</v>
      </c>
      <c r="B69" s="24">
        <v>0</v>
      </c>
      <c r="C69" s="24">
        <v>0</v>
      </c>
      <c r="D69" s="24">
        <v>0</v>
      </c>
      <c r="E69" s="24">
        <v>0</v>
      </c>
      <c r="F69" s="15">
        <v>1195000</v>
      </c>
      <c r="G69" s="15">
        <v>56000</v>
      </c>
      <c r="H69" s="15">
        <v>1577000</v>
      </c>
      <c r="I69" s="15">
        <v>56000</v>
      </c>
      <c r="J69" s="15">
        <v>206000</v>
      </c>
      <c r="K69" s="24">
        <v>0</v>
      </c>
      <c r="L69" s="8"/>
    </row>
    <row r="70" spans="1:12" s="9" customFormat="1" x14ac:dyDescent="0.2">
      <c r="A70" s="77" t="s">
        <v>20</v>
      </c>
      <c r="B70" s="14">
        <f>SUM(B71:B72)</f>
        <v>750000</v>
      </c>
      <c r="C70" s="14">
        <f t="shared" ref="C70" si="41">SUM(C71:C72)</f>
        <v>750000</v>
      </c>
      <c r="D70" s="14">
        <f t="shared" ref="D70" si="42">SUM(D71:D72)</f>
        <v>750000</v>
      </c>
      <c r="E70" s="14">
        <f t="shared" ref="E70" si="43">SUM(E71:E72)</f>
        <v>0</v>
      </c>
      <c r="F70" s="14">
        <f t="shared" ref="F70" si="44">SUM(F71:F72)</f>
        <v>0</v>
      </c>
      <c r="G70" s="14">
        <f t="shared" ref="G70" si="45">SUM(G71:G72)</f>
        <v>0</v>
      </c>
      <c r="H70" s="14">
        <f t="shared" ref="H70" si="46">SUM(H71:H72)</f>
        <v>0</v>
      </c>
      <c r="I70" s="14">
        <f t="shared" ref="I70" si="47">SUM(I71:I72)</f>
        <v>0</v>
      </c>
      <c r="J70" s="14">
        <f t="shared" ref="J70" si="48">SUM(J71:J72)</f>
        <v>0</v>
      </c>
      <c r="K70" s="14">
        <f t="shared" ref="K70" si="49">SUM(K71:K72)</f>
        <v>0</v>
      </c>
      <c r="L70" s="8"/>
    </row>
    <row r="71" spans="1:12" s="9" customFormat="1" x14ac:dyDescent="0.2">
      <c r="A71" s="43" t="s">
        <v>11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8"/>
    </row>
    <row r="72" spans="1:12" s="9" customFormat="1" ht="36" x14ac:dyDescent="0.2">
      <c r="A72" s="12" t="s">
        <v>12</v>
      </c>
      <c r="B72" s="14">
        <f>B73</f>
        <v>750000</v>
      </c>
      <c r="C72" s="14">
        <f t="shared" ref="C72" si="50">C73</f>
        <v>750000</v>
      </c>
      <c r="D72" s="14">
        <f t="shared" ref="D72" si="51">D73</f>
        <v>750000</v>
      </c>
      <c r="E72" s="14">
        <f t="shared" ref="E72" si="52">E73</f>
        <v>0</v>
      </c>
      <c r="F72" s="14">
        <f t="shared" ref="F72" si="53">F73</f>
        <v>0</v>
      </c>
      <c r="G72" s="14">
        <f t="shared" ref="G72" si="54">G73</f>
        <v>0</v>
      </c>
      <c r="H72" s="14">
        <f t="shared" ref="H72" si="55">H73</f>
        <v>0</v>
      </c>
      <c r="I72" s="14">
        <f t="shared" ref="I72" si="56">I73</f>
        <v>0</v>
      </c>
      <c r="J72" s="14">
        <f t="shared" ref="J72" si="57">J73</f>
        <v>0</v>
      </c>
      <c r="K72" s="14">
        <f t="shared" ref="K72" si="58">K73</f>
        <v>0</v>
      </c>
      <c r="L72" s="8"/>
    </row>
    <row r="73" spans="1:12" s="9" customFormat="1" ht="13.5" thickBot="1" x14ac:dyDescent="0.25">
      <c r="A73" s="69" t="s">
        <v>21</v>
      </c>
      <c r="B73" s="16">
        <v>750000</v>
      </c>
      <c r="C73" s="17">
        <v>750000</v>
      </c>
      <c r="D73" s="17">
        <v>750000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8"/>
    </row>
    <row r="74" spans="1:12" s="9" customFormat="1" ht="13.5" thickBot="1" x14ac:dyDescent="0.25">
      <c r="A74" s="34" t="s">
        <v>19</v>
      </c>
      <c r="B74" s="35"/>
      <c r="C74" s="35"/>
      <c r="D74" s="35"/>
      <c r="E74" s="35"/>
      <c r="F74" s="35"/>
      <c r="G74" s="35"/>
      <c r="H74" s="35"/>
      <c r="I74" s="35"/>
      <c r="J74" s="35"/>
      <c r="K74" s="36"/>
      <c r="L74" s="8"/>
    </row>
    <row r="75" spans="1:12" s="9" customFormat="1" x14ac:dyDescent="0.2">
      <c r="A75" s="74" t="s">
        <v>5</v>
      </c>
      <c r="B75" s="38">
        <v>894969</v>
      </c>
      <c r="C75" s="38">
        <v>879887</v>
      </c>
      <c r="D75" s="38">
        <v>879787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8"/>
    </row>
    <row r="76" spans="1:12" s="9" customFormat="1" x14ac:dyDescent="0.2">
      <c r="A76" s="33" t="s">
        <v>6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8"/>
    </row>
    <row r="77" spans="1:12" s="9" customFormat="1" x14ac:dyDescent="0.2">
      <c r="A77" s="33" t="s">
        <v>7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8"/>
    </row>
    <row r="78" spans="1:12" s="9" customFormat="1" x14ac:dyDescent="0.2">
      <c r="A78" s="33" t="s">
        <v>8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8"/>
    </row>
    <row r="79" spans="1:12" s="9" customFormat="1" x14ac:dyDescent="0.2">
      <c r="A79" s="32" t="s">
        <v>9</v>
      </c>
      <c r="B79" s="11">
        <f>B85+B88</f>
        <v>894969</v>
      </c>
      <c r="C79" s="11">
        <f t="shared" ref="C79:K79" si="59">C85+C88</f>
        <v>879887</v>
      </c>
      <c r="D79" s="11">
        <f t="shared" si="59"/>
        <v>879787</v>
      </c>
      <c r="E79" s="11">
        <f t="shared" si="59"/>
        <v>0</v>
      </c>
      <c r="F79" s="11">
        <f t="shared" si="59"/>
        <v>0</v>
      </c>
      <c r="G79" s="11">
        <f t="shared" si="59"/>
        <v>0</v>
      </c>
      <c r="H79" s="11">
        <f t="shared" si="59"/>
        <v>0</v>
      </c>
      <c r="I79" s="11">
        <f t="shared" si="59"/>
        <v>0</v>
      </c>
      <c r="J79" s="11">
        <f t="shared" si="59"/>
        <v>0</v>
      </c>
      <c r="K79" s="11">
        <f t="shared" si="59"/>
        <v>0</v>
      </c>
      <c r="L79" s="8"/>
    </row>
    <row r="80" spans="1:12" s="9" customFormat="1" x14ac:dyDescent="0.2">
      <c r="A80" s="33" t="s">
        <v>10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8"/>
    </row>
    <row r="81" spans="1:12" s="9" customFormat="1" x14ac:dyDescent="0.2">
      <c r="A81" s="33" t="s">
        <v>11</v>
      </c>
      <c r="B81" s="12">
        <f>B86+B89</f>
        <v>144969</v>
      </c>
      <c r="C81" s="12">
        <f t="shared" ref="C81:K82" si="60">C86+C89</f>
        <v>129887</v>
      </c>
      <c r="D81" s="12">
        <f t="shared" si="60"/>
        <v>129787</v>
      </c>
      <c r="E81" s="12">
        <f t="shared" si="60"/>
        <v>0</v>
      </c>
      <c r="F81" s="12">
        <f t="shared" si="60"/>
        <v>0</v>
      </c>
      <c r="G81" s="12">
        <f t="shared" si="60"/>
        <v>0</v>
      </c>
      <c r="H81" s="12">
        <f t="shared" si="60"/>
        <v>0</v>
      </c>
      <c r="I81" s="12">
        <f t="shared" si="60"/>
        <v>0</v>
      </c>
      <c r="J81" s="12">
        <f t="shared" si="60"/>
        <v>0</v>
      </c>
      <c r="K81" s="12">
        <f t="shared" si="60"/>
        <v>0</v>
      </c>
      <c r="L81" s="8"/>
    </row>
    <row r="82" spans="1:12" s="9" customFormat="1" ht="36" x14ac:dyDescent="0.2">
      <c r="A82" s="44" t="s">
        <v>12</v>
      </c>
      <c r="B82" s="12">
        <f>B87+B90</f>
        <v>750000</v>
      </c>
      <c r="C82" s="12">
        <f t="shared" si="60"/>
        <v>750000</v>
      </c>
      <c r="D82" s="12">
        <f t="shared" si="60"/>
        <v>750000</v>
      </c>
      <c r="E82" s="12">
        <f t="shared" si="60"/>
        <v>0</v>
      </c>
      <c r="F82" s="12">
        <f t="shared" si="60"/>
        <v>0</v>
      </c>
      <c r="G82" s="12">
        <f t="shared" si="60"/>
        <v>0</v>
      </c>
      <c r="H82" s="12">
        <f t="shared" si="60"/>
        <v>0</v>
      </c>
      <c r="I82" s="12">
        <f t="shared" si="60"/>
        <v>0</v>
      </c>
      <c r="J82" s="12">
        <f t="shared" si="60"/>
        <v>0</v>
      </c>
      <c r="K82" s="12">
        <f t="shared" si="60"/>
        <v>0</v>
      </c>
      <c r="L82" s="8"/>
    </row>
    <row r="83" spans="1:12" s="9" customFormat="1" x14ac:dyDescent="0.2">
      <c r="A83" s="67" t="s">
        <v>13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8"/>
    </row>
    <row r="84" spans="1:12" s="9" customFormat="1" x14ac:dyDescent="0.2">
      <c r="A84" s="46" t="s">
        <v>14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8"/>
    </row>
    <row r="85" spans="1:12" s="9" customFormat="1" x14ac:dyDescent="0.2">
      <c r="A85" s="69" t="s">
        <v>15</v>
      </c>
      <c r="B85" s="14">
        <f>SUM(B86:B87)</f>
        <v>144969</v>
      </c>
      <c r="C85" s="14">
        <f t="shared" ref="C85:K85" si="61">SUM(C86:C87)</f>
        <v>129887</v>
      </c>
      <c r="D85" s="14">
        <f t="shared" si="61"/>
        <v>129787</v>
      </c>
      <c r="E85" s="14">
        <f t="shared" si="61"/>
        <v>0</v>
      </c>
      <c r="F85" s="14">
        <f t="shared" si="61"/>
        <v>0</v>
      </c>
      <c r="G85" s="14">
        <f t="shared" si="61"/>
        <v>0</v>
      </c>
      <c r="H85" s="14">
        <f t="shared" si="61"/>
        <v>0</v>
      </c>
      <c r="I85" s="14">
        <f t="shared" si="61"/>
        <v>0</v>
      </c>
      <c r="J85" s="14">
        <f t="shared" si="61"/>
        <v>0</v>
      </c>
      <c r="K85" s="14">
        <f t="shared" si="61"/>
        <v>0</v>
      </c>
      <c r="L85" s="8"/>
    </row>
    <row r="86" spans="1:12" s="9" customFormat="1" x14ac:dyDescent="0.2">
      <c r="A86" s="43" t="s">
        <v>11</v>
      </c>
      <c r="B86" s="14">
        <v>144969</v>
      </c>
      <c r="C86" s="14">
        <v>129887</v>
      </c>
      <c r="D86" s="14">
        <v>129787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8"/>
    </row>
    <row r="87" spans="1:12" s="9" customFormat="1" ht="36" x14ac:dyDescent="0.2">
      <c r="A87" s="12" t="s">
        <v>12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8"/>
    </row>
    <row r="88" spans="1:12" s="9" customFormat="1" x14ac:dyDescent="0.2">
      <c r="A88" s="72" t="s">
        <v>20</v>
      </c>
      <c r="B88" s="14">
        <f>SUM(B89:B90)</f>
        <v>750000</v>
      </c>
      <c r="C88" s="14">
        <f t="shared" ref="C88:K88" si="62">SUM(C89:C90)</f>
        <v>750000</v>
      </c>
      <c r="D88" s="14">
        <f t="shared" si="62"/>
        <v>750000</v>
      </c>
      <c r="E88" s="14">
        <f t="shared" si="62"/>
        <v>0</v>
      </c>
      <c r="F88" s="14">
        <f t="shared" si="62"/>
        <v>0</v>
      </c>
      <c r="G88" s="14">
        <f t="shared" si="62"/>
        <v>0</v>
      </c>
      <c r="H88" s="14">
        <f t="shared" si="62"/>
        <v>0</v>
      </c>
      <c r="I88" s="14">
        <f t="shared" si="62"/>
        <v>0</v>
      </c>
      <c r="J88" s="14">
        <f t="shared" si="62"/>
        <v>0</v>
      </c>
      <c r="K88" s="14">
        <f t="shared" si="62"/>
        <v>0</v>
      </c>
      <c r="L88" s="8"/>
    </row>
    <row r="89" spans="1:12" s="9" customFormat="1" x14ac:dyDescent="0.2">
      <c r="A89" s="33" t="s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8"/>
    </row>
    <row r="90" spans="1:12" s="9" customFormat="1" ht="36" x14ac:dyDescent="0.2">
      <c r="A90" s="33" t="s">
        <v>12</v>
      </c>
      <c r="B90" s="14">
        <f>B91</f>
        <v>750000</v>
      </c>
      <c r="C90" s="14">
        <f t="shared" ref="C90:K90" si="63">C91</f>
        <v>750000</v>
      </c>
      <c r="D90" s="14">
        <f t="shared" si="63"/>
        <v>750000</v>
      </c>
      <c r="E90" s="14">
        <f t="shared" si="63"/>
        <v>0</v>
      </c>
      <c r="F90" s="14">
        <f t="shared" si="63"/>
        <v>0</v>
      </c>
      <c r="G90" s="14">
        <f t="shared" si="63"/>
        <v>0</v>
      </c>
      <c r="H90" s="14">
        <f t="shared" si="63"/>
        <v>0</v>
      </c>
      <c r="I90" s="14">
        <f t="shared" si="63"/>
        <v>0</v>
      </c>
      <c r="J90" s="14">
        <f t="shared" si="63"/>
        <v>0</v>
      </c>
      <c r="K90" s="14">
        <f t="shared" si="63"/>
        <v>0</v>
      </c>
      <c r="L90" s="8"/>
    </row>
    <row r="91" spans="1:12" s="9" customFormat="1" ht="13.5" thickBot="1" x14ac:dyDescent="0.25">
      <c r="A91" s="85" t="s">
        <v>21</v>
      </c>
      <c r="B91" s="16">
        <v>750000</v>
      </c>
      <c r="C91" s="17">
        <v>750000</v>
      </c>
      <c r="D91" s="17">
        <v>750000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8"/>
    </row>
    <row r="92" spans="1:12" s="7" customFormat="1" ht="13.5" thickBot="1" x14ac:dyDescent="0.25">
      <c r="A92" s="34" t="s">
        <v>22</v>
      </c>
      <c r="B92" s="35"/>
      <c r="C92" s="35"/>
      <c r="D92" s="35"/>
      <c r="E92" s="35"/>
      <c r="F92" s="35"/>
      <c r="G92" s="35"/>
      <c r="H92" s="35"/>
      <c r="I92" s="35"/>
      <c r="J92" s="35"/>
      <c r="K92" s="36"/>
      <c r="L92" s="1"/>
    </row>
    <row r="93" spans="1:12" x14ac:dyDescent="0.2">
      <c r="A93" s="37" t="s">
        <v>5</v>
      </c>
      <c r="B93" s="38">
        <f>SUM(B94:B97)</f>
        <v>12200</v>
      </c>
      <c r="C93" s="38">
        <f t="shared" ref="C93:K93" si="64">SUM(C94:C97)</f>
        <v>12400</v>
      </c>
      <c r="D93" s="38">
        <f t="shared" si="64"/>
        <v>30200</v>
      </c>
      <c r="E93" s="38">
        <f t="shared" si="64"/>
        <v>0</v>
      </c>
      <c r="F93" s="38">
        <f t="shared" si="64"/>
        <v>0</v>
      </c>
      <c r="G93" s="38">
        <f t="shared" si="64"/>
        <v>42100</v>
      </c>
      <c r="H93" s="38">
        <f t="shared" si="64"/>
        <v>42100</v>
      </c>
      <c r="I93" s="38">
        <f t="shared" si="64"/>
        <v>42100</v>
      </c>
      <c r="J93" s="38">
        <f t="shared" si="64"/>
        <v>42100</v>
      </c>
      <c r="K93" s="38">
        <f t="shared" si="64"/>
        <v>42100</v>
      </c>
    </row>
    <row r="94" spans="1:12" x14ac:dyDescent="0.2">
      <c r="A94" s="39" t="s">
        <v>6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2" x14ac:dyDescent="0.2">
      <c r="A95" s="39" t="s">
        <v>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</row>
    <row r="96" spans="1:12" s="7" customFormat="1" x14ac:dyDescent="0.2">
      <c r="A96" s="39" t="s">
        <v>8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1"/>
    </row>
    <row r="97" spans="1:14" x14ac:dyDescent="0.2">
      <c r="A97" s="41" t="s">
        <v>9</v>
      </c>
      <c r="B97" s="11">
        <f>B99+B100</f>
        <v>12200</v>
      </c>
      <c r="C97" s="11">
        <f t="shared" ref="C97:K97" si="65">C99+C100</f>
        <v>12400</v>
      </c>
      <c r="D97" s="11">
        <f t="shared" si="65"/>
        <v>30200</v>
      </c>
      <c r="E97" s="11">
        <f t="shared" si="65"/>
        <v>0</v>
      </c>
      <c r="F97" s="11">
        <f t="shared" si="65"/>
        <v>0</v>
      </c>
      <c r="G97" s="11">
        <f t="shared" si="65"/>
        <v>42100</v>
      </c>
      <c r="H97" s="11">
        <f t="shared" si="65"/>
        <v>42100</v>
      </c>
      <c r="I97" s="11">
        <f t="shared" si="65"/>
        <v>42100</v>
      </c>
      <c r="J97" s="11">
        <f t="shared" si="65"/>
        <v>42100</v>
      </c>
      <c r="K97" s="11">
        <f t="shared" si="65"/>
        <v>42100</v>
      </c>
    </row>
    <row r="98" spans="1:14" x14ac:dyDescent="0.2">
      <c r="A98" s="39" t="s">
        <v>10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</row>
    <row r="99" spans="1:14" x14ac:dyDescent="0.2">
      <c r="A99" s="43" t="s">
        <v>11</v>
      </c>
      <c r="B99" s="14">
        <f>B104</f>
        <v>12200</v>
      </c>
      <c r="C99" s="14">
        <f t="shared" ref="C99:K99" si="66">C104</f>
        <v>12400</v>
      </c>
      <c r="D99" s="14">
        <f t="shared" si="66"/>
        <v>30200</v>
      </c>
      <c r="E99" s="14">
        <f t="shared" si="66"/>
        <v>0</v>
      </c>
      <c r="F99" s="14">
        <f t="shared" si="66"/>
        <v>0</v>
      </c>
      <c r="G99" s="14">
        <f t="shared" si="66"/>
        <v>42100</v>
      </c>
      <c r="H99" s="14">
        <f t="shared" si="66"/>
        <v>42100</v>
      </c>
      <c r="I99" s="14">
        <f t="shared" si="66"/>
        <v>42100</v>
      </c>
      <c r="J99" s="14">
        <f t="shared" si="66"/>
        <v>42100</v>
      </c>
      <c r="K99" s="14">
        <f t="shared" si="66"/>
        <v>42100</v>
      </c>
    </row>
    <row r="100" spans="1:14" ht="36" x14ac:dyDescent="0.2">
      <c r="A100" s="44" t="s">
        <v>12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</row>
    <row r="101" spans="1:14" x14ac:dyDescent="0.2">
      <c r="A101" s="67" t="s">
        <v>13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4" s="1" customFormat="1" x14ac:dyDescent="0.2">
      <c r="A102" s="46" t="s">
        <v>14</v>
      </c>
      <c r="B102" s="47">
        <v>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8">
        <v>0</v>
      </c>
      <c r="M102" s="2"/>
      <c r="N102" s="2"/>
    </row>
    <row r="103" spans="1:14" s="1" customFormat="1" x14ac:dyDescent="0.2">
      <c r="A103" s="69" t="s">
        <v>15</v>
      </c>
      <c r="B103" s="14">
        <v>0</v>
      </c>
      <c r="C103" s="14">
        <v>0</v>
      </c>
      <c r="D103" s="14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M103" s="2"/>
      <c r="N103" s="2"/>
    </row>
    <row r="104" spans="1:14" s="1" customFormat="1" x14ac:dyDescent="0.2">
      <c r="A104" s="43" t="s">
        <v>11</v>
      </c>
      <c r="B104" s="14">
        <v>12200</v>
      </c>
      <c r="C104" s="14">
        <v>12400</v>
      </c>
      <c r="D104" s="14">
        <v>30200</v>
      </c>
      <c r="E104" s="15">
        <v>0</v>
      </c>
      <c r="F104" s="15">
        <v>0</v>
      </c>
      <c r="G104" s="15">
        <v>42100</v>
      </c>
      <c r="H104" s="15">
        <v>42100</v>
      </c>
      <c r="I104" s="15">
        <v>42100</v>
      </c>
      <c r="J104" s="15">
        <v>42100</v>
      </c>
      <c r="K104" s="15">
        <v>42100</v>
      </c>
      <c r="M104" s="2"/>
      <c r="N104" s="2"/>
    </row>
    <row r="105" spans="1:14" s="1" customFormat="1" ht="36.75" thickBot="1" x14ac:dyDescent="0.25">
      <c r="A105" s="44" t="s">
        <v>12</v>
      </c>
      <c r="B105" s="14">
        <v>0</v>
      </c>
      <c r="C105" s="14">
        <v>0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M105" s="2"/>
      <c r="N105" s="2"/>
    </row>
    <row r="106" spans="1:14" s="1" customFormat="1" ht="13.5" thickBot="1" x14ac:dyDescent="0.25">
      <c r="A106" s="50" t="s">
        <v>23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M106" s="2"/>
      <c r="N106" s="2"/>
    </row>
    <row r="107" spans="1:14" s="1" customFormat="1" x14ac:dyDescent="0.2">
      <c r="A107" s="37" t="s">
        <v>5</v>
      </c>
      <c r="B107" s="38">
        <f>SUM(B108:B111)</f>
        <v>13625</v>
      </c>
      <c r="C107" s="38">
        <f t="shared" ref="C107:K107" si="67">SUM(C108:C111)</f>
        <v>19327</v>
      </c>
      <c r="D107" s="38">
        <f t="shared" si="67"/>
        <v>18186</v>
      </c>
      <c r="E107" s="38">
        <f t="shared" si="67"/>
        <v>95000</v>
      </c>
      <c r="F107" s="38">
        <f t="shared" si="67"/>
        <v>235000</v>
      </c>
      <c r="G107" s="38">
        <f t="shared" si="67"/>
        <v>460000</v>
      </c>
      <c r="H107" s="38">
        <f t="shared" si="67"/>
        <v>0</v>
      </c>
      <c r="I107" s="38">
        <f t="shared" si="67"/>
        <v>0</v>
      </c>
      <c r="J107" s="38">
        <f t="shared" si="67"/>
        <v>0</v>
      </c>
      <c r="K107" s="38">
        <f t="shared" si="67"/>
        <v>0</v>
      </c>
      <c r="M107" s="2"/>
      <c r="N107" s="2"/>
    </row>
    <row r="108" spans="1:14" s="1" customFormat="1" x14ac:dyDescent="0.2">
      <c r="A108" s="39" t="s">
        <v>6</v>
      </c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M108" s="2"/>
      <c r="N108" s="2"/>
    </row>
    <row r="109" spans="1:14" s="1" customFormat="1" x14ac:dyDescent="0.2">
      <c r="A109" s="39" t="s">
        <v>7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M109" s="2"/>
      <c r="N109" s="2"/>
    </row>
    <row r="110" spans="1:14" s="1" customFormat="1" x14ac:dyDescent="0.2">
      <c r="A110" s="39" t="s">
        <v>8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M110" s="2"/>
      <c r="N110" s="2"/>
    </row>
    <row r="111" spans="1:14" s="1" customFormat="1" x14ac:dyDescent="0.2">
      <c r="A111" s="41" t="s">
        <v>9</v>
      </c>
      <c r="B111" s="11">
        <f>B113+B114</f>
        <v>13625</v>
      </c>
      <c r="C111" s="11">
        <f t="shared" ref="C111:K111" si="68">C113+C114</f>
        <v>19327</v>
      </c>
      <c r="D111" s="11">
        <f t="shared" si="68"/>
        <v>18186</v>
      </c>
      <c r="E111" s="11">
        <f t="shared" si="68"/>
        <v>95000</v>
      </c>
      <c r="F111" s="11">
        <f t="shared" si="68"/>
        <v>235000</v>
      </c>
      <c r="G111" s="11">
        <f t="shared" si="68"/>
        <v>460000</v>
      </c>
      <c r="H111" s="11">
        <f t="shared" si="68"/>
        <v>0</v>
      </c>
      <c r="I111" s="11">
        <f t="shared" si="68"/>
        <v>0</v>
      </c>
      <c r="J111" s="11">
        <f t="shared" si="68"/>
        <v>0</v>
      </c>
      <c r="K111" s="11">
        <f t="shared" si="68"/>
        <v>0</v>
      </c>
      <c r="M111" s="2"/>
      <c r="N111" s="2"/>
    </row>
    <row r="112" spans="1:14" s="1" customFormat="1" x14ac:dyDescent="0.2">
      <c r="A112" s="39" t="s">
        <v>10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55"/>
      <c r="M112" s="2"/>
      <c r="N112" s="2"/>
    </row>
    <row r="113" spans="1:14" s="1" customFormat="1" x14ac:dyDescent="0.2">
      <c r="A113" s="43" t="s">
        <v>11</v>
      </c>
      <c r="B113" s="12">
        <f>B118</f>
        <v>13625</v>
      </c>
      <c r="C113" s="12">
        <f t="shared" ref="C113:K113" si="69">C118</f>
        <v>19327</v>
      </c>
      <c r="D113" s="12">
        <f t="shared" si="69"/>
        <v>18186</v>
      </c>
      <c r="E113" s="12">
        <f t="shared" si="69"/>
        <v>0</v>
      </c>
      <c r="F113" s="12">
        <f t="shared" si="69"/>
        <v>0</v>
      </c>
      <c r="G113" s="12">
        <f t="shared" si="69"/>
        <v>0</v>
      </c>
      <c r="H113" s="12">
        <f t="shared" si="69"/>
        <v>0</v>
      </c>
      <c r="I113" s="12">
        <f t="shared" si="69"/>
        <v>0</v>
      </c>
      <c r="J113" s="12">
        <f t="shared" si="69"/>
        <v>0</v>
      </c>
      <c r="K113" s="12">
        <f t="shared" si="69"/>
        <v>0</v>
      </c>
      <c r="M113" s="2"/>
      <c r="N113" s="2"/>
    </row>
    <row r="114" spans="1:14" s="1" customFormat="1" ht="36" x14ac:dyDescent="0.2">
      <c r="A114" s="44" t="s">
        <v>12</v>
      </c>
      <c r="B114" s="12">
        <f>B119</f>
        <v>0</v>
      </c>
      <c r="C114" s="12">
        <f t="shared" ref="C114:K114" si="70">C119</f>
        <v>0</v>
      </c>
      <c r="D114" s="12">
        <f t="shared" si="70"/>
        <v>0</v>
      </c>
      <c r="E114" s="12">
        <f t="shared" si="70"/>
        <v>95000</v>
      </c>
      <c r="F114" s="12">
        <f t="shared" si="70"/>
        <v>235000</v>
      </c>
      <c r="G114" s="12">
        <f t="shared" si="70"/>
        <v>460000</v>
      </c>
      <c r="H114" s="12">
        <f t="shared" si="70"/>
        <v>0</v>
      </c>
      <c r="I114" s="12">
        <f t="shared" si="70"/>
        <v>0</v>
      </c>
      <c r="J114" s="12">
        <f t="shared" si="70"/>
        <v>0</v>
      </c>
      <c r="K114" s="12">
        <f t="shared" si="70"/>
        <v>0</v>
      </c>
      <c r="M114" s="2"/>
      <c r="N114" s="2"/>
    </row>
    <row r="115" spans="1:14" s="1" customFormat="1" x14ac:dyDescent="0.2">
      <c r="A115" s="67" t="s">
        <v>13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M115" s="2"/>
      <c r="N115" s="2"/>
    </row>
    <row r="116" spans="1:14" s="1" customFormat="1" x14ac:dyDescent="0.2">
      <c r="A116" s="46" t="s">
        <v>14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8"/>
      <c r="M116" s="2"/>
      <c r="N116" s="2"/>
    </row>
    <row r="117" spans="1:14" s="1" customFormat="1" x14ac:dyDescent="0.2">
      <c r="A117" s="77" t="s">
        <v>15</v>
      </c>
      <c r="B117" s="14">
        <f>B118+B119</f>
        <v>13625</v>
      </c>
      <c r="C117" s="14">
        <f t="shared" ref="C117:K117" si="71">C118+C119</f>
        <v>19327</v>
      </c>
      <c r="D117" s="14">
        <f t="shared" si="71"/>
        <v>18186</v>
      </c>
      <c r="E117" s="14">
        <f t="shared" si="71"/>
        <v>95000</v>
      </c>
      <c r="F117" s="14">
        <f t="shared" si="71"/>
        <v>235000</v>
      </c>
      <c r="G117" s="14">
        <f t="shared" si="71"/>
        <v>460000</v>
      </c>
      <c r="H117" s="14">
        <f t="shared" si="71"/>
        <v>0</v>
      </c>
      <c r="I117" s="14">
        <f t="shared" si="71"/>
        <v>0</v>
      </c>
      <c r="J117" s="14">
        <f t="shared" si="71"/>
        <v>0</v>
      </c>
      <c r="K117" s="14">
        <f t="shared" si="71"/>
        <v>0</v>
      </c>
      <c r="M117" s="2"/>
      <c r="N117" s="2"/>
    </row>
    <row r="118" spans="1:14" s="1" customFormat="1" x14ac:dyDescent="0.2">
      <c r="A118" s="43" t="s">
        <v>11</v>
      </c>
      <c r="B118" s="14">
        <v>13625</v>
      </c>
      <c r="C118" s="14">
        <v>19327</v>
      </c>
      <c r="D118" s="14">
        <v>18186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M118" s="2"/>
      <c r="N118" s="2"/>
    </row>
    <row r="119" spans="1:14" s="1" customFormat="1" ht="36" x14ac:dyDescent="0.2">
      <c r="A119" s="44" t="s">
        <v>12</v>
      </c>
      <c r="B119" s="14">
        <f>B120</f>
        <v>0</v>
      </c>
      <c r="C119" s="14">
        <f t="shared" ref="C119:K119" si="72">C120</f>
        <v>0</v>
      </c>
      <c r="D119" s="14">
        <f t="shared" si="72"/>
        <v>0</v>
      </c>
      <c r="E119" s="14">
        <f t="shared" si="72"/>
        <v>95000</v>
      </c>
      <c r="F119" s="14">
        <f t="shared" si="72"/>
        <v>235000</v>
      </c>
      <c r="G119" s="14">
        <f t="shared" si="72"/>
        <v>460000</v>
      </c>
      <c r="H119" s="14">
        <f t="shared" si="72"/>
        <v>0</v>
      </c>
      <c r="I119" s="14">
        <f t="shared" si="72"/>
        <v>0</v>
      </c>
      <c r="J119" s="14">
        <f t="shared" si="72"/>
        <v>0</v>
      </c>
      <c r="K119" s="14">
        <f t="shared" si="72"/>
        <v>0</v>
      </c>
      <c r="M119" s="2"/>
      <c r="N119" s="2"/>
    </row>
    <row r="120" spans="1:14" s="1" customFormat="1" ht="13.5" thickBot="1" x14ac:dyDescent="0.25">
      <c r="A120" s="73" t="s">
        <v>47</v>
      </c>
      <c r="B120" s="14">
        <v>0</v>
      </c>
      <c r="C120" s="14">
        <v>0</v>
      </c>
      <c r="D120" s="14">
        <v>0</v>
      </c>
      <c r="E120" s="15">
        <v>95000</v>
      </c>
      <c r="F120" s="15">
        <v>235000</v>
      </c>
      <c r="G120" s="15">
        <v>460000</v>
      </c>
      <c r="H120" s="15">
        <v>0</v>
      </c>
      <c r="I120" s="15">
        <v>0</v>
      </c>
      <c r="J120" s="15">
        <v>0</v>
      </c>
      <c r="K120" s="15">
        <v>0</v>
      </c>
      <c r="M120" s="2"/>
      <c r="N120" s="2"/>
    </row>
    <row r="121" spans="1:14" s="1" customFormat="1" ht="13.5" thickBot="1" x14ac:dyDescent="0.25">
      <c r="A121" s="50" t="s">
        <v>24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M121" s="2"/>
      <c r="N121" s="2"/>
    </row>
    <row r="122" spans="1:14" s="1" customFormat="1" x14ac:dyDescent="0.2">
      <c r="A122" s="37" t="s">
        <v>5</v>
      </c>
      <c r="B122" s="38">
        <f>SUM(B123:B126)</f>
        <v>1850500</v>
      </c>
      <c r="C122" s="38">
        <f t="shared" ref="C122" si="73">SUM(C123:C126)</f>
        <v>500</v>
      </c>
      <c r="D122" s="38">
        <f t="shared" ref="D122" si="74">SUM(D123:D126)</f>
        <v>500</v>
      </c>
      <c r="E122" s="38">
        <f t="shared" ref="E122" si="75">SUM(E123:E126)</f>
        <v>7275723.6799999997</v>
      </c>
      <c r="F122" s="38">
        <f t="shared" ref="F122" si="76">SUM(F123:F126)</f>
        <v>7275723.6799999997</v>
      </c>
      <c r="G122" s="38">
        <f t="shared" ref="G122" si="77">SUM(G123:G126)</f>
        <v>7275723.6799999997</v>
      </c>
      <c r="H122" s="38">
        <f t="shared" ref="H122" si="78">SUM(H123:H126)</f>
        <v>7275723.6799999997</v>
      </c>
      <c r="I122" s="38">
        <f t="shared" ref="I122" si="79">SUM(I123:I126)</f>
        <v>7275723.6799999997</v>
      </c>
      <c r="J122" s="38">
        <f t="shared" ref="J122" si="80">SUM(J123:J126)</f>
        <v>7275723.6799999997</v>
      </c>
      <c r="K122" s="38">
        <f t="shared" ref="K122" si="81">SUM(K123:K126)</f>
        <v>7275723.6799999997</v>
      </c>
      <c r="M122" s="2"/>
      <c r="N122" s="2"/>
    </row>
    <row r="123" spans="1:14" s="1" customFormat="1" x14ac:dyDescent="0.2">
      <c r="A123" s="39" t="s">
        <v>6</v>
      </c>
      <c r="B123" s="40">
        <v>0</v>
      </c>
      <c r="C123" s="40">
        <v>0</v>
      </c>
      <c r="D123" s="40">
        <v>0</v>
      </c>
      <c r="E123" s="40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4">
        <v>0</v>
      </c>
      <c r="M123" s="2"/>
      <c r="N123" s="2"/>
    </row>
    <row r="124" spans="1:14" s="1" customFormat="1" x14ac:dyDescent="0.2">
      <c r="A124" s="39" t="s">
        <v>7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M124" s="2"/>
      <c r="N124" s="2"/>
    </row>
    <row r="125" spans="1:14" s="1" customFormat="1" x14ac:dyDescent="0.2">
      <c r="A125" s="39" t="s">
        <v>8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M125" s="2"/>
      <c r="N125" s="2"/>
    </row>
    <row r="126" spans="1:14" s="1" customFormat="1" x14ac:dyDescent="0.2">
      <c r="A126" s="41" t="s">
        <v>9</v>
      </c>
      <c r="B126" s="11">
        <f>B128+B129</f>
        <v>1850500</v>
      </c>
      <c r="C126" s="11">
        <f t="shared" ref="C126:K126" si="82">C128+C129</f>
        <v>500</v>
      </c>
      <c r="D126" s="11">
        <f t="shared" si="82"/>
        <v>500</v>
      </c>
      <c r="E126" s="11">
        <f t="shared" si="82"/>
        <v>7275723.6799999997</v>
      </c>
      <c r="F126" s="11">
        <f t="shared" si="82"/>
        <v>7275723.6799999997</v>
      </c>
      <c r="G126" s="11">
        <f t="shared" si="82"/>
        <v>7275723.6799999997</v>
      </c>
      <c r="H126" s="11">
        <f t="shared" si="82"/>
        <v>7275723.6799999997</v>
      </c>
      <c r="I126" s="11">
        <f t="shared" si="82"/>
        <v>7275723.6799999997</v>
      </c>
      <c r="J126" s="11">
        <f t="shared" si="82"/>
        <v>7275723.6799999997</v>
      </c>
      <c r="K126" s="11">
        <f t="shared" si="82"/>
        <v>7275723.6799999997</v>
      </c>
      <c r="M126" s="2"/>
      <c r="N126" s="2"/>
    </row>
    <row r="127" spans="1:14" s="1" customFormat="1" x14ac:dyDescent="0.2">
      <c r="A127" s="39" t="s">
        <v>10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55"/>
      <c r="M127" s="2"/>
      <c r="N127" s="2"/>
    </row>
    <row r="128" spans="1:14" s="1" customFormat="1" x14ac:dyDescent="0.2">
      <c r="A128" s="43" t="s">
        <v>11</v>
      </c>
      <c r="B128" s="12">
        <f>B133</f>
        <v>500</v>
      </c>
      <c r="C128" s="12">
        <f t="shared" ref="C128:K128" si="83">C133</f>
        <v>500</v>
      </c>
      <c r="D128" s="12">
        <f t="shared" si="83"/>
        <v>500</v>
      </c>
      <c r="E128" s="12">
        <f t="shared" si="83"/>
        <v>0</v>
      </c>
      <c r="F128" s="12">
        <f t="shared" si="83"/>
        <v>0</v>
      </c>
      <c r="G128" s="12">
        <f t="shared" si="83"/>
        <v>0</v>
      </c>
      <c r="H128" s="12">
        <f t="shared" si="83"/>
        <v>0</v>
      </c>
      <c r="I128" s="12">
        <f t="shared" si="83"/>
        <v>0</v>
      </c>
      <c r="J128" s="12">
        <f t="shared" si="83"/>
        <v>0</v>
      </c>
      <c r="K128" s="12">
        <f t="shared" si="83"/>
        <v>0</v>
      </c>
      <c r="M128" s="2"/>
      <c r="N128" s="2"/>
    </row>
    <row r="129" spans="1:14" s="1" customFormat="1" ht="36" x14ac:dyDescent="0.2">
      <c r="A129" s="44" t="s">
        <v>12</v>
      </c>
      <c r="B129" s="12">
        <f>B134</f>
        <v>1850000</v>
      </c>
      <c r="C129" s="12">
        <f t="shared" ref="C129:K129" si="84">C134</f>
        <v>0</v>
      </c>
      <c r="D129" s="12">
        <f t="shared" si="84"/>
        <v>0</v>
      </c>
      <c r="E129" s="12">
        <f t="shared" si="84"/>
        <v>7275723.6799999997</v>
      </c>
      <c r="F129" s="12">
        <f t="shared" si="84"/>
        <v>7275723.6799999997</v>
      </c>
      <c r="G129" s="12">
        <f t="shared" si="84"/>
        <v>7275723.6799999997</v>
      </c>
      <c r="H129" s="12">
        <f t="shared" si="84"/>
        <v>7275723.6799999997</v>
      </c>
      <c r="I129" s="12">
        <f t="shared" si="84"/>
        <v>7275723.6799999997</v>
      </c>
      <c r="J129" s="12">
        <f t="shared" si="84"/>
        <v>7275723.6799999997</v>
      </c>
      <c r="K129" s="12">
        <f t="shared" si="84"/>
        <v>7275723.6799999997</v>
      </c>
      <c r="M129" s="2"/>
      <c r="N129" s="2"/>
    </row>
    <row r="130" spans="1:14" s="1" customFormat="1" x14ac:dyDescent="0.2">
      <c r="A130" s="67" t="s">
        <v>13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71"/>
      <c r="M130" s="2"/>
      <c r="N130" s="2"/>
    </row>
    <row r="131" spans="1:14" s="1" customFormat="1" x14ac:dyDescent="0.2">
      <c r="A131" s="46" t="s">
        <v>14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8"/>
      <c r="M131" s="2"/>
      <c r="N131" s="2"/>
    </row>
    <row r="132" spans="1:14" s="1" customFormat="1" x14ac:dyDescent="0.2">
      <c r="A132" s="77" t="s">
        <v>15</v>
      </c>
      <c r="B132" s="14">
        <f>B133+B134</f>
        <v>1850500</v>
      </c>
      <c r="C132" s="14">
        <f t="shared" ref="C132" si="85">C133+C134</f>
        <v>500</v>
      </c>
      <c r="D132" s="14">
        <f t="shared" ref="D132" si="86">D133+D134</f>
        <v>500</v>
      </c>
      <c r="E132" s="14">
        <f t="shared" ref="E132" si="87">E133+E134</f>
        <v>7275723.6799999997</v>
      </c>
      <c r="F132" s="14">
        <f t="shared" ref="F132" si="88">F133+F134</f>
        <v>7275723.6799999997</v>
      </c>
      <c r="G132" s="14">
        <f t="shared" ref="G132" si="89">G133+G134</f>
        <v>7275723.6799999997</v>
      </c>
      <c r="H132" s="14">
        <f t="shared" ref="H132" si="90">H133+H134</f>
        <v>7275723.6799999997</v>
      </c>
      <c r="I132" s="14">
        <f t="shared" ref="I132" si="91">I133+I134</f>
        <v>7275723.6799999997</v>
      </c>
      <c r="J132" s="14">
        <f t="shared" ref="J132" si="92">J133+J134</f>
        <v>7275723.6799999997</v>
      </c>
      <c r="K132" s="14">
        <f t="shared" ref="K132" si="93">K133+K134</f>
        <v>7275723.6799999997</v>
      </c>
      <c r="M132" s="2"/>
      <c r="N132" s="2"/>
    </row>
    <row r="133" spans="1:14" s="1" customFormat="1" x14ac:dyDescent="0.2">
      <c r="A133" s="43" t="s">
        <v>11</v>
      </c>
      <c r="B133" s="14">
        <v>500</v>
      </c>
      <c r="C133" s="14">
        <v>500</v>
      </c>
      <c r="D133" s="14">
        <v>500</v>
      </c>
      <c r="E133" s="15"/>
      <c r="F133" s="15"/>
      <c r="G133" s="15"/>
      <c r="H133" s="15"/>
      <c r="I133" s="15"/>
      <c r="J133" s="15"/>
      <c r="K133" s="15"/>
      <c r="M133" s="2"/>
      <c r="N133" s="2"/>
    </row>
    <row r="134" spans="1:14" s="1" customFormat="1" ht="36" x14ac:dyDescent="0.2">
      <c r="A134" s="44" t="s">
        <v>12</v>
      </c>
      <c r="B134" s="14">
        <f>SUM(B135:B138)</f>
        <v>1850000</v>
      </c>
      <c r="C134" s="14">
        <f t="shared" ref="C134:K134" si="94">SUM(C135:C138)</f>
        <v>0</v>
      </c>
      <c r="D134" s="14">
        <f t="shared" si="94"/>
        <v>0</v>
      </c>
      <c r="E134" s="14">
        <f t="shared" si="94"/>
        <v>7275723.6799999997</v>
      </c>
      <c r="F134" s="14">
        <f t="shared" si="94"/>
        <v>7275723.6799999997</v>
      </c>
      <c r="G134" s="14">
        <f t="shared" si="94"/>
        <v>7275723.6799999997</v>
      </c>
      <c r="H134" s="14">
        <f t="shared" si="94"/>
        <v>7275723.6799999997</v>
      </c>
      <c r="I134" s="14">
        <f t="shared" si="94"/>
        <v>7275723.6799999997</v>
      </c>
      <c r="J134" s="14">
        <f t="shared" si="94"/>
        <v>7275723.6799999997</v>
      </c>
      <c r="K134" s="14">
        <f t="shared" si="94"/>
        <v>7275723.6799999997</v>
      </c>
      <c r="M134" s="2"/>
      <c r="N134" s="2"/>
    </row>
    <row r="135" spans="1:14" s="1" customFormat="1" x14ac:dyDescent="0.2">
      <c r="A135" s="69" t="s">
        <v>48</v>
      </c>
      <c r="B135" s="14">
        <v>850000</v>
      </c>
      <c r="C135" s="14">
        <v>0</v>
      </c>
      <c r="D135" s="14">
        <v>0</v>
      </c>
      <c r="E135" s="14">
        <v>4536741.84</v>
      </c>
      <c r="F135" s="14">
        <v>4536741.84</v>
      </c>
      <c r="G135" s="14">
        <v>4536741.84</v>
      </c>
      <c r="H135" s="14">
        <v>4536741.84</v>
      </c>
      <c r="I135" s="14">
        <v>4536741.84</v>
      </c>
      <c r="J135" s="14">
        <v>4536741.84</v>
      </c>
      <c r="K135" s="14">
        <v>4536741.84</v>
      </c>
      <c r="M135" s="2"/>
      <c r="N135" s="2"/>
    </row>
    <row r="136" spans="1:14" s="1" customFormat="1" x14ac:dyDescent="0.2">
      <c r="A136" s="69" t="s">
        <v>49</v>
      </c>
      <c r="B136" s="14">
        <v>450000</v>
      </c>
      <c r="C136" s="14">
        <v>0</v>
      </c>
      <c r="D136" s="14">
        <v>0</v>
      </c>
      <c r="E136" s="14">
        <v>1288070.8400000001</v>
      </c>
      <c r="F136" s="14">
        <v>1288070.8400000001</v>
      </c>
      <c r="G136" s="14">
        <v>1288070.8400000001</v>
      </c>
      <c r="H136" s="14">
        <v>1288070.8400000001</v>
      </c>
      <c r="I136" s="14">
        <v>1288070.8400000001</v>
      </c>
      <c r="J136" s="14">
        <v>1288070.8400000001</v>
      </c>
      <c r="K136" s="14">
        <v>1288070.8400000001</v>
      </c>
      <c r="M136" s="2"/>
      <c r="N136" s="2"/>
    </row>
    <row r="137" spans="1:14" s="1" customFormat="1" x14ac:dyDescent="0.2">
      <c r="A137" s="69" t="s">
        <v>50</v>
      </c>
      <c r="B137" s="14">
        <v>300000</v>
      </c>
      <c r="C137" s="14">
        <v>0</v>
      </c>
      <c r="D137" s="14">
        <v>0</v>
      </c>
      <c r="E137" s="14">
        <v>1255409</v>
      </c>
      <c r="F137" s="14">
        <v>1255409</v>
      </c>
      <c r="G137" s="14">
        <v>1255409</v>
      </c>
      <c r="H137" s="14">
        <v>1255409</v>
      </c>
      <c r="I137" s="14">
        <v>1255409</v>
      </c>
      <c r="J137" s="14">
        <v>1255409</v>
      </c>
      <c r="K137" s="14">
        <v>1255409</v>
      </c>
      <c r="M137" s="2"/>
      <c r="N137" s="2"/>
    </row>
    <row r="138" spans="1:14" s="1" customFormat="1" ht="13.5" thickBot="1" x14ac:dyDescent="0.25">
      <c r="A138" s="69" t="s">
        <v>51</v>
      </c>
      <c r="B138" s="14">
        <v>250000</v>
      </c>
      <c r="C138" s="14">
        <v>0</v>
      </c>
      <c r="D138" s="14">
        <v>0</v>
      </c>
      <c r="E138" s="15">
        <v>195502</v>
      </c>
      <c r="F138" s="15">
        <v>195502</v>
      </c>
      <c r="G138" s="15">
        <v>195502</v>
      </c>
      <c r="H138" s="15">
        <v>195502</v>
      </c>
      <c r="I138" s="15">
        <v>195502</v>
      </c>
      <c r="J138" s="15">
        <v>195502</v>
      </c>
      <c r="K138" s="15">
        <v>195502</v>
      </c>
      <c r="M138" s="2"/>
      <c r="N138" s="2"/>
    </row>
    <row r="139" spans="1:14" s="1" customFormat="1" ht="13.5" thickBot="1" x14ac:dyDescent="0.25">
      <c r="A139" s="64" t="s">
        <v>25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2"/>
      <c r="M139" s="2"/>
      <c r="N139" s="2"/>
    </row>
    <row r="140" spans="1:14" s="1" customFormat="1" x14ac:dyDescent="0.2">
      <c r="A140" s="37" t="s">
        <v>5</v>
      </c>
      <c r="B140" s="38">
        <f>SUM(B141:B144)</f>
        <v>4612913</v>
      </c>
      <c r="C140" s="38">
        <f t="shared" ref="C140" si="95">SUM(C141:C144)</f>
        <v>4597866</v>
      </c>
      <c r="D140" s="38">
        <f t="shared" ref="D140" si="96">SUM(D141:D144)</f>
        <v>4597866</v>
      </c>
      <c r="E140" s="38">
        <f t="shared" ref="E140" si="97">SUM(E141:E144)</f>
        <v>0</v>
      </c>
      <c r="F140" s="38">
        <f t="shared" ref="F140" si="98">SUM(F141:F144)</f>
        <v>0</v>
      </c>
      <c r="G140" s="38">
        <f t="shared" ref="G140" si="99">SUM(G141:G144)</f>
        <v>0</v>
      </c>
      <c r="H140" s="38">
        <f t="shared" ref="H140" si="100">SUM(H141:H144)</f>
        <v>0</v>
      </c>
      <c r="I140" s="38">
        <f t="shared" ref="I140" si="101">SUM(I141:I144)</f>
        <v>0</v>
      </c>
      <c r="J140" s="38">
        <f t="shared" ref="J140" si="102">SUM(J141:J144)</f>
        <v>0</v>
      </c>
      <c r="K140" s="38">
        <f t="shared" ref="K140" si="103">SUM(K141:K144)</f>
        <v>0</v>
      </c>
      <c r="M140" s="2"/>
      <c r="N140" s="2"/>
    </row>
    <row r="141" spans="1:14" s="1" customFormat="1" x14ac:dyDescent="0.2">
      <c r="A141" s="39" t="s">
        <v>6</v>
      </c>
      <c r="B141" s="78">
        <v>4597866</v>
      </c>
      <c r="C141" s="78">
        <v>4597866</v>
      </c>
      <c r="D141" s="78">
        <v>4597866</v>
      </c>
      <c r="E141" s="40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4">
        <v>0</v>
      </c>
      <c r="M141" s="2"/>
      <c r="N141" s="2"/>
    </row>
    <row r="142" spans="1:14" s="1" customFormat="1" x14ac:dyDescent="0.2">
      <c r="A142" s="39" t="s">
        <v>7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M142" s="2"/>
      <c r="N142" s="2"/>
    </row>
    <row r="143" spans="1:14" s="1" customFormat="1" x14ac:dyDescent="0.2">
      <c r="A143" s="39" t="s">
        <v>8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M143" s="2"/>
      <c r="N143" s="2"/>
    </row>
    <row r="144" spans="1:14" s="1" customFormat="1" x14ac:dyDescent="0.2">
      <c r="A144" s="41" t="s">
        <v>9</v>
      </c>
      <c r="B144" s="11">
        <f>B146+B147</f>
        <v>15047</v>
      </c>
      <c r="C144" s="11">
        <f t="shared" ref="C144:K144" si="104">C146+C147</f>
        <v>0</v>
      </c>
      <c r="D144" s="11">
        <f t="shared" si="104"/>
        <v>0</v>
      </c>
      <c r="E144" s="11">
        <f t="shared" si="104"/>
        <v>0</v>
      </c>
      <c r="F144" s="11">
        <f t="shared" si="104"/>
        <v>0</v>
      </c>
      <c r="G144" s="11">
        <f t="shared" si="104"/>
        <v>0</v>
      </c>
      <c r="H144" s="11">
        <f t="shared" si="104"/>
        <v>0</v>
      </c>
      <c r="I144" s="11">
        <f t="shared" si="104"/>
        <v>0</v>
      </c>
      <c r="J144" s="11">
        <f t="shared" si="104"/>
        <v>0</v>
      </c>
      <c r="K144" s="11">
        <f t="shared" si="104"/>
        <v>0</v>
      </c>
      <c r="M144" s="2"/>
      <c r="N144" s="2"/>
    </row>
    <row r="145" spans="1:14" s="1" customFormat="1" x14ac:dyDescent="0.2">
      <c r="A145" s="39" t="s">
        <v>10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55"/>
      <c r="M145" s="2"/>
      <c r="N145" s="2"/>
    </row>
    <row r="146" spans="1:14" s="1" customFormat="1" x14ac:dyDescent="0.2">
      <c r="A146" s="43" t="s">
        <v>11</v>
      </c>
      <c r="B146" s="12">
        <f>B151</f>
        <v>15047</v>
      </c>
      <c r="C146" s="12">
        <f t="shared" ref="C146:K146" si="105">C151</f>
        <v>0</v>
      </c>
      <c r="D146" s="12">
        <f t="shared" si="105"/>
        <v>0</v>
      </c>
      <c r="E146" s="12">
        <f t="shared" si="105"/>
        <v>0</v>
      </c>
      <c r="F146" s="12">
        <f t="shared" si="105"/>
        <v>0</v>
      </c>
      <c r="G146" s="12">
        <f t="shared" si="105"/>
        <v>0</v>
      </c>
      <c r="H146" s="12">
        <f t="shared" si="105"/>
        <v>0</v>
      </c>
      <c r="I146" s="12">
        <f t="shared" si="105"/>
        <v>0</v>
      </c>
      <c r="J146" s="12">
        <f t="shared" si="105"/>
        <v>0</v>
      </c>
      <c r="K146" s="12">
        <f t="shared" si="105"/>
        <v>0</v>
      </c>
      <c r="M146" s="2"/>
      <c r="N146" s="2"/>
    </row>
    <row r="147" spans="1:14" s="1" customFormat="1" ht="36" x14ac:dyDescent="0.2">
      <c r="A147" s="44" t="s">
        <v>12</v>
      </c>
      <c r="B147" s="12">
        <f>B152</f>
        <v>0</v>
      </c>
      <c r="C147" s="12">
        <f t="shared" ref="C147:K147" si="106">C152</f>
        <v>0</v>
      </c>
      <c r="D147" s="12">
        <f t="shared" si="106"/>
        <v>0</v>
      </c>
      <c r="E147" s="12">
        <f t="shared" si="106"/>
        <v>0</v>
      </c>
      <c r="F147" s="12">
        <f t="shared" si="106"/>
        <v>0</v>
      </c>
      <c r="G147" s="12">
        <f t="shared" si="106"/>
        <v>0</v>
      </c>
      <c r="H147" s="12">
        <f t="shared" si="106"/>
        <v>0</v>
      </c>
      <c r="I147" s="12">
        <f t="shared" si="106"/>
        <v>0</v>
      </c>
      <c r="J147" s="12">
        <f t="shared" si="106"/>
        <v>0</v>
      </c>
      <c r="K147" s="12">
        <f t="shared" si="106"/>
        <v>0</v>
      </c>
      <c r="M147" s="2"/>
      <c r="N147" s="2"/>
    </row>
    <row r="148" spans="1:14" s="1" customFormat="1" x14ac:dyDescent="0.2">
      <c r="A148" s="67" t="s">
        <v>13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M148" s="2"/>
      <c r="N148" s="2"/>
    </row>
    <row r="149" spans="1:14" s="1" customFormat="1" x14ac:dyDescent="0.2">
      <c r="A149" s="46" t="s">
        <v>14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8"/>
      <c r="M149" s="2"/>
      <c r="N149" s="2"/>
    </row>
    <row r="150" spans="1:14" s="1" customFormat="1" x14ac:dyDescent="0.2">
      <c r="A150" s="77" t="s">
        <v>15</v>
      </c>
      <c r="B150" s="14">
        <f>B151+B152</f>
        <v>15047</v>
      </c>
      <c r="C150" s="14">
        <f t="shared" ref="C150" si="107">C151+C152</f>
        <v>0</v>
      </c>
      <c r="D150" s="14">
        <f t="shared" ref="D150" si="108">D151+D152</f>
        <v>0</v>
      </c>
      <c r="E150" s="14">
        <f t="shared" ref="E150" si="109">E151+E152</f>
        <v>0</v>
      </c>
      <c r="F150" s="14">
        <f t="shared" ref="F150" si="110">F151+F152</f>
        <v>0</v>
      </c>
      <c r="G150" s="14">
        <f t="shared" ref="G150" si="111">G151+G152</f>
        <v>0</v>
      </c>
      <c r="H150" s="14">
        <f t="shared" ref="H150" si="112">H151+H152</f>
        <v>0</v>
      </c>
      <c r="I150" s="14">
        <f t="shared" ref="I150" si="113">I151+I152</f>
        <v>0</v>
      </c>
      <c r="J150" s="14">
        <f t="shared" ref="J150" si="114">J151+J152</f>
        <v>0</v>
      </c>
      <c r="K150" s="14">
        <f t="shared" ref="K150" si="115">K151+K152</f>
        <v>0</v>
      </c>
      <c r="M150" s="2"/>
      <c r="N150" s="2"/>
    </row>
    <row r="151" spans="1:14" s="1" customFormat="1" x14ac:dyDescent="0.2">
      <c r="A151" s="43" t="s">
        <v>11</v>
      </c>
      <c r="B151" s="14">
        <v>15047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M151" s="2"/>
      <c r="N151" s="2"/>
    </row>
    <row r="152" spans="1:14" s="1" customFormat="1" ht="36.75" thickBot="1" x14ac:dyDescent="0.25">
      <c r="A152" s="44" t="s">
        <v>12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M152" s="2"/>
      <c r="N152" s="2"/>
    </row>
    <row r="153" spans="1:14" s="1" customFormat="1" ht="13.5" thickBot="1" x14ac:dyDescent="0.25">
      <c r="A153" s="50" t="s">
        <v>26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2"/>
      <c r="M153" s="2"/>
      <c r="N153" s="2"/>
    </row>
    <row r="154" spans="1:14" s="1" customFormat="1" x14ac:dyDescent="0.2">
      <c r="A154" s="37" t="s">
        <v>5</v>
      </c>
      <c r="B154" s="38">
        <f>SUM(B155:B158)</f>
        <v>0</v>
      </c>
      <c r="C154" s="38">
        <f t="shared" ref="C154" si="116">SUM(C155:C158)</f>
        <v>0</v>
      </c>
      <c r="D154" s="38">
        <f t="shared" ref="D154" si="117">SUM(D155:D158)</f>
        <v>0</v>
      </c>
      <c r="E154" s="38">
        <f t="shared" ref="E154" si="118">SUM(E155:E158)</f>
        <v>0</v>
      </c>
      <c r="F154" s="38">
        <f t="shared" ref="F154" si="119">SUM(F155:F158)</f>
        <v>1195000</v>
      </c>
      <c r="G154" s="38">
        <f t="shared" ref="G154" si="120">SUM(G155:G158)</f>
        <v>56000</v>
      </c>
      <c r="H154" s="38">
        <f t="shared" ref="H154" si="121">SUM(H155:H158)</f>
        <v>1577000</v>
      </c>
      <c r="I154" s="38">
        <f t="shared" ref="I154" si="122">SUM(I155:I158)</f>
        <v>56000</v>
      </c>
      <c r="J154" s="38">
        <f t="shared" ref="J154" si="123">SUM(J155:J158)</f>
        <v>206000</v>
      </c>
      <c r="K154" s="38">
        <f t="shared" ref="K154" si="124">SUM(K155:K158)</f>
        <v>0</v>
      </c>
      <c r="M154" s="2"/>
      <c r="N154" s="2"/>
    </row>
    <row r="155" spans="1:14" s="1" customFormat="1" x14ac:dyDescent="0.2">
      <c r="A155" s="39" t="s">
        <v>6</v>
      </c>
      <c r="B155" s="40">
        <v>0</v>
      </c>
      <c r="C155" s="40">
        <v>0</v>
      </c>
      <c r="D155" s="40">
        <v>0</v>
      </c>
      <c r="E155" s="40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4">
        <v>0</v>
      </c>
      <c r="M155" s="2"/>
      <c r="N155" s="2"/>
    </row>
    <row r="156" spans="1:14" s="1" customFormat="1" x14ac:dyDescent="0.2">
      <c r="A156" s="39" t="s">
        <v>7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M156" s="2"/>
      <c r="N156" s="2"/>
    </row>
    <row r="157" spans="1:14" s="1" customFormat="1" x14ac:dyDescent="0.2">
      <c r="A157" s="39" t="s">
        <v>8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M157" s="2"/>
      <c r="N157" s="2"/>
    </row>
    <row r="158" spans="1:14" s="1" customFormat="1" x14ac:dyDescent="0.2">
      <c r="A158" s="41" t="s">
        <v>9</v>
      </c>
      <c r="B158" s="11">
        <f>B160+B161</f>
        <v>0</v>
      </c>
      <c r="C158" s="11">
        <f t="shared" ref="C158:K158" si="125">C160+C161</f>
        <v>0</v>
      </c>
      <c r="D158" s="11">
        <f t="shared" si="125"/>
        <v>0</v>
      </c>
      <c r="E158" s="11">
        <f t="shared" si="125"/>
        <v>0</v>
      </c>
      <c r="F158" s="11">
        <f t="shared" si="125"/>
        <v>1195000</v>
      </c>
      <c r="G158" s="11">
        <f t="shared" si="125"/>
        <v>56000</v>
      </c>
      <c r="H158" s="11">
        <f t="shared" si="125"/>
        <v>1577000</v>
      </c>
      <c r="I158" s="11">
        <f t="shared" si="125"/>
        <v>56000</v>
      </c>
      <c r="J158" s="11">
        <f t="shared" si="125"/>
        <v>206000</v>
      </c>
      <c r="K158" s="11">
        <f t="shared" si="125"/>
        <v>0</v>
      </c>
      <c r="M158" s="2"/>
      <c r="N158" s="2"/>
    </row>
    <row r="159" spans="1:14" s="1" customFormat="1" x14ac:dyDescent="0.2">
      <c r="A159" s="39" t="s">
        <v>10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55"/>
      <c r="M159" s="2"/>
      <c r="N159" s="2"/>
    </row>
    <row r="160" spans="1:14" s="1" customFormat="1" x14ac:dyDescent="0.2">
      <c r="A160" s="43" t="s">
        <v>11</v>
      </c>
      <c r="B160" s="12">
        <f>B165</f>
        <v>0</v>
      </c>
      <c r="C160" s="12">
        <f t="shared" ref="C160:K160" si="126">C165</f>
        <v>0</v>
      </c>
      <c r="D160" s="12">
        <f t="shared" si="126"/>
        <v>0</v>
      </c>
      <c r="E160" s="12">
        <f t="shared" si="126"/>
        <v>0</v>
      </c>
      <c r="F160" s="12">
        <f t="shared" si="126"/>
        <v>0</v>
      </c>
      <c r="G160" s="12">
        <f t="shared" si="126"/>
        <v>0</v>
      </c>
      <c r="H160" s="12">
        <f t="shared" si="126"/>
        <v>0</v>
      </c>
      <c r="I160" s="12">
        <f t="shared" si="126"/>
        <v>0</v>
      </c>
      <c r="J160" s="12">
        <f t="shared" si="126"/>
        <v>0</v>
      </c>
      <c r="K160" s="12">
        <f t="shared" si="126"/>
        <v>0</v>
      </c>
      <c r="M160" s="2"/>
      <c r="N160" s="2"/>
    </row>
    <row r="161" spans="1:14" s="1" customFormat="1" ht="36" x14ac:dyDescent="0.2">
      <c r="A161" s="44" t="s">
        <v>12</v>
      </c>
      <c r="B161" s="12">
        <f>B166</f>
        <v>0</v>
      </c>
      <c r="C161" s="12">
        <f t="shared" ref="C161:K161" si="127">C166</f>
        <v>0</v>
      </c>
      <c r="D161" s="12">
        <f t="shared" si="127"/>
        <v>0</v>
      </c>
      <c r="E161" s="12">
        <f t="shared" si="127"/>
        <v>0</v>
      </c>
      <c r="F161" s="12">
        <f t="shared" si="127"/>
        <v>1195000</v>
      </c>
      <c r="G161" s="12">
        <f t="shared" si="127"/>
        <v>56000</v>
      </c>
      <c r="H161" s="12">
        <f t="shared" si="127"/>
        <v>1577000</v>
      </c>
      <c r="I161" s="12">
        <f t="shared" si="127"/>
        <v>56000</v>
      </c>
      <c r="J161" s="12">
        <f t="shared" si="127"/>
        <v>206000</v>
      </c>
      <c r="K161" s="12">
        <f t="shared" si="127"/>
        <v>0</v>
      </c>
      <c r="M161" s="2"/>
      <c r="N161" s="2"/>
    </row>
    <row r="162" spans="1:14" s="1" customFormat="1" x14ac:dyDescent="0.2">
      <c r="A162" s="67" t="s">
        <v>13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M162" s="2"/>
      <c r="N162" s="2"/>
    </row>
    <row r="163" spans="1:14" s="1" customFormat="1" x14ac:dyDescent="0.2">
      <c r="A163" s="46" t="s">
        <v>14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8"/>
      <c r="M163" s="2"/>
      <c r="N163" s="2"/>
    </row>
    <row r="164" spans="1:14" s="1" customFormat="1" x14ac:dyDescent="0.2">
      <c r="A164" s="77" t="s">
        <v>15</v>
      </c>
      <c r="B164" s="14">
        <f>B165+B166</f>
        <v>0</v>
      </c>
      <c r="C164" s="14">
        <f t="shared" ref="C164" si="128">C165+C166</f>
        <v>0</v>
      </c>
      <c r="D164" s="14">
        <f t="shared" ref="D164" si="129">D165+D166</f>
        <v>0</v>
      </c>
      <c r="E164" s="15">
        <f t="shared" ref="E164" si="130">E165+E166</f>
        <v>0</v>
      </c>
      <c r="F164" s="15">
        <f t="shared" ref="F164" si="131">F165+F166</f>
        <v>1195000</v>
      </c>
      <c r="G164" s="15">
        <f t="shared" ref="G164" si="132">G165+G166</f>
        <v>56000</v>
      </c>
      <c r="H164" s="15">
        <f t="shared" ref="H164" si="133">H165+H166</f>
        <v>1577000</v>
      </c>
      <c r="I164" s="15">
        <f t="shared" ref="I164" si="134">I165+I166</f>
        <v>56000</v>
      </c>
      <c r="J164" s="15">
        <f t="shared" ref="J164" si="135">J165+J166</f>
        <v>206000</v>
      </c>
      <c r="K164" s="15">
        <f t="shared" ref="K164" si="136">K165+K166</f>
        <v>0</v>
      </c>
      <c r="M164" s="2"/>
      <c r="N164" s="2"/>
    </row>
    <row r="165" spans="1:14" s="1" customFormat="1" x14ac:dyDescent="0.2">
      <c r="A165" s="43" t="s">
        <v>11</v>
      </c>
      <c r="B165" s="14">
        <v>0</v>
      </c>
      <c r="C165" s="14">
        <v>0</v>
      </c>
      <c r="D165" s="14">
        <v>0</v>
      </c>
      <c r="E165" s="15"/>
      <c r="F165" s="15"/>
      <c r="G165" s="15"/>
      <c r="H165" s="15"/>
      <c r="I165" s="15"/>
      <c r="J165" s="15"/>
      <c r="K165" s="15"/>
      <c r="M165" s="2"/>
      <c r="N165" s="2"/>
    </row>
    <row r="166" spans="1:14" s="1" customFormat="1" ht="36" x14ac:dyDescent="0.2">
      <c r="A166" s="12" t="s">
        <v>12</v>
      </c>
      <c r="B166" s="14">
        <f>SUM(B167)</f>
        <v>0</v>
      </c>
      <c r="C166" s="14">
        <f t="shared" ref="C166:K166" si="137">SUM(C167)</f>
        <v>0</v>
      </c>
      <c r="D166" s="14">
        <f t="shared" si="137"/>
        <v>0</v>
      </c>
      <c r="E166" s="14">
        <f t="shared" si="137"/>
        <v>0</v>
      </c>
      <c r="F166" s="14">
        <f t="shared" si="137"/>
        <v>1195000</v>
      </c>
      <c r="G166" s="14">
        <f t="shared" si="137"/>
        <v>56000</v>
      </c>
      <c r="H166" s="14">
        <f t="shared" si="137"/>
        <v>1577000</v>
      </c>
      <c r="I166" s="14">
        <f t="shared" si="137"/>
        <v>56000</v>
      </c>
      <c r="J166" s="14">
        <f t="shared" si="137"/>
        <v>206000</v>
      </c>
      <c r="K166" s="14">
        <f t="shared" si="137"/>
        <v>0</v>
      </c>
      <c r="M166" s="2"/>
      <c r="N166" s="2"/>
    </row>
    <row r="167" spans="1:14" s="1" customFormat="1" ht="13.5" thickBot="1" x14ac:dyDescent="0.25">
      <c r="A167" s="70" t="s">
        <v>52</v>
      </c>
      <c r="B167" s="14"/>
      <c r="C167" s="14"/>
      <c r="D167" s="14"/>
      <c r="E167" s="15"/>
      <c r="F167" s="15">
        <v>1195000</v>
      </c>
      <c r="G167" s="15">
        <v>56000</v>
      </c>
      <c r="H167" s="15">
        <v>1577000</v>
      </c>
      <c r="I167" s="15">
        <v>56000</v>
      </c>
      <c r="J167" s="15">
        <v>206000</v>
      </c>
      <c r="K167" s="15">
        <v>0</v>
      </c>
      <c r="M167" s="2"/>
      <c r="N167" s="2"/>
    </row>
    <row r="168" spans="1:14" s="1" customFormat="1" ht="13.5" thickBot="1" x14ac:dyDescent="0.25">
      <c r="A168" s="50" t="s">
        <v>27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M168" s="2"/>
      <c r="N168" s="2"/>
    </row>
    <row r="169" spans="1:14" s="1" customFormat="1" x14ac:dyDescent="0.2">
      <c r="A169" s="37" t="s">
        <v>5</v>
      </c>
      <c r="B169" s="38">
        <f>SUM(B170:B173)</f>
        <v>5000</v>
      </c>
      <c r="C169" s="38">
        <f t="shared" ref="C169" si="138">SUM(C170:C173)</f>
        <v>5000</v>
      </c>
      <c r="D169" s="38">
        <f t="shared" ref="D169" si="139">SUM(D170:D173)</f>
        <v>5000</v>
      </c>
      <c r="E169" s="38">
        <f t="shared" ref="E169" si="140">SUM(E170:E173)</f>
        <v>0</v>
      </c>
      <c r="F169" s="38">
        <f t="shared" ref="F169" si="141">SUM(F170:F173)</f>
        <v>20000</v>
      </c>
      <c r="G169" s="38">
        <f t="shared" ref="G169" si="142">SUM(G170:G173)</f>
        <v>20000</v>
      </c>
      <c r="H169" s="38">
        <f t="shared" ref="H169" si="143">SUM(H170:H173)</f>
        <v>20000</v>
      </c>
      <c r="I169" s="38">
        <f t="shared" ref="I169" si="144">SUM(I170:I173)</f>
        <v>20000</v>
      </c>
      <c r="J169" s="38">
        <f t="shared" ref="J169" si="145">SUM(J170:J173)</f>
        <v>20000</v>
      </c>
      <c r="K169" s="38">
        <f t="shared" ref="K169" si="146">SUM(K170:K173)</f>
        <v>20000</v>
      </c>
      <c r="M169" s="2"/>
      <c r="N169" s="2"/>
    </row>
    <row r="170" spans="1:14" s="1" customFormat="1" x14ac:dyDescent="0.2">
      <c r="A170" s="39" t="s">
        <v>6</v>
      </c>
      <c r="B170" s="40">
        <v>0</v>
      </c>
      <c r="C170" s="40">
        <v>0</v>
      </c>
      <c r="D170" s="40">
        <v>0</v>
      </c>
      <c r="E170" s="40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4">
        <v>0</v>
      </c>
      <c r="M170" s="2"/>
      <c r="N170" s="2"/>
    </row>
    <row r="171" spans="1:14" s="1" customFormat="1" x14ac:dyDescent="0.2">
      <c r="A171" s="39" t="s">
        <v>7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M171" s="2"/>
      <c r="N171" s="2"/>
    </row>
    <row r="172" spans="1:14" s="1" customFormat="1" x14ac:dyDescent="0.2">
      <c r="A172" s="39" t="s">
        <v>8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M172" s="2"/>
      <c r="N172" s="2"/>
    </row>
    <row r="173" spans="1:14" s="1" customFormat="1" x14ac:dyDescent="0.2">
      <c r="A173" s="41" t="s">
        <v>9</v>
      </c>
      <c r="B173" s="11">
        <f>B175+B176</f>
        <v>5000</v>
      </c>
      <c r="C173" s="11">
        <f t="shared" ref="C173:K173" si="147">C175+C176</f>
        <v>5000</v>
      </c>
      <c r="D173" s="11">
        <f t="shared" si="147"/>
        <v>5000</v>
      </c>
      <c r="E173" s="11">
        <f t="shared" si="147"/>
        <v>0</v>
      </c>
      <c r="F173" s="11">
        <f t="shared" si="147"/>
        <v>20000</v>
      </c>
      <c r="G173" s="11">
        <f t="shared" si="147"/>
        <v>20000</v>
      </c>
      <c r="H173" s="11">
        <f t="shared" si="147"/>
        <v>20000</v>
      </c>
      <c r="I173" s="11">
        <f t="shared" si="147"/>
        <v>20000</v>
      </c>
      <c r="J173" s="11">
        <f t="shared" si="147"/>
        <v>20000</v>
      </c>
      <c r="K173" s="11">
        <f t="shared" si="147"/>
        <v>20000</v>
      </c>
      <c r="M173" s="2"/>
      <c r="N173" s="2"/>
    </row>
    <row r="174" spans="1:14" s="1" customFormat="1" x14ac:dyDescent="0.2">
      <c r="A174" s="39" t="s">
        <v>10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55"/>
      <c r="M174" s="2"/>
      <c r="N174" s="2"/>
    </row>
    <row r="175" spans="1:14" s="1" customFormat="1" x14ac:dyDescent="0.2">
      <c r="A175" s="43" t="s">
        <v>11</v>
      </c>
      <c r="B175" s="12">
        <f>B180</f>
        <v>5000</v>
      </c>
      <c r="C175" s="12">
        <f t="shared" ref="C175:K175" si="148">C180</f>
        <v>5000</v>
      </c>
      <c r="D175" s="12">
        <f t="shared" si="148"/>
        <v>5000</v>
      </c>
      <c r="E175" s="12">
        <f t="shared" si="148"/>
        <v>0</v>
      </c>
      <c r="F175" s="12">
        <f t="shared" si="148"/>
        <v>20000</v>
      </c>
      <c r="G175" s="12">
        <f t="shared" si="148"/>
        <v>20000</v>
      </c>
      <c r="H175" s="12">
        <f t="shared" si="148"/>
        <v>20000</v>
      </c>
      <c r="I175" s="12">
        <f t="shared" si="148"/>
        <v>20000</v>
      </c>
      <c r="J175" s="12">
        <f t="shared" si="148"/>
        <v>20000</v>
      </c>
      <c r="K175" s="12">
        <f t="shared" si="148"/>
        <v>20000</v>
      </c>
      <c r="M175" s="2"/>
      <c r="N175" s="2"/>
    </row>
    <row r="176" spans="1:14" s="1" customFormat="1" ht="36" x14ac:dyDescent="0.2">
      <c r="A176" s="44" t="s">
        <v>12</v>
      </c>
      <c r="B176" s="12">
        <f>B181</f>
        <v>0</v>
      </c>
      <c r="C176" s="12">
        <f t="shared" ref="C176:K176" si="149">C181</f>
        <v>0</v>
      </c>
      <c r="D176" s="12">
        <f t="shared" si="149"/>
        <v>0</v>
      </c>
      <c r="E176" s="12">
        <f t="shared" si="149"/>
        <v>0</v>
      </c>
      <c r="F176" s="12">
        <f t="shared" si="149"/>
        <v>0</v>
      </c>
      <c r="G176" s="12">
        <f t="shared" si="149"/>
        <v>0</v>
      </c>
      <c r="H176" s="12">
        <f t="shared" si="149"/>
        <v>0</v>
      </c>
      <c r="I176" s="12">
        <f t="shared" si="149"/>
        <v>0</v>
      </c>
      <c r="J176" s="12">
        <f t="shared" si="149"/>
        <v>0</v>
      </c>
      <c r="K176" s="12">
        <f t="shared" si="149"/>
        <v>0</v>
      </c>
      <c r="M176" s="2"/>
      <c r="N176" s="2"/>
    </row>
    <row r="177" spans="1:14" s="1" customFormat="1" x14ac:dyDescent="0.2">
      <c r="A177" s="67" t="s">
        <v>13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M177" s="2"/>
      <c r="N177" s="2"/>
    </row>
    <row r="178" spans="1:14" s="1" customFormat="1" x14ac:dyDescent="0.2">
      <c r="A178" s="46" t="s">
        <v>14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8"/>
      <c r="M178" s="2"/>
      <c r="N178" s="2"/>
    </row>
    <row r="179" spans="1:14" s="1" customFormat="1" x14ac:dyDescent="0.2">
      <c r="A179" s="77" t="s">
        <v>15</v>
      </c>
      <c r="B179" s="14">
        <f>B180+B181</f>
        <v>5000</v>
      </c>
      <c r="C179" s="14">
        <f t="shared" ref="C179" si="150">C180+C181</f>
        <v>5000</v>
      </c>
      <c r="D179" s="14">
        <f t="shared" ref="D179" si="151">D180+D181</f>
        <v>5000</v>
      </c>
      <c r="E179" s="15">
        <f t="shared" ref="E179" si="152">E180+E181</f>
        <v>0</v>
      </c>
      <c r="F179" s="15">
        <f t="shared" ref="F179" si="153">F180+F181</f>
        <v>20000</v>
      </c>
      <c r="G179" s="15">
        <f t="shared" ref="G179" si="154">G180+G181</f>
        <v>20000</v>
      </c>
      <c r="H179" s="15">
        <f t="shared" ref="H179" si="155">H180+H181</f>
        <v>20000</v>
      </c>
      <c r="I179" s="15">
        <f t="shared" ref="I179" si="156">I180+I181</f>
        <v>20000</v>
      </c>
      <c r="J179" s="15">
        <f t="shared" ref="J179" si="157">J180+J181</f>
        <v>20000</v>
      </c>
      <c r="K179" s="15">
        <f t="shared" ref="K179" si="158">K180+K181</f>
        <v>20000</v>
      </c>
      <c r="M179" s="2"/>
      <c r="N179" s="2"/>
    </row>
    <row r="180" spans="1:14" s="1" customFormat="1" x14ac:dyDescent="0.2">
      <c r="A180" s="43" t="s">
        <v>11</v>
      </c>
      <c r="B180" s="14">
        <v>5000</v>
      </c>
      <c r="C180" s="14">
        <v>5000</v>
      </c>
      <c r="D180" s="14">
        <v>5000</v>
      </c>
      <c r="E180" s="15"/>
      <c r="F180" s="15">
        <v>20000</v>
      </c>
      <c r="G180" s="15">
        <v>20000</v>
      </c>
      <c r="H180" s="15">
        <v>20000</v>
      </c>
      <c r="I180" s="15">
        <v>20000</v>
      </c>
      <c r="J180" s="15">
        <v>20000</v>
      </c>
      <c r="K180" s="15">
        <v>20000</v>
      </c>
      <c r="M180" s="2"/>
      <c r="N180" s="2"/>
    </row>
    <row r="181" spans="1:14" s="1" customFormat="1" ht="36.75" thickBot="1" x14ac:dyDescent="0.25">
      <c r="A181" s="12" t="s">
        <v>12</v>
      </c>
      <c r="B181" s="14">
        <v>0</v>
      </c>
      <c r="C181" s="14">
        <v>0</v>
      </c>
      <c r="D181" s="14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M181" s="2"/>
      <c r="N181" s="2"/>
    </row>
    <row r="182" spans="1:14" s="1" customFormat="1" ht="13.5" thickBot="1" x14ac:dyDescent="0.25">
      <c r="A182" s="50" t="s">
        <v>28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2"/>
      <c r="M182" s="2"/>
      <c r="N182" s="2"/>
    </row>
    <row r="183" spans="1:14" s="1" customFormat="1" x14ac:dyDescent="0.2">
      <c r="A183" s="37" t="s">
        <v>5</v>
      </c>
      <c r="B183" s="38">
        <f>SUM(B184:B187)</f>
        <v>0</v>
      </c>
      <c r="C183" s="38">
        <f t="shared" ref="C183" si="159">SUM(C184:C187)</f>
        <v>0</v>
      </c>
      <c r="D183" s="38">
        <f t="shared" ref="D183" si="160">SUM(D184:D187)</f>
        <v>0</v>
      </c>
      <c r="E183" s="38">
        <f t="shared" ref="E183" si="161">SUM(E184:E187)</f>
        <v>0</v>
      </c>
      <c r="F183" s="38">
        <f t="shared" ref="F183" si="162">SUM(F184:F187)</f>
        <v>0</v>
      </c>
      <c r="G183" s="38">
        <f t="shared" ref="G183" si="163">SUM(G184:G187)</f>
        <v>0</v>
      </c>
      <c r="H183" s="38">
        <f t="shared" ref="H183" si="164">SUM(H184:H187)</f>
        <v>0</v>
      </c>
      <c r="I183" s="38">
        <f t="shared" ref="I183" si="165">SUM(I184:I187)</f>
        <v>0</v>
      </c>
      <c r="J183" s="38">
        <f t="shared" ref="J183" si="166">SUM(J184:J187)</f>
        <v>0</v>
      </c>
      <c r="K183" s="38">
        <f t="shared" ref="K183" si="167">SUM(K184:K187)</f>
        <v>0</v>
      </c>
      <c r="M183" s="2"/>
      <c r="N183" s="2"/>
    </row>
    <row r="184" spans="1:14" s="1" customFormat="1" x14ac:dyDescent="0.2">
      <c r="A184" s="39" t="s">
        <v>6</v>
      </c>
      <c r="B184" s="40">
        <v>0</v>
      </c>
      <c r="C184" s="40">
        <v>0</v>
      </c>
      <c r="D184" s="40">
        <v>0</v>
      </c>
      <c r="E184" s="40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4">
        <v>0</v>
      </c>
      <c r="M184" s="2"/>
      <c r="N184" s="2"/>
    </row>
    <row r="185" spans="1:14" s="1" customFormat="1" x14ac:dyDescent="0.2">
      <c r="A185" s="39" t="s">
        <v>7</v>
      </c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M185" s="2"/>
      <c r="N185" s="2"/>
    </row>
    <row r="186" spans="1:14" s="1" customFormat="1" x14ac:dyDescent="0.2">
      <c r="A186" s="39" t="s">
        <v>8</v>
      </c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M186" s="2"/>
      <c r="N186" s="2"/>
    </row>
    <row r="187" spans="1:14" s="1" customFormat="1" x14ac:dyDescent="0.2">
      <c r="A187" s="41" t="s">
        <v>9</v>
      </c>
      <c r="B187" s="11">
        <f>B189+B190</f>
        <v>0</v>
      </c>
      <c r="C187" s="11">
        <f t="shared" ref="C187:K187" si="168">C189+C190</f>
        <v>0</v>
      </c>
      <c r="D187" s="11">
        <f t="shared" si="168"/>
        <v>0</v>
      </c>
      <c r="E187" s="11">
        <f t="shared" si="168"/>
        <v>0</v>
      </c>
      <c r="F187" s="11">
        <f t="shared" si="168"/>
        <v>0</v>
      </c>
      <c r="G187" s="11">
        <f t="shared" si="168"/>
        <v>0</v>
      </c>
      <c r="H187" s="11">
        <f t="shared" si="168"/>
        <v>0</v>
      </c>
      <c r="I187" s="11">
        <f t="shared" si="168"/>
        <v>0</v>
      </c>
      <c r="J187" s="11">
        <f t="shared" si="168"/>
        <v>0</v>
      </c>
      <c r="K187" s="11">
        <f t="shared" si="168"/>
        <v>0</v>
      </c>
      <c r="M187" s="2"/>
      <c r="N187" s="2"/>
    </row>
    <row r="188" spans="1:14" s="1" customFormat="1" x14ac:dyDescent="0.2">
      <c r="A188" s="39" t="s">
        <v>10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55"/>
      <c r="M188" s="2"/>
      <c r="N188" s="2"/>
    </row>
    <row r="189" spans="1:14" s="1" customFormat="1" x14ac:dyDescent="0.2">
      <c r="A189" s="43" t="s">
        <v>11</v>
      </c>
      <c r="B189" s="57">
        <f>B194</f>
        <v>0</v>
      </c>
      <c r="C189" s="57">
        <f t="shared" ref="C189:K189" si="169">C194</f>
        <v>0</v>
      </c>
      <c r="D189" s="57">
        <f t="shared" si="169"/>
        <v>0</v>
      </c>
      <c r="E189" s="57">
        <f t="shared" si="169"/>
        <v>0</v>
      </c>
      <c r="F189" s="57">
        <f t="shared" si="169"/>
        <v>0</v>
      </c>
      <c r="G189" s="57">
        <f t="shared" si="169"/>
        <v>0</v>
      </c>
      <c r="H189" s="57">
        <f t="shared" si="169"/>
        <v>0</v>
      </c>
      <c r="I189" s="57">
        <f t="shared" si="169"/>
        <v>0</v>
      </c>
      <c r="J189" s="57">
        <f t="shared" si="169"/>
        <v>0</v>
      </c>
      <c r="K189" s="57">
        <f t="shared" si="169"/>
        <v>0</v>
      </c>
      <c r="M189" s="2"/>
      <c r="N189" s="2"/>
    </row>
    <row r="190" spans="1:14" s="1" customFormat="1" ht="36" x14ac:dyDescent="0.2">
      <c r="A190" s="44" t="s">
        <v>12</v>
      </c>
      <c r="B190" s="58">
        <f>B195</f>
        <v>0</v>
      </c>
      <c r="C190" s="58">
        <f t="shared" ref="C190:K190" si="170">C195</f>
        <v>0</v>
      </c>
      <c r="D190" s="58">
        <f t="shared" si="170"/>
        <v>0</v>
      </c>
      <c r="E190" s="58">
        <f t="shared" si="170"/>
        <v>0</v>
      </c>
      <c r="F190" s="58">
        <f t="shared" si="170"/>
        <v>0</v>
      </c>
      <c r="G190" s="58">
        <f t="shared" si="170"/>
        <v>0</v>
      </c>
      <c r="H190" s="58">
        <f t="shared" si="170"/>
        <v>0</v>
      </c>
      <c r="I190" s="58">
        <f t="shared" si="170"/>
        <v>0</v>
      </c>
      <c r="J190" s="58">
        <f t="shared" si="170"/>
        <v>0</v>
      </c>
      <c r="K190" s="58">
        <f t="shared" si="170"/>
        <v>0</v>
      </c>
      <c r="M190" s="2"/>
      <c r="N190" s="2"/>
    </row>
    <row r="191" spans="1:14" s="1" customFormat="1" x14ac:dyDescent="0.2">
      <c r="A191" s="67" t="s">
        <v>13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M191" s="2"/>
      <c r="N191" s="2"/>
    </row>
    <row r="192" spans="1:14" s="1" customFormat="1" x14ac:dyDescent="0.2">
      <c r="A192" s="46" t="s">
        <v>14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8"/>
      <c r="M192" s="2"/>
      <c r="N192" s="2"/>
    </row>
    <row r="193" spans="1:14" s="1" customFormat="1" x14ac:dyDescent="0.2">
      <c r="A193" s="77" t="s">
        <v>53</v>
      </c>
      <c r="B193" s="14">
        <f>B194+B195</f>
        <v>0</v>
      </c>
      <c r="C193" s="14">
        <f t="shared" ref="C193" si="171">C194+C195</f>
        <v>0</v>
      </c>
      <c r="D193" s="14">
        <f t="shared" ref="D193" si="172">D194+D195</f>
        <v>0</v>
      </c>
      <c r="E193" s="15">
        <f t="shared" ref="E193" si="173">E194+E195</f>
        <v>0</v>
      </c>
      <c r="F193" s="15">
        <f t="shared" ref="F193" si="174">F194+F195</f>
        <v>0</v>
      </c>
      <c r="G193" s="15">
        <f t="shared" ref="G193" si="175">G194+G195</f>
        <v>0</v>
      </c>
      <c r="H193" s="15">
        <f t="shared" ref="H193" si="176">H194+H195</f>
        <v>0</v>
      </c>
      <c r="I193" s="15">
        <f t="shared" ref="I193" si="177">I194+I195</f>
        <v>0</v>
      </c>
      <c r="J193" s="15">
        <f t="shared" ref="J193" si="178">J194+J195</f>
        <v>0</v>
      </c>
      <c r="K193" s="15">
        <f t="shared" ref="K193" si="179">K194+K195</f>
        <v>0</v>
      </c>
      <c r="M193" s="2"/>
      <c r="N193" s="2"/>
    </row>
    <row r="194" spans="1:14" s="1" customFormat="1" x14ac:dyDescent="0.2">
      <c r="A194" s="43" t="s">
        <v>11</v>
      </c>
      <c r="B194" s="14">
        <v>0</v>
      </c>
      <c r="C194" s="14">
        <v>0</v>
      </c>
      <c r="D194" s="14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M194" s="2"/>
      <c r="N194" s="2"/>
    </row>
    <row r="195" spans="1:14" s="1" customFormat="1" ht="36.75" thickBot="1" x14ac:dyDescent="0.25">
      <c r="A195" s="12" t="s">
        <v>12</v>
      </c>
      <c r="B195" s="14">
        <v>0</v>
      </c>
      <c r="C195" s="14">
        <v>0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M195" s="2"/>
      <c r="N195" s="2"/>
    </row>
    <row r="196" spans="1:14" s="1" customFormat="1" ht="13.5" thickBot="1" x14ac:dyDescent="0.25">
      <c r="A196" s="50" t="s">
        <v>29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2"/>
      <c r="M196" s="2"/>
      <c r="N196" s="2"/>
    </row>
    <row r="197" spans="1:14" s="1" customFormat="1" x14ac:dyDescent="0.2">
      <c r="A197" s="37" t="s">
        <v>5</v>
      </c>
      <c r="B197" s="38">
        <f>SUM(B198:B201)</f>
        <v>0</v>
      </c>
      <c r="C197" s="38">
        <f t="shared" ref="C197" si="180">SUM(C198:C201)</f>
        <v>0</v>
      </c>
      <c r="D197" s="38">
        <f t="shared" ref="D197" si="181">SUM(D198:D201)</f>
        <v>0</v>
      </c>
      <c r="E197" s="38">
        <f t="shared" ref="E197" si="182">SUM(E198:E201)</f>
        <v>0</v>
      </c>
      <c r="F197" s="38">
        <f t="shared" ref="F197" si="183">SUM(F198:F201)</f>
        <v>30000</v>
      </c>
      <c r="G197" s="38">
        <f t="shared" ref="G197" si="184">SUM(G198:G201)</f>
        <v>0</v>
      </c>
      <c r="H197" s="38">
        <f t="shared" ref="H197" si="185">SUM(H198:H201)</f>
        <v>0</v>
      </c>
      <c r="I197" s="38">
        <f t="shared" ref="I197" si="186">SUM(I198:I201)</f>
        <v>0</v>
      </c>
      <c r="J197" s="38">
        <f t="shared" ref="J197" si="187">SUM(J198:J201)</f>
        <v>0</v>
      </c>
      <c r="K197" s="38">
        <f t="shared" ref="K197" si="188">SUM(K198:K201)</f>
        <v>0</v>
      </c>
      <c r="M197" s="2"/>
      <c r="N197" s="2"/>
    </row>
    <row r="198" spans="1:14" s="1" customFormat="1" x14ac:dyDescent="0.2">
      <c r="A198" s="39" t="s">
        <v>6</v>
      </c>
      <c r="B198" s="40">
        <v>0</v>
      </c>
      <c r="C198" s="40">
        <v>0</v>
      </c>
      <c r="D198" s="40">
        <v>0</v>
      </c>
      <c r="E198" s="40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4">
        <v>0</v>
      </c>
      <c r="M198" s="2"/>
      <c r="N198" s="2"/>
    </row>
    <row r="199" spans="1:14" s="1" customFormat="1" x14ac:dyDescent="0.2">
      <c r="A199" s="39" t="s">
        <v>7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M199" s="2"/>
      <c r="N199" s="2"/>
    </row>
    <row r="200" spans="1:14" s="1" customFormat="1" x14ac:dyDescent="0.2">
      <c r="A200" s="39" t="s">
        <v>8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M200" s="2"/>
      <c r="N200" s="2"/>
    </row>
    <row r="201" spans="1:14" s="1" customFormat="1" x14ac:dyDescent="0.2">
      <c r="A201" s="41" t="s">
        <v>9</v>
      </c>
      <c r="B201" s="11">
        <f>B203+B204</f>
        <v>0</v>
      </c>
      <c r="C201" s="11">
        <f t="shared" ref="C201:K201" si="189">C203+C204</f>
        <v>0</v>
      </c>
      <c r="D201" s="11">
        <f t="shared" si="189"/>
        <v>0</v>
      </c>
      <c r="E201" s="11">
        <f t="shared" si="189"/>
        <v>0</v>
      </c>
      <c r="F201" s="11">
        <f t="shared" si="189"/>
        <v>30000</v>
      </c>
      <c r="G201" s="11">
        <f t="shared" si="189"/>
        <v>0</v>
      </c>
      <c r="H201" s="11">
        <f t="shared" si="189"/>
        <v>0</v>
      </c>
      <c r="I201" s="11">
        <f t="shared" si="189"/>
        <v>0</v>
      </c>
      <c r="J201" s="11">
        <f t="shared" si="189"/>
        <v>0</v>
      </c>
      <c r="K201" s="11">
        <f t="shared" si="189"/>
        <v>0</v>
      </c>
      <c r="M201" s="2"/>
      <c r="N201" s="2"/>
    </row>
    <row r="202" spans="1:14" s="1" customFormat="1" x14ac:dyDescent="0.2">
      <c r="A202" s="39" t="s">
        <v>10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55"/>
      <c r="M202" s="2"/>
      <c r="N202" s="2"/>
    </row>
    <row r="203" spans="1:14" s="1" customFormat="1" x14ac:dyDescent="0.2">
      <c r="A203" s="43" t="s">
        <v>11</v>
      </c>
      <c r="B203" s="57">
        <f>B208</f>
        <v>0</v>
      </c>
      <c r="C203" s="57">
        <f t="shared" ref="C203:K203" si="190">C208</f>
        <v>0</v>
      </c>
      <c r="D203" s="57">
        <f t="shared" si="190"/>
        <v>0</v>
      </c>
      <c r="E203" s="57">
        <f t="shared" si="190"/>
        <v>0</v>
      </c>
      <c r="F203" s="57">
        <f t="shared" si="190"/>
        <v>30000</v>
      </c>
      <c r="G203" s="57">
        <f t="shared" si="190"/>
        <v>0</v>
      </c>
      <c r="H203" s="57">
        <f t="shared" si="190"/>
        <v>0</v>
      </c>
      <c r="I203" s="57">
        <f t="shared" si="190"/>
        <v>0</v>
      </c>
      <c r="J203" s="57">
        <f t="shared" si="190"/>
        <v>0</v>
      </c>
      <c r="K203" s="57">
        <f t="shared" si="190"/>
        <v>0</v>
      </c>
      <c r="M203" s="2"/>
      <c r="N203" s="2"/>
    </row>
    <row r="204" spans="1:14" s="1" customFormat="1" ht="36" x14ac:dyDescent="0.2">
      <c r="A204" s="44" t="s">
        <v>12</v>
      </c>
      <c r="B204" s="58">
        <f>B209</f>
        <v>0</v>
      </c>
      <c r="C204" s="58">
        <f t="shared" ref="C204:K204" si="191">C209</f>
        <v>0</v>
      </c>
      <c r="D204" s="58">
        <f t="shared" si="191"/>
        <v>0</v>
      </c>
      <c r="E204" s="58">
        <f t="shared" si="191"/>
        <v>0</v>
      </c>
      <c r="F204" s="58">
        <f t="shared" si="191"/>
        <v>0</v>
      </c>
      <c r="G204" s="58">
        <f t="shared" si="191"/>
        <v>0</v>
      </c>
      <c r="H204" s="58">
        <f t="shared" si="191"/>
        <v>0</v>
      </c>
      <c r="I204" s="58">
        <f t="shared" si="191"/>
        <v>0</v>
      </c>
      <c r="J204" s="58">
        <f t="shared" si="191"/>
        <v>0</v>
      </c>
      <c r="K204" s="58">
        <f t="shared" si="191"/>
        <v>0</v>
      </c>
      <c r="M204" s="2"/>
      <c r="N204" s="2"/>
    </row>
    <row r="205" spans="1:14" s="1" customFormat="1" x14ac:dyDescent="0.2">
      <c r="A205" s="67" t="s">
        <v>13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M205" s="2"/>
      <c r="N205" s="2"/>
    </row>
    <row r="206" spans="1:14" s="1" customFormat="1" x14ac:dyDescent="0.2">
      <c r="A206" s="46" t="s">
        <v>14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8"/>
      <c r="M206" s="2"/>
      <c r="N206" s="2"/>
    </row>
    <row r="207" spans="1:14" s="1" customFormat="1" x14ac:dyDescent="0.2">
      <c r="A207" s="77" t="s">
        <v>15</v>
      </c>
      <c r="B207" s="14">
        <f>B208+B209</f>
        <v>0</v>
      </c>
      <c r="C207" s="14">
        <f t="shared" ref="C207" si="192">C208+C209</f>
        <v>0</v>
      </c>
      <c r="D207" s="14">
        <f t="shared" ref="D207" si="193">D208+D209</f>
        <v>0</v>
      </c>
      <c r="E207" s="15">
        <f t="shared" ref="E207" si="194">E208+E209</f>
        <v>0</v>
      </c>
      <c r="F207" s="15">
        <f t="shared" ref="F207" si="195">F208+F209</f>
        <v>30000</v>
      </c>
      <c r="G207" s="15">
        <f t="shared" ref="G207" si="196">G208+G209</f>
        <v>0</v>
      </c>
      <c r="H207" s="15">
        <f t="shared" ref="H207" si="197">H208+H209</f>
        <v>0</v>
      </c>
      <c r="I207" s="15">
        <f t="shared" ref="I207" si="198">I208+I209</f>
        <v>0</v>
      </c>
      <c r="J207" s="15">
        <f t="shared" ref="J207" si="199">J208+J209</f>
        <v>0</v>
      </c>
      <c r="K207" s="15">
        <f t="shared" ref="K207" si="200">K208+K209</f>
        <v>0</v>
      </c>
      <c r="M207" s="2"/>
      <c r="N207" s="2"/>
    </row>
    <row r="208" spans="1:14" s="1" customFormat="1" x14ac:dyDescent="0.2">
      <c r="A208" s="43" t="s">
        <v>11</v>
      </c>
      <c r="B208" s="14">
        <v>0</v>
      </c>
      <c r="C208" s="14">
        <v>0</v>
      </c>
      <c r="D208" s="14">
        <v>0</v>
      </c>
      <c r="E208" s="15">
        <v>0</v>
      </c>
      <c r="F208" s="15">
        <v>30000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M208" s="2"/>
      <c r="N208" s="2"/>
    </row>
    <row r="209" spans="1:14" s="1" customFormat="1" ht="36.75" thickBot="1" x14ac:dyDescent="0.25">
      <c r="A209" s="12" t="s">
        <v>12</v>
      </c>
      <c r="B209" s="14">
        <v>0</v>
      </c>
      <c r="C209" s="14">
        <v>0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M209" s="2"/>
      <c r="N209" s="2"/>
    </row>
    <row r="210" spans="1:14" s="1" customFormat="1" ht="13.5" thickBot="1" x14ac:dyDescent="0.25">
      <c r="A210" s="107" t="s">
        <v>30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9"/>
      <c r="M210" s="2"/>
      <c r="N210" s="2"/>
    </row>
    <row r="211" spans="1:14" s="1" customFormat="1" ht="13.5" thickBot="1" x14ac:dyDescent="0.25">
      <c r="A211" s="110" t="s">
        <v>31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2"/>
      <c r="M211" s="2"/>
      <c r="N211" s="2"/>
    </row>
    <row r="212" spans="1:14" s="1" customFormat="1" x14ac:dyDescent="0.2">
      <c r="A212" s="37" t="s">
        <v>5</v>
      </c>
      <c r="B212" s="11">
        <f>SUM(B213:B216)</f>
        <v>7525879.29</v>
      </c>
      <c r="C212" s="11">
        <f t="shared" ref="C212:K212" si="201">SUM(C213:C216)</f>
        <v>7784143.29</v>
      </c>
      <c r="D212" s="11">
        <f t="shared" si="201"/>
        <v>9361543.2899999991</v>
      </c>
      <c r="E212" s="11">
        <f t="shared" si="201"/>
        <v>73100</v>
      </c>
      <c r="F212" s="11">
        <f t="shared" si="201"/>
        <v>573100</v>
      </c>
      <c r="G212" s="11">
        <f t="shared" si="201"/>
        <v>521000</v>
      </c>
      <c r="H212" s="11">
        <f t="shared" si="201"/>
        <v>509000</v>
      </c>
      <c r="I212" s="11">
        <f t="shared" si="201"/>
        <v>509000</v>
      </c>
      <c r="J212" s="11">
        <f t="shared" si="201"/>
        <v>509000</v>
      </c>
      <c r="K212" s="11">
        <f t="shared" si="201"/>
        <v>509000</v>
      </c>
      <c r="M212" s="2"/>
      <c r="N212" s="2"/>
    </row>
    <row r="213" spans="1:14" s="1" customFormat="1" x14ac:dyDescent="0.2">
      <c r="A213" s="39" t="s">
        <v>6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M213" s="2"/>
      <c r="N213" s="2"/>
    </row>
    <row r="214" spans="1:14" s="1" customFormat="1" x14ac:dyDescent="0.2">
      <c r="A214" s="39" t="s">
        <v>7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M214" s="2"/>
      <c r="N214" s="2"/>
    </row>
    <row r="215" spans="1:14" s="1" customFormat="1" x14ac:dyDescent="0.2">
      <c r="A215" s="39" t="s">
        <v>8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M215" s="2"/>
      <c r="N215" s="2"/>
    </row>
    <row r="216" spans="1:14" s="1" customFormat="1" x14ac:dyDescent="0.2">
      <c r="A216" s="41" t="s">
        <v>9</v>
      </c>
      <c r="B216" s="11">
        <f>B218+B219</f>
        <v>7525879.29</v>
      </c>
      <c r="C216" s="11">
        <f t="shared" ref="C216:K216" si="202">C218+C219</f>
        <v>7784143.29</v>
      </c>
      <c r="D216" s="11">
        <f t="shared" si="202"/>
        <v>9361543.2899999991</v>
      </c>
      <c r="E216" s="11">
        <f t="shared" si="202"/>
        <v>73100</v>
      </c>
      <c r="F216" s="11">
        <f t="shared" si="202"/>
        <v>573100</v>
      </c>
      <c r="G216" s="11">
        <f t="shared" si="202"/>
        <v>521000</v>
      </c>
      <c r="H216" s="11">
        <f t="shared" si="202"/>
        <v>509000</v>
      </c>
      <c r="I216" s="11">
        <f t="shared" si="202"/>
        <v>509000</v>
      </c>
      <c r="J216" s="11">
        <f t="shared" si="202"/>
        <v>509000</v>
      </c>
      <c r="K216" s="11">
        <f t="shared" si="202"/>
        <v>509000</v>
      </c>
      <c r="M216" s="2"/>
      <c r="N216" s="2"/>
    </row>
    <row r="217" spans="1:14" s="1" customFormat="1" x14ac:dyDescent="0.2">
      <c r="A217" s="39" t="s">
        <v>10</v>
      </c>
      <c r="B217" s="59"/>
      <c r="C217" s="59"/>
      <c r="D217" s="59"/>
      <c r="E217" s="59"/>
      <c r="F217" s="59"/>
      <c r="G217" s="59"/>
      <c r="H217" s="60"/>
      <c r="I217" s="60"/>
      <c r="J217" s="60"/>
      <c r="K217" s="60"/>
      <c r="M217" s="2"/>
      <c r="N217" s="2"/>
    </row>
    <row r="218" spans="1:14" s="1" customFormat="1" x14ac:dyDescent="0.2">
      <c r="A218" s="43" t="s">
        <v>11</v>
      </c>
      <c r="B218" s="14">
        <f t="shared" ref="B218:K218" si="203">B223+B227+B230+B233+B238</f>
        <v>7428565.29</v>
      </c>
      <c r="C218" s="14">
        <f t="shared" si="203"/>
        <v>7686829.29</v>
      </c>
      <c r="D218" s="14">
        <f t="shared" si="203"/>
        <v>9264229.2899999991</v>
      </c>
      <c r="E218" s="14">
        <f t="shared" si="203"/>
        <v>0</v>
      </c>
      <c r="F218" s="14">
        <f t="shared" si="203"/>
        <v>505000</v>
      </c>
      <c r="G218" s="14">
        <f t="shared" si="203"/>
        <v>462900</v>
      </c>
      <c r="H218" s="14">
        <f t="shared" si="203"/>
        <v>462900</v>
      </c>
      <c r="I218" s="14">
        <f t="shared" si="203"/>
        <v>462900</v>
      </c>
      <c r="J218" s="14">
        <f t="shared" si="203"/>
        <v>462900</v>
      </c>
      <c r="K218" s="14">
        <f t="shared" si="203"/>
        <v>462900</v>
      </c>
      <c r="M218" s="2"/>
      <c r="N218" s="2"/>
    </row>
    <row r="219" spans="1:14" s="1" customFormat="1" ht="36" x14ac:dyDescent="0.2">
      <c r="A219" s="44" t="s">
        <v>12</v>
      </c>
      <c r="B219" s="14">
        <f t="shared" ref="B219:K219" si="204">SUM(B224+B228+B231+B234+B239)</f>
        <v>97314</v>
      </c>
      <c r="C219" s="14">
        <f t="shared" si="204"/>
        <v>97314</v>
      </c>
      <c r="D219" s="14">
        <f t="shared" si="204"/>
        <v>97314</v>
      </c>
      <c r="E219" s="14">
        <f t="shared" si="204"/>
        <v>73100</v>
      </c>
      <c r="F219" s="14">
        <f t="shared" si="204"/>
        <v>68100</v>
      </c>
      <c r="G219" s="14">
        <f t="shared" si="204"/>
        <v>58100</v>
      </c>
      <c r="H219" s="14">
        <f t="shared" si="204"/>
        <v>46100</v>
      </c>
      <c r="I219" s="14">
        <f t="shared" si="204"/>
        <v>46100</v>
      </c>
      <c r="J219" s="14">
        <f t="shared" si="204"/>
        <v>46100</v>
      </c>
      <c r="K219" s="14">
        <f t="shared" si="204"/>
        <v>46100</v>
      </c>
      <c r="M219" s="2"/>
      <c r="N219" s="2"/>
    </row>
    <row r="220" spans="1:14" s="1" customFormat="1" x14ac:dyDescent="0.2">
      <c r="A220" s="56" t="s">
        <v>13</v>
      </c>
      <c r="B220" s="14"/>
      <c r="C220" s="14"/>
      <c r="D220" s="14"/>
      <c r="E220" s="15"/>
      <c r="F220" s="15"/>
      <c r="G220" s="15"/>
      <c r="H220" s="15"/>
      <c r="I220" s="15"/>
      <c r="J220" s="15"/>
      <c r="K220" s="15"/>
      <c r="M220" s="2"/>
      <c r="N220" s="2"/>
    </row>
    <row r="221" spans="1:14" s="1" customFormat="1" x14ac:dyDescent="0.2">
      <c r="A221" s="46" t="s">
        <v>14</v>
      </c>
      <c r="B221" s="14"/>
      <c r="C221" s="14"/>
      <c r="D221" s="14"/>
      <c r="E221" s="15"/>
      <c r="F221" s="15"/>
      <c r="G221" s="15"/>
      <c r="H221" s="15"/>
      <c r="I221" s="15"/>
      <c r="J221" s="15"/>
      <c r="K221" s="15"/>
      <c r="M221" s="2"/>
      <c r="N221" s="2"/>
    </row>
    <row r="222" spans="1:14" s="1" customFormat="1" x14ac:dyDescent="0.2">
      <c r="A222" s="77" t="s">
        <v>15</v>
      </c>
      <c r="B222" s="61">
        <f>B223+B224</f>
        <v>385680</v>
      </c>
      <c r="C222" s="61">
        <f t="shared" ref="C222:K222" si="205">C223+C224</f>
        <v>395400</v>
      </c>
      <c r="D222" s="61">
        <f t="shared" si="205"/>
        <v>396000</v>
      </c>
      <c r="E222" s="61">
        <f t="shared" si="205"/>
        <v>41100</v>
      </c>
      <c r="F222" s="61">
        <f t="shared" si="205"/>
        <v>546100</v>
      </c>
      <c r="G222" s="61">
        <f t="shared" si="205"/>
        <v>504000</v>
      </c>
      <c r="H222" s="61">
        <f t="shared" si="205"/>
        <v>504000</v>
      </c>
      <c r="I222" s="61">
        <f t="shared" si="205"/>
        <v>504000</v>
      </c>
      <c r="J222" s="61">
        <f t="shared" si="205"/>
        <v>504000</v>
      </c>
      <c r="K222" s="61">
        <f t="shared" si="205"/>
        <v>504000</v>
      </c>
      <c r="M222" s="2"/>
      <c r="N222" s="2"/>
    </row>
    <row r="223" spans="1:14" s="1" customFormat="1" x14ac:dyDescent="0.2">
      <c r="A223" s="43" t="s">
        <v>11</v>
      </c>
      <c r="B223" s="61">
        <f t="shared" ref="B223:K223" si="206">SUM(B266,B280,B294,B308,B333,B347)</f>
        <v>385680</v>
      </c>
      <c r="C223" s="61">
        <f t="shared" si="206"/>
        <v>395400</v>
      </c>
      <c r="D223" s="61">
        <f t="shared" si="206"/>
        <v>396000</v>
      </c>
      <c r="E223" s="61">
        <f t="shared" si="206"/>
        <v>0</v>
      </c>
      <c r="F223" s="61">
        <f t="shared" si="206"/>
        <v>505000</v>
      </c>
      <c r="G223" s="61">
        <f t="shared" si="206"/>
        <v>462900</v>
      </c>
      <c r="H223" s="61">
        <f t="shared" si="206"/>
        <v>462900</v>
      </c>
      <c r="I223" s="61">
        <f t="shared" si="206"/>
        <v>462900</v>
      </c>
      <c r="J223" s="61">
        <f t="shared" si="206"/>
        <v>462900</v>
      </c>
      <c r="K223" s="61">
        <f t="shared" si="206"/>
        <v>462900</v>
      </c>
      <c r="M223" s="2"/>
      <c r="N223" s="2"/>
    </row>
    <row r="224" spans="1:14" s="1" customFormat="1" ht="36" x14ac:dyDescent="0.2">
      <c r="A224" s="44" t="s">
        <v>12</v>
      </c>
      <c r="B224" s="62">
        <f t="shared" ref="B224:K224" si="207">SUM(B267,B281,B295,B309,B334,B349)</f>
        <v>0</v>
      </c>
      <c r="C224" s="62">
        <f t="shared" si="207"/>
        <v>0</v>
      </c>
      <c r="D224" s="62">
        <f t="shared" si="207"/>
        <v>0</v>
      </c>
      <c r="E224" s="62">
        <f t="shared" si="207"/>
        <v>41100</v>
      </c>
      <c r="F224" s="62">
        <f t="shared" si="207"/>
        <v>41100</v>
      </c>
      <c r="G224" s="62">
        <f t="shared" si="207"/>
        <v>41100</v>
      </c>
      <c r="H224" s="62">
        <f t="shared" si="207"/>
        <v>41100</v>
      </c>
      <c r="I224" s="62">
        <f t="shared" si="207"/>
        <v>41100</v>
      </c>
      <c r="J224" s="62">
        <f t="shared" si="207"/>
        <v>41100</v>
      </c>
      <c r="K224" s="62">
        <f t="shared" si="207"/>
        <v>41100</v>
      </c>
      <c r="M224" s="2"/>
      <c r="N224" s="2"/>
    </row>
    <row r="225" spans="1:14" s="1" customFormat="1" x14ac:dyDescent="0.2">
      <c r="A225" s="73" t="s">
        <v>58</v>
      </c>
      <c r="B225" s="62">
        <v>0</v>
      </c>
      <c r="C225" s="62">
        <v>0</v>
      </c>
      <c r="D225" s="62">
        <v>0</v>
      </c>
      <c r="E225" s="62">
        <v>41100</v>
      </c>
      <c r="F225" s="62">
        <v>41100</v>
      </c>
      <c r="G225" s="62">
        <v>41100</v>
      </c>
      <c r="H225" s="62">
        <v>41100</v>
      </c>
      <c r="I225" s="62">
        <v>41100</v>
      </c>
      <c r="J225" s="62">
        <v>41100</v>
      </c>
      <c r="K225" s="62">
        <v>41100</v>
      </c>
      <c r="M225" s="2"/>
      <c r="N225" s="2"/>
    </row>
    <row r="226" spans="1:14" s="1" customFormat="1" x14ac:dyDescent="0.2">
      <c r="A226" s="77" t="s">
        <v>54</v>
      </c>
      <c r="B226" s="61">
        <f>B227+B228</f>
        <v>7016805</v>
      </c>
      <c r="C226" s="61">
        <f t="shared" ref="C226:K226" si="208">C227+C228</f>
        <v>7265349</v>
      </c>
      <c r="D226" s="61">
        <f t="shared" si="208"/>
        <v>8842149</v>
      </c>
      <c r="E226" s="61">
        <f t="shared" si="208"/>
        <v>0</v>
      </c>
      <c r="F226" s="61">
        <f t="shared" si="208"/>
        <v>0</v>
      </c>
      <c r="G226" s="61">
        <f t="shared" si="208"/>
        <v>0</v>
      </c>
      <c r="H226" s="61">
        <f t="shared" si="208"/>
        <v>0</v>
      </c>
      <c r="I226" s="61">
        <f t="shared" si="208"/>
        <v>0</v>
      </c>
      <c r="J226" s="61">
        <f t="shared" si="208"/>
        <v>0</v>
      </c>
      <c r="K226" s="61">
        <f t="shared" si="208"/>
        <v>0</v>
      </c>
      <c r="M226" s="2"/>
      <c r="N226" s="2"/>
    </row>
    <row r="227" spans="1:14" s="1" customFormat="1" x14ac:dyDescent="0.2">
      <c r="A227" s="43" t="s">
        <v>11</v>
      </c>
      <c r="B227" s="61">
        <f>B252</f>
        <v>7016805</v>
      </c>
      <c r="C227" s="61">
        <f t="shared" ref="C227:K227" si="209">C252</f>
        <v>7265349</v>
      </c>
      <c r="D227" s="61">
        <f t="shared" si="209"/>
        <v>8842149</v>
      </c>
      <c r="E227" s="61">
        <f t="shared" si="209"/>
        <v>0</v>
      </c>
      <c r="F227" s="61">
        <f t="shared" si="209"/>
        <v>0</v>
      </c>
      <c r="G227" s="61">
        <f t="shared" si="209"/>
        <v>0</v>
      </c>
      <c r="H227" s="61">
        <f t="shared" si="209"/>
        <v>0</v>
      </c>
      <c r="I227" s="61">
        <f t="shared" si="209"/>
        <v>0</v>
      </c>
      <c r="J227" s="61">
        <f t="shared" si="209"/>
        <v>0</v>
      </c>
      <c r="K227" s="61">
        <f t="shared" si="209"/>
        <v>0</v>
      </c>
      <c r="M227" s="2"/>
      <c r="N227" s="2"/>
    </row>
    <row r="228" spans="1:14" s="1" customFormat="1" ht="36" x14ac:dyDescent="0.2">
      <c r="A228" s="44" t="s">
        <v>12</v>
      </c>
      <c r="B228" s="62">
        <f>B253</f>
        <v>0</v>
      </c>
      <c r="C228" s="62">
        <f t="shared" ref="C228:K228" si="210">C253</f>
        <v>0</v>
      </c>
      <c r="D228" s="62">
        <f t="shared" si="210"/>
        <v>0</v>
      </c>
      <c r="E228" s="62">
        <f t="shared" si="210"/>
        <v>0</v>
      </c>
      <c r="F228" s="62">
        <f t="shared" si="210"/>
        <v>0</v>
      </c>
      <c r="G228" s="62">
        <f t="shared" si="210"/>
        <v>0</v>
      </c>
      <c r="H228" s="62">
        <f t="shared" si="210"/>
        <v>0</v>
      </c>
      <c r="I228" s="62">
        <f t="shared" si="210"/>
        <v>0</v>
      </c>
      <c r="J228" s="62">
        <f t="shared" si="210"/>
        <v>0</v>
      </c>
      <c r="K228" s="62">
        <f t="shared" si="210"/>
        <v>0</v>
      </c>
      <c r="M228" s="2"/>
      <c r="N228" s="2"/>
    </row>
    <row r="229" spans="1:14" s="1" customFormat="1" x14ac:dyDescent="0.2">
      <c r="A229" s="77" t="s">
        <v>53</v>
      </c>
      <c r="B229" s="61">
        <f>B230+B231</f>
        <v>5000</v>
      </c>
      <c r="C229" s="61">
        <f t="shared" ref="C229:K229" si="211">C230+C231</f>
        <v>5000</v>
      </c>
      <c r="D229" s="61">
        <f t="shared" si="211"/>
        <v>5000</v>
      </c>
      <c r="E229" s="61">
        <f t="shared" si="211"/>
        <v>0</v>
      </c>
      <c r="F229" s="61">
        <f t="shared" si="211"/>
        <v>0</v>
      </c>
      <c r="G229" s="61">
        <f t="shared" si="211"/>
        <v>0</v>
      </c>
      <c r="H229" s="61">
        <f t="shared" si="211"/>
        <v>0</v>
      </c>
      <c r="I229" s="61">
        <f t="shared" si="211"/>
        <v>0</v>
      </c>
      <c r="J229" s="61">
        <f t="shared" si="211"/>
        <v>0</v>
      </c>
      <c r="K229" s="61">
        <f t="shared" si="211"/>
        <v>0</v>
      </c>
      <c r="M229" s="2"/>
      <c r="N229" s="2"/>
    </row>
    <row r="230" spans="1:14" s="1" customFormat="1" x14ac:dyDescent="0.2">
      <c r="A230" s="43" t="s">
        <v>11</v>
      </c>
      <c r="B230" s="61">
        <f>B311</f>
        <v>5000</v>
      </c>
      <c r="C230" s="61">
        <f t="shared" ref="C230:K230" si="212">C311</f>
        <v>5000</v>
      </c>
      <c r="D230" s="61">
        <f t="shared" si="212"/>
        <v>5000</v>
      </c>
      <c r="E230" s="61">
        <f t="shared" si="212"/>
        <v>0</v>
      </c>
      <c r="F230" s="61">
        <f t="shared" si="212"/>
        <v>0</v>
      </c>
      <c r="G230" s="61">
        <f t="shared" si="212"/>
        <v>0</v>
      </c>
      <c r="H230" s="61">
        <f t="shared" si="212"/>
        <v>0</v>
      </c>
      <c r="I230" s="61">
        <f t="shared" si="212"/>
        <v>0</v>
      </c>
      <c r="J230" s="61">
        <f t="shared" si="212"/>
        <v>0</v>
      </c>
      <c r="K230" s="61">
        <f t="shared" si="212"/>
        <v>0</v>
      </c>
      <c r="M230" s="2"/>
      <c r="N230" s="2"/>
    </row>
    <row r="231" spans="1:14" s="1" customFormat="1" ht="36" x14ac:dyDescent="0.2">
      <c r="A231" s="44" t="s">
        <v>12</v>
      </c>
      <c r="B231" s="61">
        <f>B312</f>
        <v>0</v>
      </c>
      <c r="C231" s="61">
        <f t="shared" ref="C231:K231" si="213">C312</f>
        <v>0</v>
      </c>
      <c r="D231" s="61">
        <f t="shared" si="213"/>
        <v>0</v>
      </c>
      <c r="E231" s="61">
        <f t="shared" si="213"/>
        <v>0</v>
      </c>
      <c r="F231" s="61">
        <f t="shared" si="213"/>
        <v>0</v>
      </c>
      <c r="G231" s="61">
        <f t="shared" si="213"/>
        <v>0</v>
      </c>
      <c r="H231" s="61">
        <f t="shared" si="213"/>
        <v>0</v>
      </c>
      <c r="I231" s="61">
        <f t="shared" si="213"/>
        <v>0</v>
      </c>
      <c r="J231" s="61">
        <f t="shared" si="213"/>
        <v>0</v>
      </c>
      <c r="K231" s="61">
        <f t="shared" si="213"/>
        <v>0</v>
      </c>
      <c r="M231" s="2"/>
      <c r="N231" s="2"/>
    </row>
    <row r="232" spans="1:14" s="1" customFormat="1" x14ac:dyDescent="0.2">
      <c r="A232" s="77" t="s">
        <v>20</v>
      </c>
      <c r="B232" s="79">
        <f>B233+B234</f>
        <v>97314</v>
      </c>
      <c r="C232" s="79">
        <f t="shared" ref="C232:K232" si="214">C233+C234</f>
        <v>97314</v>
      </c>
      <c r="D232" s="79">
        <f t="shared" si="214"/>
        <v>97314</v>
      </c>
      <c r="E232" s="79">
        <f t="shared" si="214"/>
        <v>32000</v>
      </c>
      <c r="F232" s="79">
        <f t="shared" si="214"/>
        <v>27000</v>
      </c>
      <c r="G232" s="79">
        <f t="shared" si="214"/>
        <v>17000</v>
      </c>
      <c r="H232" s="79">
        <f t="shared" si="214"/>
        <v>5000</v>
      </c>
      <c r="I232" s="79">
        <f t="shared" si="214"/>
        <v>5000</v>
      </c>
      <c r="J232" s="79">
        <f t="shared" si="214"/>
        <v>5000</v>
      </c>
      <c r="K232" s="79">
        <f t="shared" si="214"/>
        <v>5000</v>
      </c>
      <c r="M232" s="2"/>
      <c r="N232" s="2"/>
    </row>
    <row r="233" spans="1:14" s="1" customFormat="1" x14ac:dyDescent="0.2">
      <c r="A233" s="43" t="s">
        <v>11</v>
      </c>
      <c r="B233" s="61">
        <f>B314</f>
        <v>0</v>
      </c>
      <c r="C233" s="61">
        <f t="shared" ref="C233:K233" si="215">C314</f>
        <v>0</v>
      </c>
      <c r="D233" s="61">
        <f t="shared" si="215"/>
        <v>0</v>
      </c>
      <c r="E233" s="61">
        <f t="shared" si="215"/>
        <v>0</v>
      </c>
      <c r="F233" s="61">
        <f t="shared" si="215"/>
        <v>0</v>
      </c>
      <c r="G233" s="61">
        <f t="shared" si="215"/>
        <v>0</v>
      </c>
      <c r="H233" s="61">
        <f t="shared" si="215"/>
        <v>0</v>
      </c>
      <c r="I233" s="61">
        <f t="shared" si="215"/>
        <v>0</v>
      </c>
      <c r="J233" s="61">
        <f t="shared" si="215"/>
        <v>0</v>
      </c>
      <c r="K233" s="61">
        <f t="shared" si="215"/>
        <v>0</v>
      </c>
      <c r="M233" s="2"/>
      <c r="N233" s="2"/>
    </row>
    <row r="234" spans="1:14" s="1" customFormat="1" ht="36" x14ac:dyDescent="0.2">
      <c r="A234" s="44" t="s">
        <v>12</v>
      </c>
      <c r="B234" s="61">
        <f t="shared" ref="B234:K236" si="216">B315</f>
        <v>97314</v>
      </c>
      <c r="C234" s="61">
        <f t="shared" si="216"/>
        <v>97314</v>
      </c>
      <c r="D234" s="61">
        <f t="shared" si="216"/>
        <v>97314</v>
      </c>
      <c r="E234" s="61">
        <f t="shared" si="216"/>
        <v>32000</v>
      </c>
      <c r="F234" s="61">
        <f t="shared" si="216"/>
        <v>27000</v>
      </c>
      <c r="G234" s="61">
        <f t="shared" si="216"/>
        <v>17000</v>
      </c>
      <c r="H234" s="61">
        <f t="shared" si="216"/>
        <v>5000</v>
      </c>
      <c r="I234" s="61">
        <f t="shared" si="216"/>
        <v>5000</v>
      </c>
      <c r="J234" s="61">
        <f t="shared" si="216"/>
        <v>5000</v>
      </c>
      <c r="K234" s="61">
        <f t="shared" si="216"/>
        <v>5000</v>
      </c>
      <c r="M234" s="2"/>
      <c r="N234" s="2"/>
    </row>
    <row r="235" spans="1:14" s="1" customFormat="1" x14ac:dyDescent="0.2">
      <c r="A235" s="69" t="s">
        <v>56</v>
      </c>
      <c r="B235" s="61">
        <f t="shared" si="216"/>
        <v>11016</v>
      </c>
      <c r="C235" s="61">
        <f t="shared" si="216"/>
        <v>11016</v>
      </c>
      <c r="D235" s="61">
        <f t="shared" si="216"/>
        <v>11016</v>
      </c>
      <c r="E235" s="61">
        <f t="shared" si="216"/>
        <v>7000</v>
      </c>
      <c r="F235" s="61">
        <f t="shared" si="216"/>
        <v>2000</v>
      </c>
      <c r="G235" s="61">
        <f t="shared" si="216"/>
        <v>2000</v>
      </c>
      <c r="H235" s="61">
        <f t="shared" si="216"/>
        <v>2000</v>
      </c>
      <c r="I235" s="61">
        <f t="shared" si="216"/>
        <v>2000</v>
      </c>
      <c r="J235" s="61">
        <f t="shared" si="216"/>
        <v>2000</v>
      </c>
      <c r="K235" s="61">
        <f t="shared" si="216"/>
        <v>2000</v>
      </c>
      <c r="M235" s="2"/>
      <c r="N235" s="2"/>
    </row>
    <row r="236" spans="1:14" s="1" customFormat="1" x14ac:dyDescent="0.2">
      <c r="A236" s="69" t="s">
        <v>57</v>
      </c>
      <c r="B236" s="61">
        <f t="shared" si="216"/>
        <v>86298</v>
      </c>
      <c r="C236" s="61">
        <f t="shared" si="216"/>
        <v>86298</v>
      </c>
      <c r="D236" s="61">
        <f t="shared" si="216"/>
        <v>86298</v>
      </c>
      <c r="E236" s="61">
        <f t="shared" si="216"/>
        <v>25000</v>
      </c>
      <c r="F236" s="61">
        <f t="shared" si="216"/>
        <v>25000</v>
      </c>
      <c r="G236" s="61">
        <f t="shared" si="216"/>
        <v>15000</v>
      </c>
      <c r="H236" s="61">
        <f t="shared" si="216"/>
        <v>3000</v>
      </c>
      <c r="I236" s="61">
        <f t="shared" si="216"/>
        <v>3000</v>
      </c>
      <c r="J236" s="61">
        <f t="shared" si="216"/>
        <v>3000</v>
      </c>
      <c r="K236" s="61">
        <f t="shared" si="216"/>
        <v>3000</v>
      </c>
      <c r="M236" s="2"/>
      <c r="N236" s="2"/>
    </row>
    <row r="237" spans="1:14" s="1" customFormat="1" x14ac:dyDescent="0.2">
      <c r="A237" s="77" t="s">
        <v>55</v>
      </c>
      <c r="B237" s="80">
        <f>B238+B239</f>
        <v>21080.29</v>
      </c>
      <c r="C237" s="80">
        <f t="shared" ref="C237:K237" si="217">C238+C239</f>
        <v>21080.29</v>
      </c>
      <c r="D237" s="80">
        <f t="shared" si="217"/>
        <v>21080.29</v>
      </c>
      <c r="E237" s="80">
        <f t="shared" si="217"/>
        <v>0</v>
      </c>
      <c r="F237" s="80">
        <f t="shared" si="217"/>
        <v>0</v>
      </c>
      <c r="G237" s="80">
        <f t="shared" si="217"/>
        <v>0</v>
      </c>
      <c r="H237" s="80">
        <f t="shared" si="217"/>
        <v>0</v>
      </c>
      <c r="I237" s="80">
        <f t="shared" si="217"/>
        <v>0</v>
      </c>
      <c r="J237" s="80">
        <f t="shared" si="217"/>
        <v>0</v>
      </c>
      <c r="K237" s="80">
        <f t="shared" si="217"/>
        <v>0</v>
      </c>
      <c r="M237" s="2"/>
      <c r="N237" s="2"/>
    </row>
    <row r="238" spans="1:14" s="1" customFormat="1" x14ac:dyDescent="0.2">
      <c r="A238" s="43" t="s">
        <v>11</v>
      </c>
      <c r="B238" s="61">
        <f t="shared" ref="B238:K238" si="218">B319</f>
        <v>21080.29</v>
      </c>
      <c r="C238" s="61">
        <f t="shared" si="218"/>
        <v>21080.29</v>
      </c>
      <c r="D238" s="61">
        <f t="shared" si="218"/>
        <v>21080.29</v>
      </c>
      <c r="E238" s="61">
        <f t="shared" si="218"/>
        <v>0</v>
      </c>
      <c r="F238" s="61">
        <f t="shared" si="218"/>
        <v>0</v>
      </c>
      <c r="G238" s="61">
        <f t="shared" si="218"/>
        <v>0</v>
      </c>
      <c r="H238" s="61">
        <f t="shared" si="218"/>
        <v>0</v>
      </c>
      <c r="I238" s="61">
        <f t="shared" si="218"/>
        <v>0</v>
      </c>
      <c r="J238" s="61">
        <f t="shared" si="218"/>
        <v>0</v>
      </c>
      <c r="K238" s="61">
        <f t="shared" si="218"/>
        <v>0</v>
      </c>
      <c r="M238" s="2"/>
      <c r="N238" s="2"/>
    </row>
    <row r="239" spans="1:14" s="1" customFormat="1" ht="36.75" thickBot="1" x14ac:dyDescent="0.25">
      <c r="A239" s="44" t="s">
        <v>12</v>
      </c>
      <c r="B239" s="61">
        <f>B320</f>
        <v>0</v>
      </c>
      <c r="C239" s="61">
        <f t="shared" ref="C239:K239" si="219">C320</f>
        <v>0</v>
      </c>
      <c r="D239" s="61">
        <f t="shared" si="219"/>
        <v>0</v>
      </c>
      <c r="E239" s="61">
        <f t="shared" si="219"/>
        <v>0</v>
      </c>
      <c r="F239" s="61">
        <f t="shared" si="219"/>
        <v>0</v>
      </c>
      <c r="G239" s="61">
        <f t="shared" si="219"/>
        <v>0</v>
      </c>
      <c r="H239" s="61">
        <f t="shared" si="219"/>
        <v>0</v>
      </c>
      <c r="I239" s="61">
        <f t="shared" si="219"/>
        <v>0</v>
      </c>
      <c r="J239" s="61">
        <f t="shared" si="219"/>
        <v>0</v>
      </c>
      <c r="K239" s="61">
        <f t="shared" si="219"/>
        <v>0</v>
      </c>
      <c r="M239" s="2"/>
      <c r="N239" s="2"/>
    </row>
    <row r="240" spans="1:14" s="1" customFormat="1" ht="13.5" thickBot="1" x14ac:dyDescent="0.25">
      <c r="A240" s="50" t="s">
        <v>32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2"/>
      <c r="M240" s="2"/>
      <c r="N240" s="2"/>
    </row>
    <row r="241" spans="1:14" s="1" customFormat="1" x14ac:dyDescent="0.2">
      <c r="A241" s="37" t="s">
        <v>5</v>
      </c>
      <c r="B241" s="38">
        <f>SUM(B242:B245)</f>
        <v>7016805</v>
      </c>
      <c r="C241" s="38">
        <f t="shared" ref="C241" si="220">SUM(C242:C245)</f>
        <v>7265349</v>
      </c>
      <c r="D241" s="38">
        <f t="shared" ref="D241" si="221">SUM(D242:D245)</f>
        <v>8842149</v>
      </c>
      <c r="E241" s="38">
        <f t="shared" ref="E241" si="222">SUM(E242:E245)</f>
        <v>0</v>
      </c>
      <c r="F241" s="38">
        <f t="shared" ref="F241" si="223">SUM(F242:F245)</f>
        <v>0</v>
      </c>
      <c r="G241" s="38">
        <f t="shared" ref="G241" si="224">SUM(G242:G245)</f>
        <v>0</v>
      </c>
      <c r="H241" s="38">
        <f t="shared" ref="H241" si="225">SUM(H242:H245)</f>
        <v>0</v>
      </c>
      <c r="I241" s="38">
        <f t="shared" ref="I241" si="226">SUM(I242:I245)</f>
        <v>0</v>
      </c>
      <c r="J241" s="38">
        <f t="shared" ref="J241" si="227">SUM(J242:J245)</f>
        <v>0</v>
      </c>
      <c r="K241" s="38">
        <f t="shared" ref="K241" si="228">SUM(K242:K245)</f>
        <v>0</v>
      </c>
      <c r="M241" s="2"/>
      <c r="N241" s="2"/>
    </row>
    <row r="242" spans="1:14" s="1" customFormat="1" x14ac:dyDescent="0.2">
      <c r="A242" s="39" t="s">
        <v>6</v>
      </c>
      <c r="B242" s="40">
        <v>0</v>
      </c>
      <c r="C242" s="40">
        <v>0</v>
      </c>
      <c r="D242" s="40">
        <v>0</v>
      </c>
      <c r="E242" s="40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4">
        <v>0</v>
      </c>
      <c r="M242" s="2"/>
      <c r="N242" s="2"/>
    </row>
    <row r="243" spans="1:14" s="1" customFormat="1" x14ac:dyDescent="0.2">
      <c r="A243" s="39" t="s">
        <v>7</v>
      </c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M243" s="2"/>
      <c r="N243" s="2"/>
    </row>
    <row r="244" spans="1:14" s="1" customFormat="1" x14ac:dyDescent="0.2">
      <c r="A244" s="39" t="s">
        <v>8</v>
      </c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M244" s="2"/>
      <c r="N244" s="2"/>
    </row>
    <row r="245" spans="1:14" s="1" customFormat="1" x14ac:dyDescent="0.2">
      <c r="A245" s="41" t="s">
        <v>9</v>
      </c>
      <c r="B245" s="11">
        <f>B247+B248</f>
        <v>7016805</v>
      </c>
      <c r="C245" s="11">
        <f t="shared" ref="C245:K245" si="229">C247+C248</f>
        <v>7265349</v>
      </c>
      <c r="D245" s="11">
        <f t="shared" si="229"/>
        <v>8842149</v>
      </c>
      <c r="E245" s="11">
        <f t="shared" si="229"/>
        <v>0</v>
      </c>
      <c r="F245" s="11">
        <f t="shared" si="229"/>
        <v>0</v>
      </c>
      <c r="G245" s="11">
        <f t="shared" si="229"/>
        <v>0</v>
      </c>
      <c r="H245" s="11">
        <f t="shared" si="229"/>
        <v>0</v>
      </c>
      <c r="I245" s="11">
        <f t="shared" si="229"/>
        <v>0</v>
      </c>
      <c r="J245" s="11">
        <f t="shared" si="229"/>
        <v>0</v>
      </c>
      <c r="K245" s="11">
        <f t="shared" si="229"/>
        <v>0</v>
      </c>
      <c r="M245" s="2"/>
      <c r="N245" s="2"/>
    </row>
    <row r="246" spans="1:14" s="1" customFormat="1" x14ac:dyDescent="0.2">
      <c r="A246" s="39" t="s">
        <v>10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55"/>
      <c r="M246" s="2"/>
      <c r="N246" s="2"/>
    </row>
    <row r="247" spans="1:14" s="1" customFormat="1" x14ac:dyDescent="0.2">
      <c r="A247" s="43" t="s">
        <v>11</v>
      </c>
      <c r="B247" s="12">
        <f>B252</f>
        <v>7016805</v>
      </c>
      <c r="C247" s="12">
        <f t="shared" ref="C247:K247" si="230">C252</f>
        <v>7265349</v>
      </c>
      <c r="D247" s="12">
        <f t="shared" si="230"/>
        <v>8842149</v>
      </c>
      <c r="E247" s="12">
        <f t="shared" si="230"/>
        <v>0</v>
      </c>
      <c r="F247" s="12">
        <f t="shared" si="230"/>
        <v>0</v>
      </c>
      <c r="G247" s="12">
        <f t="shared" si="230"/>
        <v>0</v>
      </c>
      <c r="H247" s="12">
        <f t="shared" si="230"/>
        <v>0</v>
      </c>
      <c r="I247" s="12">
        <f t="shared" si="230"/>
        <v>0</v>
      </c>
      <c r="J247" s="12">
        <f t="shared" si="230"/>
        <v>0</v>
      </c>
      <c r="K247" s="12">
        <f t="shared" si="230"/>
        <v>0</v>
      </c>
      <c r="M247" s="2"/>
      <c r="N247" s="2"/>
    </row>
    <row r="248" spans="1:14" s="1" customFormat="1" ht="36" x14ac:dyDescent="0.2">
      <c r="A248" s="44" t="s">
        <v>12</v>
      </c>
      <c r="B248" s="12">
        <f>B253</f>
        <v>0</v>
      </c>
      <c r="C248" s="12">
        <f t="shared" ref="C248:K248" si="231">C253</f>
        <v>0</v>
      </c>
      <c r="D248" s="12">
        <f t="shared" si="231"/>
        <v>0</v>
      </c>
      <c r="E248" s="12">
        <f t="shared" si="231"/>
        <v>0</v>
      </c>
      <c r="F248" s="12">
        <f t="shared" si="231"/>
        <v>0</v>
      </c>
      <c r="G248" s="12">
        <f t="shared" si="231"/>
        <v>0</v>
      </c>
      <c r="H248" s="12">
        <f t="shared" si="231"/>
        <v>0</v>
      </c>
      <c r="I248" s="12">
        <f t="shared" si="231"/>
        <v>0</v>
      </c>
      <c r="J248" s="12">
        <f t="shared" si="231"/>
        <v>0</v>
      </c>
      <c r="K248" s="12">
        <f t="shared" si="231"/>
        <v>0</v>
      </c>
      <c r="M248" s="2"/>
      <c r="N248" s="2"/>
    </row>
    <row r="249" spans="1:14" s="1" customFormat="1" x14ac:dyDescent="0.2">
      <c r="A249" s="67" t="s">
        <v>13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M249" s="2"/>
      <c r="N249" s="2"/>
    </row>
    <row r="250" spans="1:14" s="1" customFormat="1" x14ac:dyDescent="0.2">
      <c r="A250" s="46" t="s">
        <v>14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8"/>
      <c r="M250" s="2"/>
      <c r="N250" s="2"/>
    </row>
    <row r="251" spans="1:14" s="1" customFormat="1" x14ac:dyDescent="0.2">
      <c r="A251" s="77" t="s">
        <v>54</v>
      </c>
      <c r="B251" s="14">
        <f>B252+B253</f>
        <v>7016805</v>
      </c>
      <c r="C251" s="14">
        <f t="shared" ref="C251" si="232">C252+C253</f>
        <v>7265349</v>
      </c>
      <c r="D251" s="14">
        <f t="shared" ref="D251" si="233">D252+D253</f>
        <v>8842149</v>
      </c>
      <c r="E251" s="15">
        <f t="shared" ref="E251" si="234">E252+E253</f>
        <v>0</v>
      </c>
      <c r="F251" s="15">
        <f t="shared" ref="F251" si="235">F252+F253</f>
        <v>0</v>
      </c>
      <c r="G251" s="15">
        <f t="shared" ref="G251" si="236">G252+G253</f>
        <v>0</v>
      </c>
      <c r="H251" s="15">
        <f t="shared" ref="H251" si="237">H252+H253</f>
        <v>0</v>
      </c>
      <c r="I251" s="15">
        <f t="shared" ref="I251" si="238">I252+I253</f>
        <v>0</v>
      </c>
      <c r="J251" s="15">
        <f t="shared" ref="J251" si="239">J252+J253</f>
        <v>0</v>
      </c>
      <c r="K251" s="15">
        <f t="shared" ref="K251" si="240">K252+K253</f>
        <v>0</v>
      </c>
      <c r="M251" s="2"/>
      <c r="N251" s="2"/>
    </row>
    <row r="252" spans="1:14" s="1" customFormat="1" x14ac:dyDescent="0.2">
      <c r="A252" s="43" t="s">
        <v>11</v>
      </c>
      <c r="B252" s="14">
        <v>7016805</v>
      </c>
      <c r="C252" s="14">
        <v>7265349</v>
      </c>
      <c r="D252" s="14">
        <v>8842149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M252" s="2"/>
      <c r="N252" s="2"/>
    </row>
    <row r="253" spans="1:14" s="1" customFormat="1" ht="36.75" thickBot="1" x14ac:dyDescent="0.25">
      <c r="A253" s="12" t="s">
        <v>12</v>
      </c>
      <c r="B253" s="14">
        <v>0</v>
      </c>
      <c r="C253" s="14">
        <v>0</v>
      </c>
      <c r="D253" s="14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M253" s="2"/>
      <c r="N253" s="2"/>
    </row>
    <row r="254" spans="1:14" s="1" customFormat="1" ht="13.5" thickBot="1" x14ac:dyDescent="0.25">
      <c r="A254" s="50" t="s">
        <v>33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2"/>
      <c r="M254" s="2"/>
      <c r="N254" s="2"/>
    </row>
    <row r="255" spans="1:14" s="1" customFormat="1" x14ac:dyDescent="0.2">
      <c r="A255" s="37" t="s">
        <v>5</v>
      </c>
      <c r="B255" s="38">
        <f>SUM(B256:B259)</f>
        <v>380700</v>
      </c>
      <c r="C255" s="38">
        <f t="shared" ref="C255" si="241">SUM(C256:C259)</f>
        <v>390400</v>
      </c>
      <c r="D255" s="38">
        <f t="shared" ref="D255" si="242">SUM(D256:D259)</f>
        <v>391000</v>
      </c>
      <c r="E255" s="38">
        <f t="shared" ref="E255" si="243">SUM(E256:E259)</f>
        <v>0</v>
      </c>
      <c r="F255" s="38">
        <f t="shared" ref="F255" si="244">SUM(F256:F259)</f>
        <v>162900</v>
      </c>
      <c r="G255" s="38">
        <f t="shared" ref="G255" si="245">SUM(G256:G259)</f>
        <v>162900</v>
      </c>
      <c r="H255" s="38">
        <f t="shared" ref="H255" si="246">SUM(H256:H259)</f>
        <v>162900</v>
      </c>
      <c r="I255" s="38">
        <f t="shared" ref="I255" si="247">SUM(I256:I259)</f>
        <v>162900</v>
      </c>
      <c r="J255" s="38">
        <f t="shared" ref="J255" si="248">SUM(J256:J259)</f>
        <v>162900</v>
      </c>
      <c r="K255" s="38">
        <f t="shared" ref="K255" si="249">SUM(K256:K259)</f>
        <v>162900</v>
      </c>
      <c r="M255" s="2"/>
      <c r="N255" s="2"/>
    </row>
    <row r="256" spans="1:14" s="1" customFormat="1" x14ac:dyDescent="0.2">
      <c r="A256" s="39" t="s">
        <v>6</v>
      </c>
      <c r="B256" s="40">
        <v>0</v>
      </c>
      <c r="C256" s="40">
        <v>0</v>
      </c>
      <c r="D256" s="40">
        <v>0</v>
      </c>
      <c r="E256" s="40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4">
        <v>0</v>
      </c>
      <c r="M256" s="2"/>
      <c r="N256" s="2"/>
    </row>
    <row r="257" spans="1:14" s="1" customFormat="1" x14ac:dyDescent="0.2">
      <c r="A257" s="39" t="s">
        <v>7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M257" s="2"/>
      <c r="N257" s="2"/>
    </row>
    <row r="258" spans="1:14" s="1" customFormat="1" x14ac:dyDescent="0.2">
      <c r="A258" s="39" t="s">
        <v>8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M258" s="2"/>
      <c r="N258" s="2"/>
    </row>
    <row r="259" spans="1:14" s="1" customFormat="1" x14ac:dyDescent="0.2">
      <c r="A259" s="41" t="s">
        <v>9</v>
      </c>
      <c r="B259" s="11">
        <f>B261+B262</f>
        <v>380700</v>
      </c>
      <c r="C259" s="11">
        <f t="shared" ref="C259:K259" si="250">C261+C262</f>
        <v>390400</v>
      </c>
      <c r="D259" s="11">
        <f t="shared" si="250"/>
        <v>391000</v>
      </c>
      <c r="E259" s="11">
        <f t="shared" si="250"/>
        <v>0</v>
      </c>
      <c r="F259" s="11">
        <f t="shared" si="250"/>
        <v>162900</v>
      </c>
      <c r="G259" s="11">
        <f t="shared" si="250"/>
        <v>162900</v>
      </c>
      <c r="H259" s="11">
        <f t="shared" si="250"/>
        <v>162900</v>
      </c>
      <c r="I259" s="11">
        <f t="shared" si="250"/>
        <v>162900</v>
      </c>
      <c r="J259" s="11">
        <f t="shared" si="250"/>
        <v>162900</v>
      </c>
      <c r="K259" s="11">
        <f t="shared" si="250"/>
        <v>162900</v>
      </c>
      <c r="M259" s="2"/>
      <c r="N259" s="2"/>
    </row>
    <row r="260" spans="1:14" s="1" customFormat="1" x14ac:dyDescent="0.2">
      <c r="A260" s="39" t="s">
        <v>10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55"/>
      <c r="M260" s="2"/>
      <c r="N260" s="2"/>
    </row>
    <row r="261" spans="1:14" s="1" customFormat="1" x14ac:dyDescent="0.2">
      <c r="A261" s="43" t="s">
        <v>11</v>
      </c>
      <c r="B261" s="12">
        <f>B266</f>
        <v>380700</v>
      </c>
      <c r="C261" s="12">
        <f t="shared" ref="C261:K261" si="251">C266</f>
        <v>390400</v>
      </c>
      <c r="D261" s="12">
        <f t="shared" si="251"/>
        <v>391000</v>
      </c>
      <c r="E261" s="12">
        <f t="shared" si="251"/>
        <v>0</v>
      </c>
      <c r="F261" s="12">
        <f t="shared" si="251"/>
        <v>162900</v>
      </c>
      <c r="G261" s="12">
        <f t="shared" si="251"/>
        <v>162900</v>
      </c>
      <c r="H261" s="12">
        <f t="shared" si="251"/>
        <v>162900</v>
      </c>
      <c r="I261" s="12">
        <f t="shared" si="251"/>
        <v>162900</v>
      </c>
      <c r="J261" s="12">
        <f t="shared" si="251"/>
        <v>162900</v>
      </c>
      <c r="K261" s="12">
        <f t="shared" si="251"/>
        <v>162900</v>
      </c>
      <c r="M261" s="2"/>
      <c r="N261" s="2"/>
    </row>
    <row r="262" spans="1:14" s="1" customFormat="1" ht="36" x14ac:dyDescent="0.2">
      <c r="A262" s="44" t="s">
        <v>12</v>
      </c>
      <c r="B262" s="12">
        <f>B267</f>
        <v>0</v>
      </c>
      <c r="C262" s="12">
        <f t="shared" ref="C262:K262" si="252">C267</f>
        <v>0</v>
      </c>
      <c r="D262" s="12">
        <f t="shared" si="252"/>
        <v>0</v>
      </c>
      <c r="E262" s="12">
        <f t="shared" si="252"/>
        <v>0</v>
      </c>
      <c r="F262" s="12">
        <f t="shared" si="252"/>
        <v>0</v>
      </c>
      <c r="G262" s="12">
        <f t="shared" si="252"/>
        <v>0</v>
      </c>
      <c r="H262" s="12">
        <f t="shared" si="252"/>
        <v>0</v>
      </c>
      <c r="I262" s="12">
        <f t="shared" si="252"/>
        <v>0</v>
      </c>
      <c r="J262" s="12">
        <f t="shared" si="252"/>
        <v>0</v>
      </c>
      <c r="K262" s="12">
        <f t="shared" si="252"/>
        <v>0</v>
      </c>
      <c r="M262" s="2"/>
      <c r="N262" s="2"/>
    </row>
    <row r="263" spans="1:14" s="1" customFormat="1" x14ac:dyDescent="0.2">
      <c r="A263" s="67" t="s">
        <v>13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M263" s="2"/>
      <c r="N263" s="2"/>
    </row>
    <row r="264" spans="1:14" s="1" customFormat="1" x14ac:dyDescent="0.2">
      <c r="A264" s="46" t="s">
        <v>14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8"/>
      <c r="M264" s="2"/>
      <c r="N264" s="2"/>
    </row>
    <row r="265" spans="1:14" s="1" customFormat="1" x14ac:dyDescent="0.2">
      <c r="A265" s="77" t="s">
        <v>15</v>
      </c>
      <c r="B265" s="14">
        <f>B266+B267</f>
        <v>380700</v>
      </c>
      <c r="C265" s="14">
        <f t="shared" ref="C265" si="253">C266+C267</f>
        <v>390400</v>
      </c>
      <c r="D265" s="14">
        <f t="shared" ref="D265" si="254">D266+D267</f>
        <v>391000</v>
      </c>
      <c r="E265" s="15">
        <f t="shared" ref="E265" si="255">E266+E267</f>
        <v>0</v>
      </c>
      <c r="F265" s="15">
        <f t="shared" ref="F265" si="256">F266+F267</f>
        <v>162900</v>
      </c>
      <c r="G265" s="15">
        <f t="shared" ref="G265" si="257">G266+G267</f>
        <v>162900</v>
      </c>
      <c r="H265" s="15">
        <f t="shared" ref="H265" si="258">H266+H267</f>
        <v>162900</v>
      </c>
      <c r="I265" s="15">
        <f t="shared" ref="I265" si="259">I266+I267</f>
        <v>162900</v>
      </c>
      <c r="J265" s="15">
        <f t="shared" ref="J265" si="260">J266+J267</f>
        <v>162900</v>
      </c>
      <c r="K265" s="15">
        <f t="shared" ref="K265" si="261">K266+K267</f>
        <v>162900</v>
      </c>
      <c r="M265" s="2"/>
      <c r="N265" s="2"/>
    </row>
    <row r="266" spans="1:14" s="1" customFormat="1" x14ac:dyDescent="0.2">
      <c r="A266" s="43" t="s">
        <v>11</v>
      </c>
      <c r="B266" s="14">
        <v>380700</v>
      </c>
      <c r="C266" s="14">
        <v>390400</v>
      </c>
      <c r="D266" s="14">
        <v>391000</v>
      </c>
      <c r="E266" s="15">
        <v>0</v>
      </c>
      <c r="F266" s="15">
        <v>162900</v>
      </c>
      <c r="G266" s="15">
        <v>162900</v>
      </c>
      <c r="H266" s="15">
        <v>162900</v>
      </c>
      <c r="I266" s="15">
        <v>162900</v>
      </c>
      <c r="J266" s="15">
        <v>162900</v>
      </c>
      <c r="K266" s="15">
        <v>162900</v>
      </c>
      <c r="M266" s="2"/>
      <c r="N266" s="2"/>
    </row>
    <row r="267" spans="1:14" s="1" customFormat="1" ht="36.75" thickBot="1" x14ac:dyDescent="0.25">
      <c r="A267" s="12" t="s">
        <v>12</v>
      </c>
      <c r="B267" s="14">
        <v>0</v>
      </c>
      <c r="C267" s="14">
        <v>0</v>
      </c>
      <c r="D267" s="14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M267" s="2"/>
      <c r="N267" s="2"/>
    </row>
    <row r="268" spans="1:14" s="1" customFormat="1" ht="13.5" thickBot="1" x14ac:dyDescent="0.25">
      <c r="A268" s="50" t="s">
        <v>34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2"/>
      <c r="M268" s="2"/>
      <c r="N268" s="2"/>
    </row>
    <row r="269" spans="1:14" s="1" customFormat="1" x14ac:dyDescent="0.2">
      <c r="A269" s="37" t="s">
        <v>5</v>
      </c>
      <c r="B269" s="38">
        <f>SUM(B270:B273)</f>
        <v>4980</v>
      </c>
      <c r="C269" s="38">
        <f t="shared" ref="C269" si="262">SUM(C270:C273)</f>
        <v>5000</v>
      </c>
      <c r="D269" s="38">
        <f t="shared" ref="D269" si="263">SUM(D270:D273)</f>
        <v>5000</v>
      </c>
      <c r="E269" s="38">
        <f t="shared" ref="E269" si="264">SUM(E270:E273)</f>
        <v>0</v>
      </c>
      <c r="F269" s="38">
        <f t="shared" ref="F269" si="265">SUM(F270:F273)</f>
        <v>342100</v>
      </c>
      <c r="G269" s="38">
        <f t="shared" ref="G269" si="266">SUM(G270:G273)</f>
        <v>300000</v>
      </c>
      <c r="H269" s="38">
        <f t="shared" ref="H269" si="267">SUM(H270:H273)</f>
        <v>300000</v>
      </c>
      <c r="I269" s="38">
        <f t="shared" ref="I269" si="268">SUM(I270:I273)</f>
        <v>300000</v>
      </c>
      <c r="J269" s="38">
        <f t="shared" ref="J269" si="269">SUM(J270:J273)</f>
        <v>300000</v>
      </c>
      <c r="K269" s="38">
        <f t="shared" ref="K269" si="270">SUM(K270:K273)</f>
        <v>300000</v>
      </c>
      <c r="M269" s="2"/>
      <c r="N269" s="2"/>
    </row>
    <row r="270" spans="1:14" s="1" customFormat="1" x14ac:dyDescent="0.2">
      <c r="A270" s="39" t="s">
        <v>6</v>
      </c>
      <c r="B270" s="40">
        <v>0</v>
      </c>
      <c r="C270" s="40">
        <v>0</v>
      </c>
      <c r="D270" s="40">
        <v>0</v>
      </c>
      <c r="E270" s="40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4">
        <v>0</v>
      </c>
      <c r="M270" s="2"/>
      <c r="N270" s="2"/>
    </row>
    <row r="271" spans="1:14" s="1" customFormat="1" x14ac:dyDescent="0.2">
      <c r="A271" s="39" t="s">
        <v>7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M271" s="2"/>
      <c r="N271" s="2"/>
    </row>
    <row r="272" spans="1:14" s="1" customFormat="1" x14ac:dyDescent="0.2">
      <c r="A272" s="39" t="s">
        <v>8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M272" s="2"/>
      <c r="N272" s="2"/>
    </row>
    <row r="273" spans="1:14" s="1" customFormat="1" x14ac:dyDescent="0.2">
      <c r="A273" s="41" t="s">
        <v>9</v>
      </c>
      <c r="B273" s="11">
        <f>B275+B276</f>
        <v>4980</v>
      </c>
      <c r="C273" s="11">
        <f t="shared" ref="C273:K273" si="271">C275+C276</f>
        <v>5000</v>
      </c>
      <c r="D273" s="11">
        <f t="shared" si="271"/>
        <v>5000</v>
      </c>
      <c r="E273" s="11">
        <f t="shared" si="271"/>
        <v>0</v>
      </c>
      <c r="F273" s="11">
        <f t="shared" si="271"/>
        <v>342100</v>
      </c>
      <c r="G273" s="11">
        <f t="shared" si="271"/>
        <v>300000</v>
      </c>
      <c r="H273" s="11">
        <f t="shared" si="271"/>
        <v>300000</v>
      </c>
      <c r="I273" s="11">
        <f t="shared" si="271"/>
        <v>300000</v>
      </c>
      <c r="J273" s="11">
        <f t="shared" si="271"/>
        <v>300000</v>
      </c>
      <c r="K273" s="11">
        <f t="shared" si="271"/>
        <v>300000</v>
      </c>
      <c r="M273" s="2"/>
      <c r="N273" s="2"/>
    </row>
    <row r="274" spans="1:14" s="1" customFormat="1" x14ac:dyDescent="0.2">
      <c r="A274" s="39" t="s">
        <v>10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55"/>
      <c r="M274" s="2"/>
      <c r="N274" s="2"/>
    </row>
    <row r="275" spans="1:14" s="1" customFormat="1" x14ac:dyDescent="0.2">
      <c r="A275" s="43" t="s">
        <v>11</v>
      </c>
      <c r="B275" s="12">
        <f>B280</f>
        <v>4980</v>
      </c>
      <c r="C275" s="12">
        <f t="shared" ref="C275:K275" si="272">C280</f>
        <v>5000</v>
      </c>
      <c r="D275" s="12">
        <f t="shared" si="272"/>
        <v>5000</v>
      </c>
      <c r="E275" s="12">
        <f t="shared" si="272"/>
        <v>0</v>
      </c>
      <c r="F275" s="12">
        <f t="shared" si="272"/>
        <v>342100</v>
      </c>
      <c r="G275" s="12">
        <f t="shared" si="272"/>
        <v>300000</v>
      </c>
      <c r="H275" s="12">
        <f t="shared" si="272"/>
        <v>300000</v>
      </c>
      <c r="I275" s="12">
        <f t="shared" si="272"/>
        <v>300000</v>
      </c>
      <c r="J275" s="12">
        <f t="shared" si="272"/>
        <v>300000</v>
      </c>
      <c r="K275" s="12">
        <f t="shared" si="272"/>
        <v>300000</v>
      </c>
      <c r="M275" s="2"/>
      <c r="N275" s="2"/>
    </row>
    <row r="276" spans="1:14" s="1" customFormat="1" ht="36" x14ac:dyDescent="0.2">
      <c r="A276" s="44" t="s">
        <v>12</v>
      </c>
      <c r="B276" s="12">
        <f>B281</f>
        <v>0</v>
      </c>
      <c r="C276" s="12">
        <f t="shared" ref="C276:K276" si="273">C281</f>
        <v>0</v>
      </c>
      <c r="D276" s="12">
        <f t="shared" si="273"/>
        <v>0</v>
      </c>
      <c r="E276" s="12">
        <f t="shared" si="273"/>
        <v>0</v>
      </c>
      <c r="F276" s="12">
        <f t="shared" si="273"/>
        <v>0</v>
      </c>
      <c r="G276" s="12">
        <f t="shared" si="273"/>
        <v>0</v>
      </c>
      <c r="H276" s="12">
        <f t="shared" si="273"/>
        <v>0</v>
      </c>
      <c r="I276" s="12">
        <f t="shared" si="273"/>
        <v>0</v>
      </c>
      <c r="J276" s="12">
        <f t="shared" si="273"/>
        <v>0</v>
      </c>
      <c r="K276" s="12">
        <f t="shared" si="273"/>
        <v>0</v>
      </c>
      <c r="M276" s="2"/>
      <c r="N276" s="2"/>
    </row>
    <row r="277" spans="1:14" s="1" customFormat="1" x14ac:dyDescent="0.2">
      <c r="A277" s="67" t="s">
        <v>13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M277" s="2"/>
      <c r="N277" s="2"/>
    </row>
    <row r="278" spans="1:14" s="1" customFormat="1" x14ac:dyDescent="0.2">
      <c r="A278" s="46" t="s">
        <v>14</v>
      </c>
      <c r="B278" s="47"/>
      <c r="C278" s="47"/>
      <c r="D278" s="47"/>
      <c r="E278" s="47"/>
      <c r="F278" s="47"/>
      <c r="G278" s="47"/>
      <c r="H278" s="47"/>
      <c r="I278" s="47"/>
      <c r="J278" s="47"/>
      <c r="K278" s="48"/>
      <c r="M278" s="2"/>
      <c r="N278" s="2"/>
    </row>
    <row r="279" spans="1:14" s="1" customFormat="1" x14ac:dyDescent="0.2">
      <c r="A279" s="77" t="s">
        <v>15</v>
      </c>
      <c r="B279" s="14">
        <f>B280+B281</f>
        <v>4980</v>
      </c>
      <c r="C279" s="14">
        <f t="shared" ref="C279" si="274">C280+C281</f>
        <v>5000</v>
      </c>
      <c r="D279" s="14">
        <f t="shared" ref="D279" si="275">D280+D281</f>
        <v>5000</v>
      </c>
      <c r="E279" s="15">
        <f t="shared" ref="E279" si="276">E280+E281</f>
        <v>0</v>
      </c>
      <c r="F279" s="15">
        <f t="shared" ref="F279" si="277">F280+F281</f>
        <v>342100</v>
      </c>
      <c r="G279" s="15">
        <f t="shared" ref="G279" si="278">G280+G281</f>
        <v>300000</v>
      </c>
      <c r="H279" s="15">
        <f t="shared" ref="H279" si="279">H280+H281</f>
        <v>300000</v>
      </c>
      <c r="I279" s="15">
        <f t="shared" ref="I279" si="280">I280+I281</f>
        <v>300000</v>
      </c>
      <c r="J279" s="15">
        <f t="shared" ref="J279" si="281">J280+J281</f>
        <v>300000</v>
      </c>
      <c r="K279" s="15">
        <f t="shared" ref="K279" si="282">K280+K281</f>
        <v>300000</v>
      </c>
      <c r="M279" s="2"/>
      <c r="N279" s="2"/>
    </row>
    <row r="280" spans="1:14" s="1" customFormat="1" x14ac:dyDescent="0.2">
      <c r="A280" s="43" t="s">
        <v>11</v>
      </c>
      <c r="B280" s="14">
        <v>4980</v>
      </c>
      <c r="C280" s="14">
        <v>5000</v>
      </c>
      <c r="D280" s="14">
        <v>5000</v>
      </c>
      <c r="E280" s="15">
        <v>0</v>
      </c>
      <c r="F280" s="15">
        <v>342100</v>
      </c>
      <c r="G280" s="15">
        <v>300000</v>
      </c>
      <c r="H280" s="15">
        <v>300000</v>
      </c>
      <c r="I280" s="15">
        <v>300000</v>
      </c>
      <c r="J280" s="15">
        <v>300000</v>
      </c>
      <c r="K280" s="15">
        <v>300000</v>
      </c>
      <c r="M280" s="2"/>
      <c r="N280" s="2"/>
    </row>
    <row r="281" spans="1:14" s="1" customFormat="1" ht="36.75" thickBot="1" x14ac:dyDescent="0.25">
      <c r="A281" s="12" t="s">
        <v>12</v>
      </c>
      <c r="B281" s="14">
        <v>0</v>
      </c>
      <c r="C281" s="14">
        <v>0</v>
      </c>
      <c r="D281" s="14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M281" s="2"/>
      <c r="N281" s="2"/>
    </row>
    <row r="282" spans="1:14" s="1" customFormat="1" ht="13.5" thickBot="1" x14ac:dyDescent="0.25">
      <c r="A282" s="50" t="s">
        <v>35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2"/>
      <c r="M282" s="2"/>
      <c r="N282" s="2"/>
    </row>
    <row r="283" spans="1:14" s="1" customFormat="1" x14ac:dyDescent="0.2">
      <c r="A283" s="37" t="s">
        <v>5</v>
      </c>
      <c r="B283" s="38">
        <f>SUM(B284:B287)</f>
        <v>0</v>
      </c>
      <c r="C283" s="38">
        <f t="shared" ref="C283" si="283">SUM(C284:C287)</f>
        <v>0</v>
      </c>
      <c r="D283" s="38">
        <f t="shared" ref="D283" si="284">SUM(D284:D287)</f>
        <v>0</v>
      </c>
      <c r="E283" s="38">
        <f t="shared" ref="E283" si="285">SUM(E284:E287)</f>
        <v>0</v>
      </c>
      <c r="F283" s="38">
        <f t="shared" ref="F283" si="286">SUM(F284:F287)</f>
        <v>0</v>
      </c>
      <c r="G283" s="38">
        <f t="shared" ref="G283" si="287">SUM(G284:G287)</f>
        <v>0</v>
      </c>
      <c r="H283" s="38">
        <f t="shared" ref="H283" si="288">SUM(H284:H287)</f>
        <v>0</v>
      </c>
      <c r="I283" s="38">
        <f t="shared" ref="I283" si="289">SUM(I284:I287)</f>
        <v>0</v>
      </c>
      <c r="J283" s="38">
        <f t="shared" ref="J283" si="290">SUM(J284:J287)</f>
        <v>0</v>
      </c>
      <c r="K283" s="38">
        <f t="shared" ref="K283" si="291">SUM(K284:K287)</f>
        <v>0</v>
      </c>
      <c r="M283" s="2"/>
      <c r="N283" s="2"/>
    </row>
    <row r="284" spans="1:14" s="1" customFormat="1" x14ac:dyDescent="0.2">
      <c r="A284" s="39" t="s">
        <v>6</v>
      </c>
      <c r="B284" s="40">
        <v>0</v>
      </c>
      <c r="C284" s="40">
        <v>0</v>
      </c>
      <c r="D284" s="40">
        <v>0</v>
      </c>
      <c r="E284" s="40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4">
        <v>0</v>
      </c>
      <c r="M284" s="2"/>
      <c r="N284" s="2"/>
    </row>
    <row r="285" spans="1:14" s="1" customFormat="1" x14ac:dyDescent="0.2">
      <c r="A285" s="39" t="s">
        <v>7</v>
      </c>
      <c r="B285" s="40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M285" s="2"/>
      <c r="N285" s="2"/>
    </row>
    <row r="286" spans="1:14" s="1" customFormat="1" x14ac:dyDescent="0.2">
      <c r="A286" s="39" t="s">
        <v>8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M286" s="2"/>
      <c r="N286" s="2"/>
    </row>
    <row r="287" spans="1:14" s="1" customFormat="1" x14ac:dyDescent="0.2">
      <c r="A287" s="41" t="s">
        <v>9</v>
      </c>
      <c r="B287" s="11">
        <f>B289+B290</f>
        <v>0</v>
      </c>
      <c r="C287" s="11">
        <f t="shared" ref="C287:K287" si="292">C289+C290</f>
        <v>0</v>
      </c>
      <c r="D287" s="11">
        <f t="shared" si="292"/>
        <v>0</v>
      </c>
      <c r="E287" s="11">
        <f t="shared" si="292"/>
        <v>0</v>
      </c>
      <c r="F287" s="11">
        <f t="shared" si="292"/>
        <v>0</v>
      </c>
      <c r="G287" s="11">
        <f t="shared" si="292"/>
        <v>0</v>
      </c>
      <c r="H287" s="11">
        <f t="shared" si="292"/>
        <v>0</v>
      </c>
      <c r="I287" s="11">
        <f t="shared" si="292"/>
        <v>0</v>
      </c>
      <c r="J287" s="11">
        <f t="shared" si="292"/>
        <v>0</v>
      </c>
      <c r="K287" s="11">
        <f t="shared" si="292"/>
        <v>0</v>
      </c>
      <c r="M287" s="2"/>
      <c r="N287" s="2"/>
    </row>
    <row r="288" spans="1:14" s="1" customFormat="1" x14ac:dyDescent="0.2">
      <c r="A288" s="39" t="s">
        <v>10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55"/>
      <c r="M288" s="2"/>
      <c r="N288" s="2"/>
    </row>
    <row r="289" spans="1:14" s="1" customFormat="1" x14ac:dyDescent="0.2">
      <c r="A289" s="43" t="s">
        <v>11</v>
      </c>
      <c r="B289" s="12">
        <f>B294</f>
        <v>0</v>
      </c>
      <c r="C289" s="12">
        <f t="shared" ref="C289:K289" si="293">C294</f>
        <v>0</v>
      </c>
      <c r="D289" s="12">
        <f t="shared" si="293"/>
        <v>0</v>
      </c>
      <c r="E289" s="12">
        <f t="shared" si="293"/>
        <v>0</v>
      </c>
      <c r="F289" s="12">
        <f t="shared" si="293"/>
        <v>0</v>
      </c>
      <c r="G289" s="12">
        <f t="shared" si="293"/>
        <v>0</v>
      </c>
      <c r="H289" s="12">
        <f t="shared" si="293"/>
        <v>0</v>
      </c>
      <c r="I289" s="12">
        <f t="shared" si="293"/>
        <v>0</v>
      </c>
      <c r="J289" s="12">
        <f t="shared" si="293"/>
        <v>0</v>
      </c>
      <c r="K289" s="12">
        <f t="shared" si="293"/>
        <v>0</v>
      </c>
      <c r="M289" s="2"/>
      <c r="N289" s="2"/>
    </row>
    <row r="290" spans="1:14" s="1" customFormat="1" ht="36" x14ac:dyDescent="0.2">
      <c r="A290" s="44" t="s">
        <v>12</v>
      </c>
      <c r="B290" s="12">
        <f>B295</f>
        <v>0</v>
      </c>
      <c r="C290" s="12">
        <f t="shared" ref="C290:K290" si="294">C295</f>
        <v>0</v>
      </c>
      <c r="D290" s="12">
        <f t="shared" si="294"/>
        <v>0</v>
      </c>
      <c r="E290" s="12">
        <f t="shared" si="294"/>
        <v>0</v>
      </c>
      <c r="F290" s="12">
        <f t="shared" si="294"/>
        <v>0</v>
      </c>
      <c r="G290" s="12">
        <f t="shared" si="294"/>
        <v>0</v>
      </c>
      <c r="H290" s="12">
        <f t="shared" si="294"/>
        <v>0</v>
      </c>
      <c r="I290" s="12">
        <f t="shared" si="294"/>
        <v>0</v>
      </c>
      <c r="J290" s="12">
        <f t="shared" si="294"/>
        <v>0</v>
      </c>
      <c r="K290" s="12">
        <f t="shared" si="294"/>
        <v>0</v>
      </c>
      <c r="M290" s="2"/>
      <c r="N290" s="2"/>
    </row>
    <row r="291" spans="1:14" s="1" customFormat="1" x14ac:dyDescent="0.2">
      <c r="A291" s="67" t="s">
        <v>13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M291" s="2"/>
      <c r="N291" s="2"/>
    </row>
    <row r="292" spans="1:14" s="1" customFormat="1" x14ac:dyDescent="0.2">
      <c r="A292" s="46" t="s">
        <v>14</v>
      </c>
      <c r="B292" s="47"/>
      <c r="C292" s="47"/>
      <c r="D292" s="47"/>
      <c r="E292" s="47"/>
      <c r="F292" s="47"/>
      <c r="G292" s="47"/>
      <c r="H292" s="47"/>
      <c r="I292" s="47"/>
      <c r="J292" s="47"/>
      <c r="K292" s="48"/>
      <c r="M292" s="2"/>
      <c r="N292" s="2"/>
    </row>
    <row r="293" spans="1:14" s="1" customFormat="1" x14ac:dyDescent="0.2">
      <c r="A293" s="77" t="s">
        <v>15</v>
      </c>
      <c r="B293" s="14">
        <f>B294+B295</f>
        <v>0</v>
      </c>
      <c r="C293" s="14">
        <f t="shared" ref="C293" si="295">C294+C295</f>
        <v>0</v>
      </c>
      <c r="D293" s="14">
        <f t="shared" ref="D293" si="296">D294+D295</f>
        <v>0</v>
      </c>
      <c r="E293" s="15">
        <f t="shared" ref="E293" si="297">E294+E295</f>
        <v>0</v>
      </c>
      <c r="F293" s="15">
        <f t="shared" ref="F293" si="298">F294+F295</f>
        <v>0</v>
      </c>
      <c r="G293" s="15">
        <f t="shared" ref="G293" si="299">G294+G295</f>
        <v>0</v>
      </c>
      <c r="H293" s="15">
        <f t="shared" ref="H293" si="300">H294+H295</f>
        <v>0</v>
      </c>
      <c r="I293" s="15">
        <f t="shared" ref="I293" si="301">I294+I295</f>
        <v>0</v>
      </c>
      <c r="J293" s="15">
        <f t="shared" ref="J293" si="302">J294+J295</f>
        <v>0</v>
      </c>
      <c r="K293" s="15">
        <f t="shared" ref="K293" si="303">K294+K295</f>
        <v>0</v>
      </c>
      <c r="M293" s="2"/>
      <c r="N293" s="2"/>
    </row>
    <row r="294" spans="1:14" s="1" customFormat="1" x14ac:dyDescent="0.2">
      <c r="A294" s="43" t="s">
        <v>11</v>
      </c>
      <c r="B294" s="14">
        <v>0</v>
      </c>
      <c r="C294" s="14">
        <v>0</v>
      </c>
      <c r="D294" s="14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M294" s="2"/>
      <c r="N294" s="2"/>
    </row>
    <row r="295" spans="1:14" s="1" customFormat="1" ht="36.75" thickBot="1" x14ac:dyDescent="0.25">
      <c r="A295" s="12" t="s">
        <v>12</v>
      </c>
      <c r="B295" s="14">
        <v>0</v>
      </c>
      <c r="C295" s="14">
        <v>0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M295" s="2"/>
      <c r="N295" s="2"/>
    </row>
    <row r="296" spans="1:14" s="1" customFormat="1" ht="13.5" thickBot="1" x14ac:dyDescent="0.25">
      <c r="A296" s="50" t="s">
        <v>36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2"/>
      <c r="M296" s="2"/>
      <c r="N296" s="2"/>
    </row>
    <row r="297" spans="1:14" s="1" customFormat="1" x14ac:dyDescent="0.2">
      <c r="A297" s="37" t="s">
        <v>5</v>
      </c>
      <c r="B297" s="38">
        <f>SUM(B298:B301)</f>
        <v>123394.29000000001</v>
      </c>
      <c r="C297" s="38">
        <f t="shared" ref="C297" si="304">SUM(C298:C301)</f>
        <v>123394.29000000001</v>
      </c>
      <c r="D297" s="38">
        <f t="shared" ref="D297" si="305">SUM(D298:D301)</f>
        <v>123394.29000000001</v>
      </c>
      <c r="E297" s="38">
        <f t="shared" ref="E297" si="306">SUM(E298:E301)</f>
        <v>32000</v>
      </c>
      <c r="F297" s="38">
        <f t="shared" ref="F297" si="307">SUM(F298:F301)</f>
        <v>27000</v>
      </c>
      <c r="G297" s="38">
        <f t="shared" ref="G297" si="308">SUM(G298:G301)</f>
        <v>17000</v>
      </c>
      <c r="H297" s="38">
        <f t="shared" ref="H297" si="309">SUM(H298:H301)</f>
        <v>5000</v>
      </c>
      <c r="I297" s="38">
        <f t="shared" ref="I297" si="310">SUM(I298:I301)</f>
        <v>5000</v>
      </c>
      <c r="J297" s="38">
        <f t="shared" ref="J297" si="311">SUM(J298:J301)</f>
        <v>5000</v>
      </c>
      <c r="K297" s="38">
        <f t="shared" ref="K297" si="312">SUM(K298:K301)</f>
        <v>5000</v>
      </c>
      <c r="M297" s="2"/>
      <c r="N297" s="2"/>
    </row>
    <row r="298" spans="1:14" s="1" customFormat="1" x14ac:dyDescent="0.2">
      <c r="A298" s="39" t="s">
        <v>6</v>
      </c>
      <c r="B298" s="40">
        <v>0</v>
      </c>
      <c r="C298" s="40">
        <v>0</v>
      </c>
      <c r="D298" s="40">
        <v>0</v>
      </c>
      <c r="E298" s="40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4">
        <v>0</v>
      </c>
      <c r="M298" s="2"/>
      <c r="N298" s="2"/>
    </row>
    <row r="299" spans="1:14" s="1" customFormat="1" x14ac:dyDescent="0.2">
      <c r="A299" s="39" t="s">
        <v>7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M299" s="2"/>
      <c r="N299" s="2"/>
    </row>
    <row r="300" spans="1:14" s="1" customFormat="1" x14ac:dyDescent="0.2">
      <c r="A300" s="39" t="s">
        <v>8</v>
      </c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M300" s="2"/>
      <c r="N300" s="2"/>
    </row>
    <row r="301" spans="1:14" s="1" customFormat="1" x14ac:dyDescent="0.2">
      <c r="A301" s="41" t="s">
        <v>9</v>
      </c>
      <c r="B301" s="11">
        <f>B303+B304</f>
        <v>123394.29000000001</v>
      </c>
      <c r="C301" s="11">
        <f t="shared" ref="C301:K301" si="313">C303+C304</f>
        <v>123394.29000000001</v>
      </c>
      <c r="D301" s="11">
        <f t="shared" si="313"/>
        <v>123394.29000000001</v>
      </c>
      <c r="E301" s="11">
        <f t="shared" si="313"/>
        <v>32000</v>
      </c>
      <c r="F301" s="11">
        <f t="shared" si="313"/>
        <v>27000</v>
      </c>
      <c r="G301" s="11">
        <f t="shared" si="313"/>
        <v>17000</v>
      </c>
      <c r="H301" s="11">
        <f t="shared" si="313"/>
        <v>5000</v>
      </c>
      <c r="I301" s="11">
        <f t="shared" si="313"/>
        <v>5000</v>
      </c>
      <c r="J301" s="11">
        <f t="shared" si="313"/>
        <v>5000</v>
      </c>
      <c r="K301" s="11">
        <f t="shared" si="313"/>
        <v>5000</v>
      </c>
      <c r="M301" s="2"/>
      <c r="N301" s="2"/>
    </row>
    <row r="302" spans="1:14" s="1" customFormat="1" x14ac:dyDescent="0.2">
      <c r="A302" s="39" t="s">
        <v>10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55"/>
      <c r="M302" s="2"/>
      <c r="N302" s="2"/>
    </row>
    <row r="303" spans="1:14" s="1" customFormat="1" x14ac:dyDescent="0.2">
      <c r="A303" s="43" t="s">
        <v>11</v>
      </c>
      <c r="B303" s="57">
        <f t="shared" ref="B303:K303" si="314">B308+B311+B314+B319</f>
        <v>26080.29</v>
      </c>
      <c r="C303" s="57">
        <f t="shared" si="314"/>
        <v>26080.29</v>
      </c>
      <c r="D303" s="57">
        <f t="shared" si="314"/>
        <v>26080.29</v>
      </c>
      <c r="E303" s="57">
        <f t="shared" si="314"/>
        <v>0</v>
      </c>
      <c r="F303" s="57">
        <f t="shared" si="314"/>
        <v>0</v>
      </c>
      <c r="G303" s="57">
        <f t="shared" si="314"/>
        <v>0</v>
      </c>
      <c r="H303" s="57">
        <f t="shared" si="314"/>
        <v>0</v>
      </c>
      <c r="I303" s="57">
        <f t="shared" si="314"/>
        <v>0</v>
      </c>
      <c r="J303" s="57">
        <f t="shared" si="314"/>
        <v>0</v>
      </c>
      <c r="K303" s="57">
        <f t="shared" si="314"/>
        <v>0</v>
      </c>
      <c r="M303" s="2"/>
      <c r="N303" s="2"/>
    </row>
    <row r="304" spans="1:14" s="1" customFormat="1" ht="36" x14ac:dyDescent="0.2">
      <c r="A304" s="44" t="s">
        <v>12</v>
      </c>
      <c r="B304" s="12">
        <f t="shared" ref="B304:K304" si="315">B309+B312+B315+B320</f>
        <v>97314</v>
      </c>
      <c r="C304" s="12">
        <f t="shared" si="315"/>
        <v>97314</v>
      </c>
      <c r="D304" s="12">
        <f t="shared" si="315"/>
        <v>97314</v>
      </c>
      <c r="E304" s="12">
        <f t="shared" si="315"/>
        <v>32000</v>
      </c>
      <c r="F304" s="12">
        <f t="shared" si="315"/>
        <v>27000</v>
      </c>
      <c r="G304" s="12">
        <f t="shared" si="315"/>
        <v>17000</v>
      </c>
      <c r="H304" s="12">
        <f t="shared" si="315"/>
        <v>5000</v>
      </c>
      <c r="I304" s="12">
        <f t="shared" si="315"/>
        <v>5000</v>
      </c>
      <c r="J304" s="12">
        <f t="shared" si="315"/>
        <v>5000</v>
      </c>
      <c r="K304" s="12">
        <f t="shared" si="315"/>
        <v>5000</v>
      </c>
      <c r="M304" s="2"/>
      <c r="N304" s="2"/>
    </row>
    <row r="305" spans="1:14" s="1" customFormat="1" x14ac:dyDescent="0.2">
      <c r="A305" s="67" t="s">
        <v>13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M305" s="2"/>
      <c r="N305" s="2"/>
    </row>
    <row r="306" spans="1:14" s="1" customFormat="1" x14ac:dyDescent="0.2">
      <c r="A306" s="46" t="s">
        <v>14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8"/>
      <c r="M306" s="2"/>
      <c r="N306" s="2"/>
    </row>
    <row r="307" spans="1:14" s="1" customFormat="1" x14ac:dyDescent="0.2">
      <c r="A307" s="77" t="s">
        <v>15</v>
      </c>
      <c r="B307" s="14">
        <f>B308+B309</f>
        <v>0</v>
      </c>
      <c r="C307" s="14">
        <f t="shared" ref="C307" si="316">C308+C309</f>
        <v>0</v>
      </c>
      <c r="D307" s="14">
        <f t="shared" ref="D307" si="317">D308+D309</f>
        <v>0</v>
      </c>
      <c r="E307" s="15">
        <f t="shared" ref="E307" si="318">E308+E309</f>
        <v>0</v>
      </c>
      <c r="F307" s="15">
        <f t="shared" ref="F307" si="319">F308+F309</f>
        <v>0</v>
      </c>
      <c r="G307" s="15">
        <f t="shared" ref="G307" si="320">G308+G309</f>
        <v>0</v>
      </c>
      <c r="H307" s="15">
        <f t="shared" ref="H307" si="321">H308+H309</f>
        <v>0</v>
      </c>
      <c r="I307" s="15">
        <f t="shared" ref="I307" si="322">I308+I309</f>
        <v>0</v>
      </c>
      <c r="J307" s="15">
        <f t="shared" ref="J307" si="323">J308+J309</f>
        <v>0</v>
      </c>
      <c r="K307" s="15">
        <f t="shared" ref="K307" si="324">K308+K309</f>
        <v>0</v>
      </c>
      <c r="M307" s="2"/>
      <c r="N307" s="2"/>
    </row>
    <row r="308" spans="1:14" s="1" customFormat="1" x14ac:dyDescent="0.2">
      <c r="A308" s="43" t="s">
        <v>11</v>
      </c>
      <c r="B308" s="14">
        <v>0</v>
      </c>
      <c r="C308" s="14">
        <v>0</v>
      </c>
      <c r="D308" s="14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M308" s="2"/>
      <c r="N308" s="2"/>
    </row>
    <row r="309" spans="1:14" s="1" customFormat="1" ht="36" x14ac:dyDescent="0.2">
      <c r="A309" s="12" t="s">
        <v>12</v>
      </c>
      <c r="B309" s="14">
        <v>0</v>
      </c>
      <c r="C309" s="14">
        <v>0</v>
      </c>
      <c r="D309" s="14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M309" s="2"/>
      <c r="N309" s="2"/>
    </row>
    <row r="310" spans="1:14" s="1" customFormat="1" x14ac:dyDescent="0.2">
      <c r="A310" s="77" t="s">
        <v>53</v>
      </c>
      <c r="B310" s="14">
        <f>B311+B312</f>
        <v>5000</v>
      </c>
      <c r="C310" s="14">
        <f t="shared" ref="C310" si="325">C311+C312</f>
        <v>5000</v>
      </c>
      <c r="D310" s="14">
        <f t="shared" ref="D310" si="326">D311+D312</f>
        <v>5000</v>
      </c>
      <c r="E310" s="15">
        <f t="shared" ref="E310" si="327">E311+E312</f>
        <v>0</v>
      </c>
      <c r="F310" s="15">
        <f t="shared" ref="F310" si="328">F311+F312</f>
        <v>0</v>
      </c>
      <c r="G310" s="15">
        <f t="shared" ref="G310" si="329">G311+G312</f>
        <v>0</v>
      </c>
      <c r="H310" s="15">
        <f t="shared" ref="H310" si="330">H311+H312</f>
        <v>0</v>
      </c>
      <c r="I310" s="15">
        <f t="shared" ref="I310" si="331">I311+I312</f>
        <v>0</v>
      </c>
      <c r="J310" s="15">
        <f t="shared" ref="J310" si="332">J311+J312</f>
        <v>0</v>
      </c>
      <c r="K310" s="15">
        <f t="shared" ref="K310" si="333">K311+K312</f>
        <v>0</v>
      </c>
      <c r="M310" s="2"/>
      <c r="N310" s="2"/>
    </row>
    <row r="311" spans="1:14" s="1" customFormat="1" x14ac:dyDescent="0.2">
      <c r="A311" s="43" t="s">
        <v>11</v>
      </c>
      <c r="B311" s="14">
        <v>5000</v>
      </c>
      <c r="C311" s="14">
        <v>5000</v>
      </c>
      <c r="D311" s="14">
        <v>5000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M311" s="2"/>
      <c r="N311" s="2"/>
    </row>
    <row r="312" spans="1:14" s="1" customFormat="1" ht="36" x14ac:dyDescent="0.2">
      <c r="A312" s="12" t="s">
        <v>12</v>
      </c>
      <c r="B312" s="14">
        <v>0</v>
      </c>
      <c r="C312" s="14">
        <v>0</v>
      </c>
      <c r="D312" s="14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M312" s="2"/>
      <c r="N312" s="2"/>
    </row>
    <row r="313" spans="1:14" s="1" customFormat="1" x14ac:dyDescent="0.2">
      <c r="A313" s="77" t="s">
        <v>20</v>
      </c>
      <c r="B313" s="14">
        <f>B314+B315</f>
        <v>97314</v>
      </c>
      <c r="C313" s="14">
        <f t="shared" ref="C313" si="334">C314+C315</f>
        <v>97314</v>
      </c>
      <c r="D313" s="14">
        <f t="shared" ref="D313" si="335">D314+D315</f>
        <v>97314</v>
      </c>
      <c r="E313" s="15">
        <f t="shared" ref="E313" si="336">E314+E315</f>
        <v>32000</v>
      </c>
      <c r="F313" s="15">
        <f t="shared" ref="F313" si="337">F314+F315</f>
        <v>27000</v>
      </c>
      <c r="G313" s="15">
        <f t="shared" ref="G313" si="338">G314+G315</f>
        <v>17000</v>
      </c>
      <c r="H313" s="15">
        <f t="shared" ref="H313" si="339">H314+H315</f>
        <v>5000</v>
      </c>
      <c r="I313" s="15">
        <f t="shared" ref="I313" si="340">I314+I315</f>
        <v>5000</v>
      </c>
      <c r="J313" s="15">
        <f t="shared" ref="J313" si="341">J314+J315</f>
        <v>5000</v>
      </c>
      <c r="K313" s="15">
        <f t="shared" ref="K313" si="342">K314+K315</f>
        <v>5000</v>
      </c>
      <c r="M313" s="2"/>
      <c r="N313" s="2"/>
    </row>
    <row r="314" spans="1:14" s="1" customFormat="1" x14ac:dyDescent="0.2">
      <c r="A314" s="43" t="s">
        <v>11</v>
      </c>
      <c r="B314" s="14">
        <v>0</v>
      </c>
      <c r="C314" s="14">
        <v>0</v>
      </c>
      <c r="D314" s="14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M314" s="2"/>
      <c r="N314" s="2"/>
    </row>
    <row r="315" spans="1:14" s="1" customFormat="1" ht="36" x14ac:dyDescent="0.2">
      <c r="A315" s="12" t="s">
        <v>12</v>
      </c>
      <c r="B315" s="14">
        <f t="shared" ref="B315:K315" si="343">SUM(B316:B317)</f>
        <v>97314</v>
      </c>
      <c r="C315" s="14">
        <f t="shared" si="343"/>
        <v>97314</v>
      </c>
      <c r="D315" s="14">
        <f t="shared" si="343"/>
        <v>97314</v>
      </c>
      <c r="E315" s="14">
        <f t="shared" si="343"/>
        <v>32000</v>
      </c>
      <c r="F315" s="14">
        <f t="shared" si="343"/>
        <v>27000</v>
      </c>
      <c r="G315" s="14">
        <f t="shared" si="343"/>
        <v>17000</v>
      </c>
      <c r="H315" s="14">
        <f t="shared" si="343"/>
        <v>5000</v>
      </c>
      <c r="I315" s="14">
        <f t="shared" si="343"/>
        <v>5000</v>
      </c>
      <c r="J315" s="14">
        <f t="shared" si="343"/>
        <v>5000</v>
      </c>
      <c r="K315" s="14">
        <f t="shared" si="343"/>
        <v>5000</v>
      </c>
      <c r="M315" s="2"/>
      <c r="N315" s="2"/>
    </row>
    <row r="316" spans="1:14" s="1" customFormat="1" x14ac:dyDescent="0.2">
      <c r="A316" s="69" t="s">
        <v>56</v>
      </c>
      <c r="B316" s="14">
        <v>11016</v>
      </c>
      <c r="C316" s="14">
        <v>11016</v>
      </c>
      <c r="D316" s="14">
        <v>11016</v>
      </c>
      <c r="E316" s="15">
        <v>7000</v>
      </c>
      <c r="F316" s="15">
        <v>2000</v>
      </c>
      <c r="G316" s="15">
        <v>2000</v>
      </c>
      <c r="H316" s="15">
        <v>2000</v>
      </c>
      <c r="I316" s="15">
        <v>2000</v>
      </c>
      <c r="J316" s="15">
        <v>2000</v>
      </c>
      <c r="K316" s="15">
        <v>2000</v>
      </c>
      <c r="M316" s="2"/>
      <c r="N316" s="2"/>
    </row>
    <row r="317" spans="1:14" s="1" customFormat="1" x14ac:dyDescent="0.2">
      <c r="A317" s="69" t="s">
        <v>57</v>
      </c>
      <c r="B317" s="14">
        <v>86298</v>
      </c>
      <c r="C317" s="14">
        <v>86298</v>
      </c>
      <c r="D317" s="14">
        <v>86298</v>
      </c>
      <c r="E317" s="15">
        <v>25000</v>
      </c>
      <c r="F317" s="15">
        <v>25000</v>
      </c>
      <c r="G317" s="15">
        <v>15000</v>
      </c>
      <c r="H317" s="15">
        <v>3000</v>
      </c>
      <c r="I317" s="15">
        <v>3000</v>
      </c>
      <c r="J317" s="15">
        <v>3000</v>
      </c>
      <c r="K317" s="15">
        <v>3000</v>
      </c>
      <c r="M317" s="2"/>
      <c r="N317" s="2"/>
    </row>
    <row r="318" spans="1:14" s="1" customFormat="1" x14ac:dyDescent="0.2">
      <c r="A318" s="77" t="s">
        <v>55</v>
      </c>
      <c r="B318" s="14">
        <f>B319+B320</f>
        <v>21080.29</v>
      </c>
      <c r="C318" s="14">
        <f t="shared" ref="C318" si="344">C319+C320</f>
        <v>21080.29</v>
      </c>
      <c r="D318" s="14">
        <f t="shared" ref="D318" si="345">D319+D320</f>
        <v>21080.29</v>
      </c>
      <c r="E318" s="15">
        <f t="shared" ref="E318" si="346">E319+E320</f>
        <v>0</v>
      </c>
      <c r="F318" s="15">
        <f t="shared" ref="F318" si="347">F319+F320</f>
        <v>0</v>
      </c>
      <c r="G318" s="15">
        <f t="shared" ref="G318" si="348">G319+G320</f>
        <v>0</v>
      </c>
      <c r="H318" s="15">
        <f t="shared" ref="H318" si="349">H319+H320</f>
        <v>0</v>
      </c>
      <c r="I318" s="15">
        <f t="shared" ref="I318" si="350">I319+I320</f>
        <v>0</v>
      </c>
      <c r="J318" s="15">
        <f t="shared" ref="J318" si="351">J319+J320</f>
        <v>0</v>
      </c>
      <c r="K318" s="15">
        <f t="shared" ref="K318" si="352">K319+K320</f>
        <v>0</v>
      </c>
      <c r="M318" s="2"/>
      <c r="N318" s="2"/>
    </row>
    <row r="319" spans="1:14" s="1" customFormat="1" x14ac:dyDescent="0.2">
      <c r="A319" s="43" t="s">
        <v>11</v>
      </c>
      <c r="B319" s="14">
        <v>21080.29</v>
      </c>
      <c r="C319" s="14">
        <v>21080.29</v>
      </c>
      <c r="D319" s="14">
        <v>21080.29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M319" s="2"/>
      <c r="N319" s="2"/>
    </row>
    <row r="320" spans="1:14" s="1" customFormat="1" ht="36.75" thickBot="1" x14ac:dyDescent="0.25">
      <c r="A320" s="12" t="s">
        <v>12</v>
      </c>
      <c r="B320" s="14">
        <v>0</v>
      </c>
      <c r="C320" s="14">
        <v>0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M320" s="2"/>
      <c r="N320" s="2"/>
    </row>
    <row r="321" spans="1:14" s="1" customFormat="1" ht="13.5" thickBot="1" x14ac:dyDescent="0.25">
      <c r="A321" s="50" t="s">
        <v>37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2"/>
      <c r="M321" s="2"/>
      <c r="N321" s="2"/>
    </row>
    <row r="322" spans="1:14" s="1" customFormat="1" x14ac:dyDescent="0.2">
      <c r="A322" s="37" t="s">
        <v>5</v>
      </c>
      <c r="B322" s="38">
        <f>SUM(B323:B326)</f>
        <v>0</v>
      </c>
      <c r="C322" s="38">
        <f t="shared" ref="C322" si="353">SUM(C323:C326)</f>
        <v>0</v>
      </c>
      <c r="D322" s="38">
        <f t="shared" ref="D322" si="354">SUM(D323:D326)</f>
        <v>0</v>
      </c>
      <c r="E322" s="38">
        <f t="shared" ref="E322" si="355">SUM(E323:E326)</f>
        <v>0</v>
      </c>
      <c r="F322" s="38">
        <f t="shared" ref="F322" si="356">SUM(F323:F326)</f>
        <v>0</v>
      </c>
      <c r="G322" s="38">
        <f t="shared" ref="G322" si="357">SUM(G323:G326)</f>
        <v>0</v>
      </c>
      <c r="H322" s="38">
        <f t="shared" ref="H322" si="358">SUM(H323:H326)</f>
        <v>0</v>
      </c>
      <c r="I322" s="38">
        <f t="shared" ref="I322" si="359">SUM(I323:I326)</f>
        <v>0</v>
      </c>
      <c r="J322" s="38">
        <f t="shared" ref="J322" si="360">SUM(J323:J326)</f>
        <v>0</v>
      </c>
      <c r="K322" s="38">
        <f t="shared" ref="K322" si="361">SUM(K323:K326)</f>
        <v>0</v>
      </c>
      <c r="M322" s="2"/>
      <c r="N322" s="2"/>
    </row>
    <row r="323" spans="1:14" s="1" customFormat="1" x14ac:dyDescent="0.2">
      <c r="A323" s="39" t="s">
        <v>6</v>
      </c>
      <c r="B323" s="40">
        <v>0</v>
      </c>
      <c r="C323" s="40">
        <v>0</v>
      </c>
      <c r="D323" s="40">
        <v>0</v>
      </c>
      <c r="E323" s="40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4">
        <v>0</v>
      </c>
      <c r="M323" s="2"/>
      <c r="N323" s="2"/>
    </row>
    <row r="324" spans="1:14" s="1" customFormat="1" x14ac:dyDescent="0.2">
      <c r="A324" s="39" t="s">
        <v>7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M324" s="2"/>
      <c r="N324" s="2"/>
    </row>
    <row r="325" spans="1:14" s="1" customFormat="1" x14ac:dyDescent="0.2">
      <c r="A325" s="39" t="s">
        <v>8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M325" s="2"/>
      <c r="N325" s="2"/>
    </row>
    <row r="326" spans="1:14" s="1" customFormat="1" x14ac:dyDescent="0.2">
      <c r="A326" s="41" t="s">
        <v>9</v>
      </c>
      <c r="B326" s="11">
        <f>B328+B329</f>
        <v>0</v>
      </c>
      <c r="C326" s="11">
        <f t="shared" ref="C326:K326" si="362">C328+C329</f>
        <v>0</v>
      </c>
      <c r="D326" s="11">
        <f t="shared" si="362"/>
        <v>0</v>
      </c>
      <c r="E326" s="11">
        <f t="shared" si="362"/>
        <v>0</v>
      </c>
      <c r="F326" s="11">
        <f t="shared" si="362"/>
        <v>0</v>
      </c>
      <c r="G326" s="11">
        <f t="shared" si="362"/>
        <v>0</v>
      </c>
      <c r="H326" s="11">
        <f t="shared" si="362"/>
        <v>0</v>
      </c>
      <c r="I326" s="11">
        <f t="shared" si="362"/>
        <v>0</v>
      </c>
      <c r="J326" s="11">
        <f t="shared" si="362"/>
        <v>0</v>
      </c>
      <c r="K326" s="11">
        <f t="shared" si="362"/>
        <v>0</v>
      </c>
      <c r="M326" s="2"/>
      <c r="N326" s="2"/>
    </row>
    <row r="327" spans="1:14" s="1" customFormat="1" x14ac:dyDescent="0.2">
      <c r="A327" s="39" t="s">
        <v>10</v>
      </c>
      <c r="B327" s="42"/>
      <c r="C327" s="42"/>
      <c r="D327" s="42"/>
      <c r="E327" s="42"/>
      <c r="F327" s="42"/>
      <c r="G327" s="42"/>
      <c r="H327" s="42"/>
      <c r="I327" s="42"/>
      <c r="J327" s="42"/>
      <c r="K327" s="55"/>
      <c r="M327" s="2"/>
      <c r="N327" s="2"/>
    </row>
    <row r="328" spans="1:14" s="1" customFormat="1" x14ac:dyDescent="0.2">
      <c r="A328" s="43" t="s">
        <v>11</v>
      </c>
      <c r="B328" s="12">
        <f>B333</f>
        <v>0</v>
      </c>
      <c r="C328" s="12">
        <f t="shared" ref="C328:K328" si="363">C333</f>
        <v>0</v>
      </c>
      <c r="D328" s="12">
        <f t="shared" si="363"/>
        <v>0</v>
      </c>
      <c r="E328" s="12">
        <f t="shared" si="363"/>
        <v>0</v>
      </c>
      <c r="F328" s="12">
        <f t="shared" si="363"/>
        <v>0</v>
      </c>
      <c r="G328" s="12">
        <f t="shared" si="363"/>
        <v>0</v>
      </c>
      <c r="H328" s="12">
        <f t="shared" si="363"/>
        <v>0</v>
      </c>
      <c r="I328" s="12">
        <f t="shared" si="363"/>
        <v>0</v>
      </c>
      <c r="J328" s="12">
        <f t="shared" si="363"/>
        <v>0</v>
      </c>
      <c r="K328" s="12">
        <f t="shared" si="363"/>
        <v>0</v>
      </c>
      <c r="M328" s="2"/>
      <c r="N328" s="2"/>
    </row>
    <row r="329" spans="1:14" s="1" customFormat="1" ht="36" x14ac:dyDescent="0.2">
      <c r="A329" s="44" t="s">
        <v>12</v>
      </c>
      <c r="B329" s="12">
        <f>B334</f>
        <v>0</v>
      </c>
      <c r="C329" s="12">
        <f t="shared" ref="C329:K329" si="364">C334</f>
        <v>0</v>
      </c>
      <c r="D329" s="12">
        <f t="shared" si="364"/>
        <v>0</v>
      </c>
      <c r="E329" s="12">
        <f t="shared" si="364"/>
        <v>0</v>
      </c>
      <c r="F329" s="12">
        <f t="shared" si="364"/>
        <v>0</v>
      </c>
      <c r="G329" s="12">
        <f t="shared" si="364"/>
        <v>0</v>
      </c>
      <c r="H329" s="12">
        <f t="shared" si="364"/>
        <v>0</v>
      </c>
      <c r="I329" s="12">
        <f t="shared" si="364"/>
        <v>0</v>
      </c>
      <c r="J329" s="12">
        <f t="shared" si="364"/>
        <v>0</v>
      </c>
      <c r="K329" s="12">
        <f t="shared" si="364"/>
        <v>0</v>
      </c>
      <c r="M329" s="2"/>
      <c r="N329" s="2"/>
    </row>
    <row r="330" spans="1:14" s="1" customFormat="1" x14ac:dyDescent="0.2">
      <c r="A330" s="67" t="s">
        <v>13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M330" s="2"/>
      <c r="N330" s="2"/>
    </row>
    <row r="331" spans="1:14" s="1" customFormat="1" x14ac:dyDescent="0.2">
      <c r="A331" s="46" t="s">
        <v>14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8"/>
      <c r="M331" s="2"/>
      <c r="N331" s="2"/>
    </row>
    <row r="332" spans="1:14" s="1" customFormat="1" x14ac:dyDescent="0.2">
      <c r="A332" s="77" t="s">
        <v>15</v>
      </c>
      <c r="B332" s="14">
        <f>B333+B334</f>
        <v>0</v>
      </c>
      <c r="C332" s="14">
        <f t="shared" ref="C332" si="365">C333+C334</f>
        <v>0</v>
      </c>
      <c r="D332" s="14">
        <f t="shared" ref="D332" si="366">D333+D334</f>
        <v>0</v>
      </c>
      <c r="E332" s="15">
        <f t="shared" ref="E332" si="367">E333+E334</f>
        <v>0</v>
      </c>
      <c r="F332" s="15">
        <f t="shared" ref="F332" si="368">F333+F334</f>
        <v>0</v>
      </c>
      <c r="G332" s="15">
        <f t="shared" ref="G332" si="369">G333+G334</f>
        <v>0</v>
      </c>
      <c r="H332" s="15">
        <f t="shared" ref="H332" si="370">H333+H334</f>
        <v>0</v>
      </c>
      <c r="I332" s="15">
        <f t="shared" ref="I332" si="371">I333+I334</f>
        <v>0</v>
      </c>
      <c r="J332" s="15">
        <f t="shared" ref="J332" si="372">J333+J334</f>
        <v>0</v>
      </c>
      <c r="K332" s="15">
        <f t="shared" ref="K332" si="373">K333+K334</f>
        <v>0</v>
      </c>
      <c r="M332" s="2"/>
      <c r="N332" s="2"/>
    </row>
    <row r="333" spans="1:14" s="1" customFormat="1" x14ac:dyDescent="0.2">
      <c r="A333" s="43" t="s">
        <v>11</v>
      </c>
      <c r="B333" s="14">
        <v>0</v>
      </c>
      <c r="C333" s="14">
        <v>0</v>
      </c>
      <c r="D333" s="14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M333" s="2"/>
      <c r="N333" s="2"/>
    </row>
    <row r="334" spans="1:14" s="1" customFormat="1" ht="36.75" thickBot="1" x14ac:dyDescent="0.25">
      <c r="A334" s="12" t="s">
        <v>12</v>
      </c>
      <c r="B334" s="14">
        <v>0</v>
      </c>
      <c r="C334" s="14">
        <v>0</v>
      </c>
      <c r="D334" s="14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M334" s="2"/>
      <c r="N334" s="2"/>
    </row>
    <row r="335" spans="1:14" s="1" customFormat="1" ht="13.5" thickBot="1" x14ac:dyDescent="0.25">
      <c r="A335" s="50" t="s">
        <v>38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2"/>
      <c r="M335" s="2"/>
      <c r="N335" s="2"/>
    </row>
    <row r="336" spans="1:14" s="1" customFormat="1" x14ac:dyDescent="0.2">
      <c r="A336" s="37" t="s">
        <v>5</v>
      </c>
      <c r="B336" s="38">
        <f>SUM(B337:B340)</f>
        <v>0</v>
      </c>
      <c r="C336" s="38">
        <f t="shared" ref="C336" si="374">SUM(C337:C340)</f>
        <v>0</v>
      </c>
      <c r="D336" s="38">
        <f t="shared" ref="D336" si="375">SUM(D337:D340)</f>
        <v>0</v>
      </c>
      <c r="E336" s="38">
        <f t="shared" ref="E336" si="376">SUM(E337:E340)</f>
        <v>41100</v>
      </c>
      <c r="F336" s="38">
        <f t="shared" ref="F336" si="377">SUM(F337:F340)</f>
        <v>41100</v>
      </c>
      <c r="G336" s="38">
        <f t="shared" ref="G336" si="378">SUM(G337:G340)</f>
        <v>41100</v>
      </c>
      <c r="H336" s="38">
        <f t="shared" ref="H336" si="379">SUM(H337:H340)</f>
        <v>41100</v>
      </c>
      <c r="I336" s="38">
        <f t="shared" ref="I336" si="380">SUM(I337:I340)</f>
        <v>41100</v>
      </c>
      <c r="J336" s="38">
        <f t="shared" ref="J336" si="381">SUM(J337:J340)</f>
        <v>41100</v>
      </c>
      <c r="K336" s="38">
        <f t="shared" ref="K336" si="382">SUM(K337:K340)</f>
        <v>41100</v>
      </c>
      <c r="M336" s="2"/>
      <c r="N336" s="2"/>
    </row>
    <row r="337" spans="1:14" s="1" customFormat="1" x14ac:dyDescent="0.2">
      <c r="A337" s="39" t="s">
        <v>6</v>
      </c>
      <c r="B337" s="40">
        <v>0</v>
      </c>
      <c r="C337" s="40">
        <v>0</v>
      </c>
      <c r="D337" s="40">
        <v>0</v>
      </c>
      <c r="E337" s="40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4">
        <v>0</v>
      </c>
      <c r="M337" s="2"/>
      <c r="N337" s="2"/>
    </row>
    <row r="338" spans="1:14" s="1" customFormat="1" x14ac:dyDescent="0.2">
      <c r="A338" s="39" t="s">
        <v>7</v>
      </c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M338" s="2"/>
      <c r="N338" s="2"/>
    </row>
    <row r="339" spans="1:14" s="1" customFormat="1" x14ac:dyDescent="0.2">
      <c r="A339" s="39" t="s">
        <v>8</v>
      </c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M339" s="2"/>
      <c r="N339" s="2"/>
    </row>
    <row r="340" spans="1:14" s="1" customFormat="1" x14ac:dyDescent="0.2">
      <c r="A340" s="41" t="s">
        <v>9</v>
      </c>
      <c r="B340" s="11">
        <f>B342+B343</f>
        <v>0</v>
      </c>
      <c r="C340" s="11">
        <f t="shared" ref="C340:K340" si="383">C342+C343</f>
        <v>0</v>
      </c>
      <c r="D340" s="11">
        <f t="shared" si="383"/>
        <v>0</v>
      </c>
      <c r="E340" s="11">
        <f t="shared" si="383"/>
        <v>41100</v>
      </c>
      <c r="F340" s="11">
        <f t="shared" si="383"/>
        <v>41100</v>
      </c>
      <c r="G340" s="11">
        <f t="shared" si="383"/>
        <v>41100</v>
      </c>
      <c r="H340" s="11">
        <f t="shared" si="383"/>
        <v>41100</v>
      </c>
      <c r="I340" s="11">
        <f t="shared" si="383"/>
        <v>41100</v>
      </c>
      <c r="J340" s="11">
        <f t="shared" si="383"/>
        <v>41100</v>
      </c>
      <c r="K340" s="11">
        <f t="shared" si="383"/>
        <v>41100</v>
      </c>
      <c r="M340" s="2"/>
      <c r="N340" s="2"/>
    </row>
    <row r="341" spans="1:14" s="1" customFormat="1" x14ac:dyDescent="0.2">
      <c r="A341" s="39" t="s">
        <v>10</v>
      </c>
      <c r="B341" s="42"/>
      <c r="C341" s="42"/>
      <c r="D341" s="42"/>
      <c r="E341" s="42"/>
      <c r="F341" s="42"/>
      <c r="G341" s="42"/>
      <c r="H341" s="42"/>
      <c r="I341" s="42"/>
      <c r="J341" s="42"/>
      <c r="K341" s="55"/>
      <c r="M341" s="2"/>
      <c r="N341" s="2"/>
    </row>
    <row r="342" spans="1:14" x14ac:dyDescent="0.2">
      <c r="A342" s="43" t="s">
        <v>11</v>
      </c>
      <c r="B342" s="12">
        <f>B347</f>
        <v>0</v>
      </c>
      <c r="C342" s="12">
        <f t="shared" ref="C342:K342" si="384">C347</f>
        <v>0</v>
      </c>
      <c r="D342" s="12">
        <f t="shared" si="384"/>
        <v>0</v>
      </c>
      <c r="E342" s="12">
        <f t="shared" si="384"/>
        <v>0</v>
      </c>
      <c r="F342" s="12">
        <f t="shared" si="384"/>
        <v>0</v>
      </c>
      <c r="G342" s="12">
        <f t="shared" si="384"/>
        <v>0</v>
      </c>
      <c r="H342" s="12">
        <f t="shared" si="384"/>
        <v>0</v>
      </c>
      <c r="I342" s="12">
        <f t="shared" si="384"/>
        <v>0</v>
      </c>
      <c r="J342" s="12">
        <f t="shared" si="384"/>
        <v>0</v>
      </c>
      <c r="K342" s="12">
        <f t="shared" si="384"/>
        <v>0</v>
      </c>
    </row>
    <row r="343" spans="1:14" ht="36" x14ac:dyDescent="0.2">
      <c r="A343" s="44" t="s">
        <v>12</v>
      </c>
      <c r="B343" s="12">
        <f>B348</f>
        <v>0</v>
      </c>
      <c r="C343" s="12">
        <f t="shared" ref="C343:K343" si="385">C348</f>
        <v>0</v>
      </c>
      <c r="D343" s="12">
        <f t="shared" si="385"/>
        <v>0</v>
      </c>
      <c r="E343" s="12">
        <f t="shared" si="385"/>
        <v>41100</v>
      </c>
      <c r="F343" s="12">
        <f t="shared" si="385"/>
        <v>41100</v>
      </c>
      <c r="G343" s="12">
        <f t="shared" si="385"/>
        <v>41100</v>
      </c>
      <c r="H343" s="12">
        <f t="shared" si="385"/>
        <v>41100</v>
      </c>
      <c r="I343" s="12">
        <f t="shared" si="385"/>
        <v>41100</v>
      </c>
      <c r="J343" s="12">
        <f t="shared" si="385"/>
        <v>41100</v>
      </c>
      <c r="K343" s="12">
        <f t="shared" si="385"/>
        <v>41100</v>
      </c>
    </row>
    <row r="344" spans="1:14" x14ac:dyDescent="0.2">
      <c r="A344" s="67" t="s">
        <v>13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4" x14ac:dyDescent="0.2">
      <c r="A345" s="46" t="s">
        <v>14</v>
      </c>
      <c r="B345" s="47"/>
      <c r="C345" s="47"/>
      <c r="D345" s="47"/>
      <c r="E345" s="47"/>
      <c r="F345" s="47"/>
      <c r="G345" s="47"/>
      <c r="H345" s="47"/>
      <c r="I345" s="47"/>
      <c r="J345" s="47"/>
      <c r="K345" s="48"/>
    </row>
    <row r="346" spans="1:14" x14ac:dyDescent="0.2">
      <c r="A346" s="77" t="s">
        <v>15</v>
      </c>
      <c r="B346" s="14">
        <f>B347+B348</f>
        <v>0</v>
      </c>
      <c r="C346" s="14">
        <f t="shared" ref="C346" si="386">C347+C348</f>
        <v>0</v>
      </c>
      <c r="D346" s="14">
        <f t="shared" ref="D346" si="387">D347+D348</f>
        <v>0</v>
      </c>
      <c r="E346" s="15">
        <f t="shared" ref="E346" si="388">E347+E348</f>
        <v>41100</v>
      </c>
      <c r="F346" s="15">
        <f t="shared" ref="F346" si="389">F347+F348</f>
        <v>41100</v>
      </c>
      <c r="G346" s="15">
        <f t="shared" ref="G346" si="390">G347+G348</f>
        <v>41100</v>
      </c>
      <c r="H346" s="15">
        <f t="shared" ref="H346" si="391">H347+H348</f>
        <v>41100</v>
      </c>
      <c r="I346" s="15">
        <f t="shared" ref="I346" si="392">I347+I348</f>
        <v>41100</v>
      </c>
      <c r="J346" s="15">
        <f t="shared" ref="J346" si="393">J347+J348</f>
        <v>41100</v>
      </c>
      <c r="K346" s="15">
        <f t="shared" ref="K346" si="394">K347+K348</f>
        <v>41100</v>
      </c>
    </row>
    <row r="347" spans="1:14" x14ac:dyDescent="0.2">
      <c r="A347" s="43" t="s">
        <v>11</v>
      </c>
      <c r="B347" s="14">
        <v>0</v>
      </c>
      <c r="C347" s="14">
        <v>0</v>
      </c>
      <c r="D347" s="14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</row>
    <row r="348" spans="1:14" ht="36" x14ac:dyDescent="0.2">
      <c r="A348" s="12" t="s">
        <v>12</v>
      </c>
      <c r="B348" s="14">
        <v>0</v>
      </c>
      <c r="C348" s="14">
        <v>0</v>
      </c>
      <c r="D348" s="14">
        <v>0</v>
      </c>
      <c r="E348" s="15">
        <f>E349</f>
        <v>41100</v>
      </c>
      <c r="F348" s="15">
        <f t="shared" ref="F348:K348" si="395">F349</f>
        <v>41100</v>
      </c>
      <c r="G348" s="15">
        <f t="shared" si="395"/>
        <v>41100</v>
      </c>
      <c r="H348" s="15">
        <f t="shared" si="395"/>
        <v>41100</v>
      </c>
      <c r="I348" s="15">
        <f t="shared" si="395"/>
        <v>41100</v>
      </c>
      <c r="J348" s="15">
        <f t="shared" si="395"/>
        <v>41100</v>
      </c>
      <c r="K348" s="15">
        <f t="shared" si="395"/>
        <v>41100</v>
      </c>
    </row>
    <row r="349" spans="1:14" x14ac:dyDescent="0.2">
      <c r="A349" s="69" t="s">
        <v>58</v>
      </c>
      <c r="B349" s="14">
        <v>0</v>
      </c>
      <c r="C349" s="14">
        <v>0</v>
      </c>
      <c r="D349" s="14">
        <v>0</v>
      </c>
      <c r="E349" s="15">
        <v>41100</v>
      </c>
      <c r="F349" s="15">
        <v>41100</v>
      </c>
      <c r="G349" s="15">
        <v>41100</v>
      </c>
      <c r="H349" s="15">
        <v>41100</v>
      </c>
      <c r="I349" s="15">
        <v>41100</v>
      </c>
      <c r="J349" s="15">
        <v>41100</v>
      </c>
      <c r="K349" s="15">
        <v>41100</v>
      </c>
    </row>
    <row r="350" spans="1:14" s="9" customFormat="1" ht="13.5" thickBot="1" x14ac:dyDescent="0.25">
      <c r="A350" s="113" t="s">
        <v>39</v>
      </c>
      <c r="B350" s="114"/>
      <c r="C350" s="114"/>
      <c r="D350" s="114"/>
      <c r="E350" s="114"/>
      <c r="F350" s="114"/>
      <c r="G350" s="114"/>
      <c r="H350" s="114"/>
      <c r="I350" s="114"/>
      <c r="J350" s="114"/>
      <c r="K350" s="115"/>
      <c r="L350" s="8"/>
    </row>
    <row r="351" spans="1:14" s="9" customFormat="1" ht="13.5" thickBot="1" x14ac:dyDescent="0.25">
      <c r="A351" s="110" t="s">
        <v>18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2"/>
      <c r="L351" s="8"/>
    </row>
    <row r="352" spans="1:14" s="10" customFormat="1" x14ac:dyDescent="0.2">
      <c r="A352" s="37" t="s">
        <v>5</v>
      </c>
      <c r="B352" s="11">
        <f>SUM(B353:B356)</f>
        <v>398483</v>
      </c>
      <c r="C352" s="11">
        <f t="shared" ref="C352:K352" si="396">SUM(C353:C356)</f>
        <v>415642</v>
      </c>
      <c r="D352" s="11">
        <f t="shared" si="396"/>
        <v>398483</v>
      </c>
      <c r="E352" s="11">
        <f t="shared" si="396"/>
        <v>12000</v>
      </c>
      <c r="F352" s="11">
        <f t="shared" si="396"/>
        <v>10000</v>
      </c>
      <c r="G352" s="11">
        <f t="shared" si="396"/>
        <v>10000</v>
      </c>
      <c r="H352" s="11">
        <f t="shared" si="396"/>
        <v>10000</v>
      </c>
      <c r="I352" s="11">
        <f t="shared" si="396"/>
        <v>10000</v>
      </c>
      <c r="J352" s="11">
        <f t="shared" si="396"/>
        <v>10000</v>
      </c>
      <c r="K352" s="11">
        <f t="shared" si="396"/>
        <v>10000</v>
      </c>
      <c r="L352" s="8"/>
    </row>
    <row r="353" spans="1:12" s="10" customFormat="1" x14ac:dyDescent="0.2">
      <c r="A353" s="39" t="s">
        <v>6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8"/>
    </row>
    <row r="354" spans="1:12" s="10" customFormat="1" x14ac:dyDescent="0.2">
      <c r="A354" s="39" t="s">
        <v>7</v>
      </c>
      <c r="B354" s="14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8"/>
    </row>
    <row r="355" spans="1:12" s="10" customFormat="1" x14ac:dyDescent="0.2">
      <c r="A355" s="39" t="s">
        <v>8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8"/>
    </row>
    <row r="356" spans="1:12" s="10" customFormat="1" x14ac:dyDescent="0.2">
      <c r="A356" s="41" t="s">
        <v>9</v>
      </c>
      <c r="B356" s="11">
        <f>B358+B359</f>
        <v>398483</v>
      </c>
      <c r="C356" s="11">
        <f t="shared" ref="C356:K356" si="397">C358+C359</f>
        <v>415642</v>
      </c>
      <c r="D356" s="11">
        <f t="shared" si="397"/>
        <v>398483</v>
      </c>
      <c r="E356" s="11">
        <f t="shared" si="397"/>
        <v>12000</v>
      </c>
      <c r="F356" s="11">
        <f t="shared" si="397"/>
        <v>10000</v>
      </c>
      <c r="G356" s="11">
        <f t="shared" si="397"/>
        <v>10000</v>
      </c>
      <c r="H356" s="11">
        <f t="shared" si="397"/>
        <v>10000</v>
      </c>
      <c r="I356" s="11">
        <f t="shared" si="397"/>
        <v>10000</v>
      </c>
      <c r="J356" s="11">
        <f t="shared" si="397"/>
        <v>10000</v>
      </c>
      <c r="K356" s="11">
        <f t="shared" si="397"/>
        <v>10000</v>
      </c>
      <c r="L356" s="8"/>
    </row>
    <row r="357" spans="1:12" s="10" customFormat="1" x14ac:dyDescent="0.2">
      <c r="A357" s="39" t="s">
        <v>10</v>
      </c>
      <c r="B357" s="59"/>
      <c r="C357" s="59"/>
      <c r="D357" s="59"/>
      <c r="E357" s="59"/>
      <c r="F357" s="59"/>
      <c r="G357" s="59"/>
      <c r="H357" s="60"/>
      <c r="I357" s="60"/>
      <c r="J357" s="60"/>
      <c r="K357" s="60"/>
      <c r="L357" s="8"/>
    </row>
    <row r="358" spans="1:12" s="9" customFormat="1" x14ac:dyDescent="0.2">
      <c r="A358" s="43" t="s">
        <v>11</v>
      </c>
      <c r="B358" s="14">
        <f>B365+B368+B372</f>
        <v>0</v>
      </c>
      <c r="C358" s="14">
        <f t="shared" ref="C358:K358" si="398">C365+C368+C372</f>
        <v>17159</v>
      </c>
      <c r="D358" s="14">
        <f t="shared" si="398"/>
        <v>0</v>
      </c>
      <c r="E358" s="14">
        <f t="shared" si="398"/>
        <v>0</v>
      </c>
      <c r="F358" s="14">
        <f t="shared" si="398"/>
        <v>0</v>
      </c>
      <c r="G358" s="14">
        <f t="shared" si="398"/>
        <v>0</v>
      </c>
      <c r="H358" s="14">
        <f t="shared" si="398"/>
        <v>0</v>
      </c>
      <c r="I358" s="14">
        <f t="shared" si="398"/>
        <v>0</v>
      </c>
      <c r="J358" s="14">
        <f t="shared" si="398"/>
        <v>0</v>
      </c>
      <c r="K358" s="14">
        <f t="shared" si="398"/>
        <v>0</v>
      </c>
      <c r="L358" s="8"/>
    </row>
    <row r="359" spans="1:12" s="9" customFormat="1" ht="36" x14ac:dyDescent="0.2">
      <c r="A359" s="44" t="s">
        <v>12</v>
      </c>
      <c r="B359" s="14">
        <f>B360+B361</f>
        <v>398483</v>
      </c>
      <c r="C359" s="14">
        <f t="shared" ref="C359:K359" si="399">C360+C361</f>
        <v>398483</v>
      </c>
      <c r="D359" s="14">
        <f t="shared" si="399"/>
        <v>398483</v>
      </c>
      <c r="E359" s="14">
        <f t="shared" si="399"/>
        <v>12000</v>
      </c>
      <c r="F359" s="14">
        <f t="shared" si="399"/>
        <v>10000</v>
      </c>
      <c r="G359" s="14">
        <f t="shared" si="399"/>
        <v>10000</v>
      </c>
      <c r="H359" s="14">
        <f t="shared" si="399"/>
        <v>10000</v>
      </c>
      <c r="I359" s="14">
        <f t="shared" si="399"/>
        <v>10000</v>
      </c>
      <c r="J359" s="14">
        <f t="shared" si="399"/>
        <v>10000</v>
      </c>
      <c r="K359" s="14">
        <f t="shared" si="399"/>
        <v>10000</v>
      </c>
      <c r="L359" s="8"/>
    </row>
    <row r="360" spans="1:12" s="9" customFormat="1" x14ac:dyDescent="0.2">
      <c r="A360" s="81" t="s">
        <v>60</v>
      </c>
      <c r="B360" s="14">
        <f>B370</f>
        <v>230522</v>
      </c>
      <c r="C360" s="14">
        <f t="shared" ref="C360:K360" si="400">C370</f>
        <v>230522</v>
      </c>
      <c r="D360" s="14">
        <f t="shared" si="400"/>
        <v>230522</v>
      </c>
      <c r="E360" s="14">
        <f t="shared" si="400"/>
        <v>0</v>
      </c>
      <c r="F360" s="14">
        <f t="shared" si="400"/>
        <v>0</v>
      </c>
      <c r="G360" s="14">
        <f t="shared" si="400"/>
        <v>0</v>
      </c>
      <c r="H360" s="14">
        <f t="shared" si="400"/>
        <v>0</v>
      </c>
      <c r="I360" s="14">
        <f t="shared" si="400"/>
        <v>0</v>
      </c>
      <c r="J360" s="14">
        <f t="shared" si="400"/>
        <v>0</v>
      </c>
      <c r="K360" s="14">
        <f t="shared" si="400"/>
        <v>0</v>
      </c>
      <c r="L360" s="8"/>
    </row>
    <row r="361" spans="1:12" s="9" customFormat="1" x14ac:dyDescent="0.2">
      <c r="A361" s="82" t="s">
        <v>57</v>
      </c>
      <c r="B361" s="14">
        <f>B374</f>
        <v>167961</v>
      </c>
      <c r="C361" s="14">
        <f t="shared" ref="C361:K361" si="401">C374</f>
        <v>167961</v>
      </c>
      <c r="D361" s="14">
        <f t="shared" si="401"/>
        <v>167961</v>
      </c>
      <c r="E361" s="14">
        <f t="shared" si="401"/>
        <v>12000</v>
      </c>
      <c r="F361" s="14">
        <f t="shared" si="401"/>
        <v>10000</v>
      </c>
      <c r="G361" s="14">
        <f t="shared" si="401"/>
        <v>10000</v>
      </c>
      <c r="H361" s="14">
        <f t="shared" si="401"/>
        <v>10000</v>
      </c>
      <c r="I361" s="14">
        <f t="shared" si="401"/>
        <v>10000</v>
      </c>
      <c r="J361" s="14">
        <f t="shared" si="401"/>
        <v>10000</v>
      </c>
      <c r="K361" s="14">
        <f t="shared" si="401"/>
        <v>10000</v>
      </c>
      <c r="L361" s="8"/>
    </row>
    <row r="362" spans="1:12" s="9" customFormat="1" x14ac:dyDescent="0.2">
      <c r="A362" s="56" t="s">
        <v>13</v>
      </c>
      <c r="B362" s="14"/>
      <c r="C362" s="14"/>
      <c r="D362" s="14"/>
      <c r="E362" s="15"/>
      <c r="F362" s="15"/>
      <c r="G362" s="15"/>
      <c r="H362" s="15"/>
      <c r="I362" s="15"/>
      <c r="J362" s="15"/>
      <c r="K362" s="15"/>
      <c r="L362" s="8"/>
    </row>
    <row r="363" spans="1:12" s="9" customFormat="1" x14ac:dyDescent="0.2">
      <c r="A363" s="46" t="s">
        <v>14</v>
      </c>
      <c r="B363" s="14"/>
      <c r="C363" s="14"/>
      <c r="D363" s="14"/>
      <c r="E363" s="15"/>
      <c r="F363" s="15"/>
      <c r="G363" s="15"/>
      <c r="H363" s="15"/>
      <c r="I363" s="15"/>
      <c r="J363" s="15"/>
      <c r="K363" s="15"/>
      <c r="L363" s="8"/>
    </row>
    <row r="364" spans="1:12" s="9" customFormat="1" x14ac:dyDescent="0.2">
      <c r="A364" s="77" t="s">
        <v>15</v>
      </c>
      <c r="B364" s="61">
        <f>B365+B366</f>
        <v>0</v>
      </c>
      <c r="C364" s="61">
        <f t="shared" ref="C364:K364" si="402">C365+C366</f>
        <v>17159</v>
      </c>
      <c r="D364" s="61">
        <f t="shared" si="402"/>
        <v>0</v>
      </c>
      <c r="E364" s="61">
        <f t="shared" si="402"/>
        <v>0</v>
      </c>
      <c r="F364" s="61">
        <f t="shared" si="402"/>
        <v>0</v>
      </c>
      <c r="G364" s="61">
        <f t="shared" si="402"/>
        <v>0</v>
      </c>
      <c r="H364" s="61">
        <f t="shared" si="402"/>
        <v>0</v>
      </c>
      <c r="I364" s="61">
        <f t="shared" si="402"/>
        <v>0</v>
      </c>
      <c r="J364" s="61">
        <f t="shared" si="402"/>
        <v>0</v>
      </c>
      <c r="K364" s="61">
        <f t="shared" si="402"/>
        <v>0</v>
      </c>
      <c r="L364" s="8"/>
    </row>
    <row r="365" spans="1:12" s="9" customFormat="1" x14ac:dyDescent="0.2">
      <c r="A365" s="43" t="s">
        <v>11</v>
      </c>
      <c r="B365" s="61">
        <f>SUM(B387,B401,B415,)</f>
        <v>0</v>
      </c>
      <c r="C365" s="61">
        <f t="shared" ref="C365:K365" si="403">SUM(C387,C401,C415,)</f>
        <v>17159</v>
      </c>
      <c r="D365" s="61">
        <f t="shared" si="403"/>
        <v>0</v>
      </c>
      <c r="E365" s="61">
        <f t="shared" si="403"/>
        <v>0</v>
      </c>
      <c r="F365" s="61">
        <f t="shared" si="403"/>
        <v>0</v>
      </c>
      <c r="G365" s="61">
        <f t="shared" si="403"/>
        <v>0</v>
      </c>
      <c r="H365" s="61">
        <f t="shared" si="403"/>
        <v>0</v>
      </c>
      <c r="I365" s="61">
        <f t="shared" si="403"/>
        <v>0</v>
      </c>
      <c r="J365" s="61">
        <f t="shared" si="403"/>
        <v>0</v>
      </c>
      <c r="K365" s="61">
        <f t="shared" si="403"/>
        <v>0</v>
      </c>
      <c r="L365" s="8"/>
    </row>
    <row r="366" spans="1:12" s="9" customFormat="1" ht="36" x14ac:dyDescent="0.2">
      <c r="A366" s="44" t="s">
        <v>16</v>
      </c>
      <c r="B366" s="61">
        <f>SUM(B388,B402,B416,)</f>
        <v>0</v>
      </c>
      <c r="C366" s="61">
        <f t="shared" ref="C366:K366" si="404">SUM(C388,C402,C416,)</f>
        <v>0</v>
      </c>
      <c r="D366" s="61">
        <f t="shared" si="404"/>
        <v>0</v>
      </c>
      <c r="E366" s="61">
        <f t="shared" si="404"/>
        <v>0</v>
      </c>
      <c r="F366" s="61">
        <f t="shared" si="404"/>
        <v>0</v>
      </c>
      <c r="G366" s="61">
        <f t="shared" si="404"/>
        <v>0</v>
      </c>
      <c r="H366" s="61">
        <f t="shared" si="404"/>
        <v>0</v>
      </c>
      <c r="I366" s="61">
        <f t="shared" si="404"/>
        <v>0</v>
      </c>
      <c r="J366" s="61">
        <f t="shared" si="404"/>
        <v>0</v>
      </c>
      <c r="K366" s="61">
        <f t="shared" si="404"/>
        <v>0</v>
      </c>
      <c r="L366" s="8"/>
    </row>
    <row r="367" spans="1:12" s="9" customFormat="1" x14ac:dyDescent="0.2">
      <c r="A367" s="77" t="s">
        <v>59</v>
      </c>
      <c r="B367" s="61">
        <f>B368+B369</f>
        <v>230522</v>
      </c>
      <c r="C367" s="61">
        <f t="shared" ref="C367:K367" si="405">C368+C369</f>
        <v>230522</v>
      </c>
      <c r="D367" s="61">
        <f t="shared" si="405"/>
        <v>230522</v>
      </c>
      <c r="E367" s="61">
        <f t="shared" si="405"/>
        <v>0</v>
      </c>
      <c r="F367" s="61">
        <f t="shared" si="405"/>
        <v>0</v>
      </c>
      <c r="G367" s="61">
        <f t="shared" si="405"/>
        <v>0</v>
      </c>
      <c r="H367" s="61">
        <f t="shared" si="405"/>
        <v>0</v>
      </c>
      <c r="I367" s="61">
        <f t="shared" si="405"/>
        <v>0</v>
      </c>
      <c r="J367" s="61">
        <f t="shared" si="405"/>
        <v>0</v>
      </c>
      <c r="K367" s="61">
        <f t="shared" si="405"/>
        <v>0</v>
      </c>
      <c r="L367" s="8"/>
    </row>
    <row r="368" spans="1:12" s="9" customFormat="1" x14ac:dyDescent="0.2">
      <c r="A368" s="43" t="s">
        <v>11</v>
      </c>
      <c r="B368" s="61">
        <f>B429</f>
        <v>0</v>
      </c>
      <c r="C368" s="61">
        <f t="shared" ref="C368:K368" si="406">C429</f>
        <v>0</v>
      </c>
      <c r="D368" s="61">
        <f t="shared" si="406"/>
        <v>0</v>
      </c>
      <c r="E368" s="61">
        <f t="shared" si="406"/>
        <v>0</v>
      </c>
      <c r="F368" s="61">
        <f t="shared" si="406"/>
        <v>0</v>
      </c>
      <c r="G368" s="61">
        <f t="shared" si="406"/>
        <v>0</v>
      </c>
      <c r="H368" s="61">
        <f t="shared" si="406"/>
        <v>0</v>
      </c>
      <c r="I368" s="61">
        <f t="shared" si="406"/>
        <v>0</v>
      </c>
      <c r="J368" s="61">
        <f t="shared" si="406"/>
        <v>0</v>
      </c>
      <c r="K368" s="61">
        <f t="shared" si="406"/>
        <v>0</v>
      </c>
      <c r="L368" s="8"/>
    </row>
    <row r="369" spans="1:12" s="9" customFormat="1" ht="36" x14ac:dyDescent="0.2">
      <c r="A369" s="12" t="s">
        <v>12</v>
      </c>
      <c r="B369" s="61">
        <f t="shared" ref="B369:K370" si="407">B430</f>
        <v>230522</v>
      </c>
      <c r="C369" s="61">
        <f t="shared" si="407"/>
        <v>230522</v>
      </c>
      <c r="D369" s="61">
        <f t="shared" si="407"/>
        <v>230522</v>
      </c>
      <c r="E369" s="61">
        <f t="shared" si="407"/>
        <v>0</v>
      </c>
      <c r="F369" s="61">
        <f t="shared" si="407"/>
        <v>0</v>
      </c>
      <c r="G369" s="61">
        <f t="shared" si="407"/>
        <v>0</v>
      </c>
      <c r="H369" s="61">
        <f t="shared" si="407"/>
        <v>0</v>
      </c>
      <c r="I369" s="61">
        <f t="shared" si="407"/>
        <v>0</v>
      </c>
      <c r="J369" s="61">
        <f t="shared" si="407"/>
        <v>0</v>
      </c>
      <c r="K369" s="61">
        <f t="shared" si="407"/>
        <v>0</v>
      </c>
      <c r="L369" s="8"/>
    </row>
    <row r="370" spans="1:12" s="9" customFormat="1" x14ac:dyDescent="0.2">
      <c r="A370" s="81" t="s">
        <v>60</v>
      </c>
      <c r="B370" s="61">
        <f t="shared" si="407"/>
        <v>230522</v>
      </c>
      <c r="C370" s="61">
        <f t="shared" si="407"/>
        <v>230522</v>
      </c>
      <c r="D370" s="61">
        <f t="shared" si="407"/>
        <v>230522</v>
      </c>
      <c r="E370" s="61">
        <f t="shared" si="407"/>
        <v>0</v>
      </c>
      <c r="F370" s="61">
        <f t="shared" si="407"/>
        <v>0</v>
      </c>
      <c r="G370" s="61">
        <f t="shared" si="407"/>
        <v>0</v>
      </c>
      <c r="H370" s="61">
        <f t="shared" si="407"/>
        <v>0</v>
      </c>
      <c r="I370" s="61">
        <f t="shared" si="407"/>
        <v>0</v>
      </c>
      <c r="J370" s="61">
        <f t="shared" si="407"/>
        <v>0</v>
      </c>
      <c r="K370" s="61">
        <f t="shared" si="407"/>
        <v>0</v>
      </c>
      <c r="L370" s="8"/>
    </row>
    <row r="371" spans="1:12" s="9" customFormat="1" x14ac:dyDescent="0.2">
      <c r="A371" s="77" t="s">
        <v>20</v>
      </c>
      <c r="B371" s="61">
        <f>B372+B373</f>
        <v>167961</v>
      </c>
      <c r="C371" s="61">
        <f t="shared" ref="C371:K371" si="408">C372+C373</f>
        <v>167961</v>
      </c>
      <c r="D371" s="61">
        <f t="shared" si="408"/>
        <v>167961</v>
      </c>
      <c r="E371" s="61">
        <f t="shared" si="408"/>
        <v>12000</v>
      </c>
      <c r="F371" s="61">
        <f t="shared" si="408"/>
        <v>10000</v>
      </c>
      <c r="G371" s="61">
        <f t="shared" si="408"/>
        <v>10000</v>
      </c>
      <c r="H371" s="61">
        <f t="shared" si="408"/>
        <v>10000</v>
      </c>
      <c r="I371" s="61">
        <f t="shared" si="408"/>
        <v>10000</v>
      </c>
      <c r="J371" s="61">
        <f t="shared" si="408"/>
        <v>10000</v>
      </c>
      <c r="K371" s="61">
        <f t="shared" si="408"/>
        <v>10000</v>
      </c>
      <c r="L371" s="8"/>
    </row>
    <row r="372" spans="1:12" s="9" customFormat="1" x14ac:dyDescent="0.2">
      <c r="A372" s="43" t="s">
        <v>11</v>
      </c>
      <c r="B372" s="61">
        <f>B433</f>
        <v>0</v>
      </c>
      <c r="C372" s="61">
        <f t="shared" ref="C372:K372" si="409">C433</f>
        <v>0</v>
      </c>
      <c r="D372" s="61">
        <f t="shared" si="409"/>
        <v>0</v>
      </c>
      <c r="E372" s="61">
        <f t="shared" si="409"/>
        <v>0</v>
      </c>
      <c r="F372" s="61">
        <f t="shared" si="409"/>
        <v>0</v>
      </c>
      <c r="G372" s="61">
        <f t="shared" si="409"/>
        <v>0</v>
      </c>
      <c r="H372" s="61">
        <f t="shared" si="409"/>
        <v>0</v>
      </c>
      <c r="I372" s="61">
        <f t="shared" si="409"/>
        <v>0</v>
      </c>
      <c r="J372" s="61">
        <f t="shared" si="409"/>
        <v>0</v>
      </c>
      <c r="K372" s="61">
        <f t="shared" si="409"/>
        <v>0</v>
      </c>
      <c r="L372" s="8"/>
    </row>
    <row r="373" spans="1:12" s="9" customFormat="1" ht="36" x14ac:dyDescent="0.2">
      <c r="A373" s="12" t="s">
        <v>12</v>
      </c>
      <c r="B373" s="61">
        <f t="shared" ref="B373:K374" si="410">B434</f>
        <v>167961</v>
      </c>
      <c r="C373" s="61">
        <f t="shared" si="410"/>
        <v>167961</v>
      </c>
      <c r="D373" s="61">
        <f t="shared" si="410"/>
        <v>167961</v>
      </c>
      <c r="E373" s="61">
        <f t="shared" si="410"/>
        <v>12000</v>
      </c>
      <c r="F373" s="61">
        <f t="shared" si="410"/>
        <v>10000</v>
      </c>
      <c r="G373" s="61">
        <f t="shared" si="410"/>
        <v>10000</v>
      </c>
      <c r="H373" s="61">
        <f t="shared" si="410"/>
        <v>10000</v>
      </c>
      <c r="I373" s="61">
        <f t="shared" si="410"/>
        <v>10000</v>
      </c>
      <c r="J373" s="61">
        <f t="shared" si="410"/>
        <v>10000</v>
      </c>
      <c r="K373" s="61">
        <f t="shared" si="410"/>
        <v>10000</v>
      </c>
      <c r="L373" s="8"/>
    </row>
    <row r="374" spans="1:12" s="9" customFormat="1" ht="13.5" thickBot="1" x14ac:dyDescent="0.25">
      <c r="A374" s="82" t="s">
        <v>57</v>
      </c>
      <c r="B374" s="61">
        <f t="shared" si="410"/>
        <v>167961</v>
      </c>
      <c r="C374" s="61">
        <f t="shared" si="410"/>
        <v>167961</v>
      </c>
      <c r="D374" s="61">
        <f t="shared" si="410"/>
        <v>167961</v>
      </c>
      <c r="E374" s="61">
        <f t="shared" si="410"/>
        <v>12000</v>
      </c>
      <c r="F374" s="61">
        <f t="shared" si="410"/>
        <v>10000</v>
      </c>
      <c r="G374" s="61">
        <f t="shared" si="410"/>
        <v>10000</v>
      </c>
      <c r="H374" s="61">
        <f t="shared" si="410"/>
        <v>10000</v>
      </c>
      <c r="I374" s="61">
        <f t="shared" si="410"/>
        <v>10000</v>
      </c>
      <c r="J374" s="61">
        <f t="shared" si="410"/>
        <v>10000</v>
      </c>
      <c r="K374" s="61">
        <f t="shared" si="410"/>
        <v>10000</v>
      </c>
      <c r="L374" s="8"/>
    </row>
    <row r="375" spans="1:12" s="9" customFormat="1" ht="13.5" thickBot="1" x14ac:dyDescent="0.25">
      <c r="A375" s="50" t="s">
        <v>40</v>
      </c>
      <c r="B375" s="51"/>
      <c r="C375" s="51"/>
      <c r="D375" s="51"/>
      <c r="E375" s="51"/>
      <c r="F375" s="51"/>
      <c r="G375" s="51"/>
      <c r="H375" s="51"/>
      <c r="I375" s="51"/>
      <c r="J375" s="51"/>
      <c r="K375" s="52"/>
      <c r="L375" s="8"/>
    </row>
    <row r="376" spans="1:12" s="9" customFormat="1" x14ac:dyDescent="0.2">
      <c r="A376" s="37" t="s">
        <v>5</v>
      </c>
      <c r="B376" s="38">
        <f>SUM(B377:B380)</f>
        <v>0</v>
      </c>
      <c r="C376" s="38">
        <f t="shared" ref="C376" si="411">SUM(C377:C380)</f>
        <v>17159</v>
      </c>
      <c r="D376" s="38">
        <f t="shared" ref="D376" si="412">SUM(D377:D380)</f>
        <v>0</v>
      </c>
      <c r="E376" s="38">
        <f t="shared" ref="E376" si="413">SUM(E377:E380)</f>
        <v>0</v>
      </c>
      <c r="F376" s="38">
        <f t="shared" ref="F376" si="414">SUM(F377:F380)</f>
        <v>0</v>
      </c>
      <c r="G376" s="38">
        <f t="shared" ref="G376" si="415">SUM(G377:G380)</f>
        <v>0</v>
      </c>
      <c r="H376" s="38">
        <f t="shared" ref="H376" si="416">SUM(H377:H380)</f>
        <v>0</v>
      </c>
      <c r="I376" s="38">
        <f t="shared" ref="I376" si="417">SUM(I377:I380)</f>
        <v>0</v>
      </c>
      <c r="J376" s="38">
        <f t="shared" ref="J376" si="418">SUM(J377:J380)</f>
        <v>0</v>
      </c>
      <c r="K376" s="38">
        <f t="shared" ref="K376" si="419">SUM(K377:K380)</f>
        <v>0</v>
      </c>
      <c r="L376" s="8"/>
    </row>
    <row r="377" spans="1:12" s="9" customFormat="1" x14ac:dyDescent="0.2">
      <c r="A377" s="39" t="s">
        <v>6</v>
      </c>
      <c r="B377" s="40">
        <v>0</v>
      </c>
      <c r="C377" s="40">
        <v>0</v>
      </c>
      <c r="D377" s="40">
        <v>0</v>
      </c>
      <c r="E377" s="40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4">
        <v>0</v>
      </c>
      <c r="L377" s="8"/>
    </row>
    <row r="378" spans="1:12" s="9" customFormat="1" x14ac:dyDescent="0.2">
      <c r="A378" s="39" t="s">
        <v>7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8"/>
    </row>
    <row r="379" spans="1:12" s="9" customFormat="1" x14ac:dyDescent="0.2">
      <c r="A379" s="39" t="s">
        <v>8</v>
      </c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8"/>
    </row>
    <row r="380" spans="1:12" s="9" customFormat="1" x14ac:dyDescent="0.2">
      <c r="A380" s="41" t="s">
        <v>9</v>
      </c>
      <c r="B380" s="11">
        <f>B382+B383</f>
        <v>0</v>
      </c>
      <c r="C380" s="11">
        <f t="shared" ref="C380:K380" si="420">C382+C383</f>
        <v>17159</v>
      </c>
      <c r="D380" s="11">
        <f t="shared" si="420"/>
        <v>0</v>
      </c>
      <c r="E380" s="11">
        <f t="shared" si="420"/>
        <v>0</v>
      </c>
      <c r="F380" s="11">
        <f t="shared" si="420"/>
        <v>0</v>
      </c>
      <c r="G380" s="11">
        <f t="shared" si="420"/>
        <v>0</v>
      </c>
      <c r="H380" s="11">
        <f t="shared" si="420"/>
        <v>0</v>
      </c>
      <c r="I380" s="11">
        <f t="shared" si="420"/>
        <v>0</v>
      </c>
      <c r="J380" s="11">
        <f t="shared" si="420"/>
        <v>0</v>
      </c>
      <c r="K380" s="11">
        <f t="shared" si="420"/>
        <v>0</v>
      </c>
      <c r="L380" s="8"/>
    </row>
    <row r="381" spans="1:12" s="9" customFormat="1" x14ac:dyDescent="0.2">
      <c r="A381" s="39" t="s">
        <v>10</v>
      </c>
      <c r="B381" s="42"/>
      <c r="C381" s="42"/>
      <c r="D381" s="42"/>
      <c r="E381" s="42"/>
      <c r="F381" s="42"/>
      <c r="G381" s="42"/>
      <c r="H381" s="42"/>
      <c r="I381" s="42"/>
      <c r="J381" s="42"/>
      <c r="K381" s="55"/>
      <c r="L381" s="8"/>
    </row>
    <row r="382" spans="1:12" s="9" customFormat="1" x14ac:dyDescent="0.2">
      <c r="A382" s="43" t="s">
        <v>11</v>
      </c>
      <c r="B382" s="12">
        <f>B387</f>
        <v>0</v>
      </c>
      <c r="C382" s="12">
        <f t="shared" ref="C382:K382" si="421">C387</f>
        <v>17159</v>
      </c>
      <c r="D382" s="12">
        <f t="shared" si="421"/>
        <v>0</v>
      </c>
      <c r="E382" s="12">
        <f t="shared" si="421"/>
        <v>0</v>
      </c>
      <c r="F382" s="12">
        <f t="shared" si="421"/>
        <v>0</v>
      </c>
      <c r="G382" s="12">
        <f t="shared" si="421"/>
        <v>0</v>
      </c>
      <c r="H382" s="12">
        <f t="shared" si="421"/>
        <v>0</v>
      </c>
      <c r="I382" s="12">
        <f t="shared" si="421"/>
        <v>0</v>
      </c>
      <c r="J382" s="12">
        <f t="shared" si="421"/>
        <v>0</v>
      </c>
      <c r="K382" s="12">
        <f t="shared" si="421"/>
        <v>0</v>
      </c>
      <c r="L382" s="8"/>
    </row>
    <row r="383" spans="1:12" s="9" customFormat="1" ht="36" x14ac:dyDescent="0.2">
      <c r="A383" s="44" t="s">
        <v>12</v>
      </c>
      <c r="B383" s="12">
        <f>B388</f>
        <v>0</v>
      </c>
      <c r="C383" s="12">
        <f t="shared" ref="C383:K383" si="422">C388</f>
        <v>0</v>
      </c>
      <c r="D383" s="12">
        <f t="shared" si="422"/>
        <v>0</v>
      </c>
      <c r="E383" s="12">
        <f t="shared" si="422"/>
        <v>0</v>
      </c>
      <c r="F383" s="12">
        <f t="shared" si="422"/>
        <v>0</v>
      </c>
      <c r="G383" s="12">
        <f t="shared" si="422"/>
        <v>0</v>
      </c>
      <c r="H383" s="12">
        <f t="shared" si="422"/>
        <v>0</v>
      </c>
      <c r="I383" s="12">
        <f t="shared" si="422"/>
        <v>0</v>
      </c>
      <c r="J383" s="12">
        <f t="shared" si="422"/>
        <v>0</v>
      </c>
      <c r="K383" s="12">
        <f t="shared" si="422"/>
        <v>0</v>
      </c>
      <c r="L383" s="8"/>
    </row>
    <row r="384" spans="1:12" s="9" customFormat="1" x14ac:dyDescent="0.2">
      <c r="A384" s="67" t="s">
        <v>13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8"/>
    </row>
    <row r="385" spans="1:12" s="9" customFormat="1" x14ac:dyDescent="0.2">
      <c r="A385" s="46" t="s">
        <v>14</v>
      </c>
      <c r="B385" s="47"/>
      <c r="C385" s="47"/>
      <c r="D385" s="47"/>
      <c r="E385" s="47"/>
      <c r="F385" s="47"/>
      <c r="G385" s="47"/>
      <c r="H385" s="47"/>
      <c r="I385" s="47"/>
      <c r="J385" s="47"/>
      <c r="K385" s="48"/>
      <c r="L385" s="8"/>
    </row>
    <row r="386" spans="1:12" s="9" customFormat="1" x14ac:dyDescent="0.2">
      <c r="A386" s="77" t="s">
        <v>15</v>
      </c>
      <c r="B386" s="14">
        <f>B387+B388</f>
        <v>0</v>
      </c>
      <c r="C386" s="14">
        <f t="shared" ref="C386" si="423">C387+C388</f>
        <v>17159</v>
      </c>
      <c r="D386" s="14">
        <f t="shared" ref="D386" si="424">D387+D388</f>
        <v>0</v>
      </c>
      <c r="E386" s="15">
        <f t="shared" ref="E386" si="425">E387+E388</f>
        <v>0</v>
      </c>
      <c r="F386" s="15">
        <f t="shared" ref="F386" si="426">F387+F388</f>
        <v>0</v>
      </c>
      <c r="G386" s="15">
        <f t="shared" ref="G386" si="427">G387+G388</f>
        <v>0</v>
      </c>
      <c r="H386" s="15">
        <f t="shared" ref="H386" si="428">H387+H388</f>
        <v>0</v>
      </c>
      <c r="I386" s="15">
        <f t="shared" ref="I386" si="429">I387+I388</f>
        <v>0</v>
      </c>
      <c r="J386" s="15">
        <f t="shared" ref="J386" si="430">J387+J388</f>
        <v>0</v>
      </c>
      <c r="K386" s="15">
        <f t="shared" ref="K386" si="431">K387+K388</f>
        <v>0</v>
      </c>
      <c r="L386" s="8"/>
    </row>
    <row r="387" spans="1:12" s="9" customFormat="1" x14ac:dyDescent="0.2">
      <c r="A387" s="43" t="s">
        <v>11</v>
      </c>
      <c r="B387" s="14">
        <v>0</v>
      </c>
      <c r="C387" s="14">
        <v>17159</v>
      </c>
      <c r="D387" s="14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8"/>
    </row>
    <row r="388" spans="1:12" s="9" customFormat="1" ht="36.75" thickBot="1" x14ac:dyDescent="0.25">
      <c r="A388" s="12" t="s">
        <v>12</v>
      </c>
      <c r="B388" s="14">
        <v>0</v>
      </c>
      <c r="C388" s="14">
        <v>0</v>
      </c>
      <c r="D388" s="14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8"/>
    </row>
    <row r="389" spans="1:12" s="7" customFormat="1" ht="13.5" thickBot="1" x14ac:dyDescent="0.25">
      <c r="A389" s="50" t="s">
        <v>41</v>
      </c>
      <c r="B389" s="51"/>
      <c r="C389" s="51"/>
      <c r="D389" s="51"/>
      <c r="E389" s="51"/>
      <c r="F389" s="51"/>
      <c r="G389" s="51"/>
      <c r="H389" s="51"/>
      <c r="I389" s="51"/>
      <c r="J389" s="51"/>
      <c r="K389" s="52"/>
      <c r="L389" s="1"/>
    </row>
    <row r="390" spans="1:12" x14ac:dyDescent="0.2">
      <c r="A390" s="37" t="s">
        <v>5</v>
      </c>
      <c r="B390" s="38">
        <f>SUM(B391:B394)</f>
        <v>0</v>
      </c>
      <c r="C390" s="38">
        <f t="shared" ref="C390" si="432">SUM(C391:C394)</f>
        <v>0</v>
      </c>
      <c r="D390" s="38">
        <f t="shared" ref="D390" si="433">SUM(D391:D394)</f>
        <v>0</v>
      </c>
      <c r="E390" s="38">
        <f t="shared" ref="E390" si="434">SUM(E391:E394)</f>
        <v>0</v>
      </c>
      <c r="F390" s="38">
        <f t="shared" ref="F390" si="435">SUM(F391:F394)</f>
        <v>0</v>
      </c>
      <c r="G390" s="38">
        <f t="shared" ref="G390" si="436">SUM(G391:G394)</f>
        <v>0</v>
      </c>
      <c r="H390" s="38">
        <f t="shared" ref="H390" si="437">SUM(H391:H394)</f>
        <v>0</v>
      </c>
      <c r="I390" s="38">
        <f t="shared" ref="I390" si="438">SUM(I391:I394)</f>
        <v>0</v>
      </c>
      <c r="J390" s="38">
        <f t="shared" ref="J390" si="439">SUM(J391:J394)</f>
        <v>0</v>
      </c>
      <c r="K390" s="38">
        <f t="shared" ref="K390" si="440">SUM(K391:K394)</f>
        <v>0</v>
      </c>
    </row>
    <row r="391" spans="1:12" x14ac:dyDescent="0.2">
      <c r="A391" s="39" t="s">
        <v>6</v>
      </c>
      <c r="B391" s="40">
        <v>0</v>
      </c>
      <c r="C391" s="40">
        <v>0</v>
      </c>
      <c r="D391" s="40">
        <v>0</v>
      </c>
      <c r="E391" s="40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4">
        <v>0</v>
      </c>
    </row>
    <row r="392" spans="1:12" x14ac:dyDescent="0.2">
      <c r="A392" s="39" t="s">
        <v>7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</row>
    <row r="393" spans="1:12" s="7" customFormat="1" x14ac:dyDescent="0.2">
      <c r="A393" s="39" t="s">
        <v>8</v>
      </c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1"/>
    </row>
    <row r="394" spans="1:12" x14ac:dyDescent="0.2">
      <c r="A394" s="41" t="s">
        <v>9</v>
      </c>
      <c r="B394" s="11">
        <f>B396+B397</f>
        <v>0</v>
      </c>
      <c r="C394" s="11">
        <f t="shared" ref="C394:K394" si="441">C396+C397</f>
        <v>0</v>
      </c>
      <c r="D394" s="11">
        <f t="shared" si="441"/>
        <v>0</v>
      </c>
      <c r="E394" s="11">
        <f t="shared" si="441"/>
        <v>0</v>
      </c>
      <c r="F394" s="11">
        <f t="shared" si="441"/>
        <v>0</v>
      </c>
      <c r="G394" s="11">
        <f t="shared" si="441"/>
        <v>0</v>
      </c>
      <c r="H394" s="11">
        <f t="shared" si="441"/>
        <v>0</v>
      </c>
      <c r="I394" s="11">
        <f t="shared" si="441"/>
        <v>0</v>
      </c>
      <c r="J394" s="11">
        <f t="shared" si="441"/>
        <v>0</v>
      </c>
      <c r="K394" s="11">
        <f t="shared" si="441"/>
        <v>0</v>
      </c>
    </row>
    <row r="395" spans="1:12" x14ac:dyDescent="0.2">
      <c r="A395" s="39" t="s">
        <v>10</v>
      </c>
      <c r="B395" s="42"/>
      <c r="C395" s="42"/>
      <c r="D395" s="42"/>
      <c r="E395" s="42"/>
      <c r="F395" s="42"/>
      <c r="G395" s="42"/>
      <c r="H395" s="42"/>
      <c r="I395" s="42"/>
      <c r="J395" s="42"/>
      <c r="K395" s="55"/>
    </row>
    <row r="396" spans="1:12" x14ac:dyDescent="0.2">
      <c r="A396" s="43" t="s">
        <v>11</v>
      </c>
      <c r="B396" s="12">
        <f>B401</f>
        <v>0</v>
      </c>
      <c r="C396" s="12">
        <f t="shared" ref="C396:K396" si="442">C401</f>
        <v>0</v>
      </c>
      <c r="D396" s="12">
        <f t="shared" si="442"/>
        <v>0</v>
      </c>
      <c r="E396" s="12">
        <f t="shared" si="442"/>
        <v>0</v>
      </c>
      <c r="F396" s="12">
        <f t="shared" si="442"/>
        <v>0</v>
      </c>
      <c r="G396" s="12">
        <f t="shared" si="442"/>
        <v>0</v>
      </c>
      <c r="H396" s="12">
        <f t="shared" si="442"/>
        <v>0</v>
      </c>
      <c r="I396" s="12">
        <f t="shared" si="442"/>
        <v>0</v>
      </c>
      <c r="J396" s="12">
        <f t="shared" si="442"/>
        <v>0</v>
      </c>
      <c r="K396" s="12">
        <f t="shared" si="442"/>
        <v>0</v>
      </c>
    </row>
    <row r="397" spans="1:12" ht="36" x14ac:dyDescent="0.2">
      <c r="A397" s="44" t="s">
        <v>12</v>
      </c>
      <c r="B397" s="12">
        <f>B402</f>
        <v>0</v>
      </c>
      <c r="C397" s="12">
        <f t="shared" ref="C397:K397" si="443">C402</f>
        <v>0</v>
      </c>
      <c r="D397" s="12">
        <f t="shared" si="443"/>
        <v>0</v>
      </c>
      <c r="E397" s="12">
        <f t="shared" si="443"/>
        <v>0</v>
      </c>
      <c r="F397" s="12">
        <f t="shared" si="443"/>
        <v>0</v>
      </c>
      <c r="G397" s="12">
        <f t="shared" si="443"/>
        <v>0</v>
      </c>
      <c r="H397" s="12">
        <f t="shared" si="443"/>
        <v>0</v>
      </c>
      <c r="I397" s="12">
        <f t="shared" si="443"/>
        <v>0</v>
      </c>
      <c r="J397" s="12">
        <f t="shared" si="443"/>
        <v>0</v>
      </c>
      <c r="K397" s="12">
        <f t="shared" si="443"/>
        <v>0</v>
      </c>
    </row>
    <row r="398" spans="1:12" x14ac:dyDescent="0.2">
      <c r="A398" s="67" t="s">
        <v>13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2" x14ac:dyDescent="0.2">
      <c r="A399" s="46" t="s">
        <v>14</v>
      </c>
      <c r="B399" s="47"/>
      <c r="C399" s="47"/>
      <c r="D399" s="47"/>
      <c r="E399" s="47"/>
      <c r="F399" s="47"/>
      <c r="G399" s="47"/>
      <c r="H399" s="47"/>
      <c r="I399" s="47"/>
      <c r="J399" s="47"/>
      <c r="K399" s="48"/>
    </row>
    <row r="400" spans="1:12" x14ac:dyDescent="0.2">
      <c r="A400" s="77" t="s">
        <v>15</v>
      </c>
      <c r="B400" s="14">
        <f>B401+B402</f>
        <v>0</v>
      </c>
      <c r="C400" s="14">
        <f t="shared" ref="C400" si="444">C401+C402</f>
        <v>0</v>
      </c>
      <c r="D400" s="14">
        <f t="shared" ref="D400" si="445">D401+D402</f>
        <v>0</v>
      </c>
      <c r="E400" s="15">
        <f t="shared" ref="E400" si="446">E401+E402</f>
        <v>0</v>
      </c>
      <c r="F400" s="15">
        <f t="shared" ref="F400" si="447">F401+F402</f>
        <v>0</v>
      </c>
      <c r="G400" s="15">
        <f t="shared" ref="G400" si="448">G401+G402</f>
        <v>0</v>
      </c>
      <c r="H400" s="15">
        <f t="shared" ref="H400" si="449">H401+H402</f>
        <v>0</v>
      </c>
      <c r="I400" s="15">
        <f t="shared" ref="I400" si="450">I401+I402</f>
        <v>0</v>
      </c>
      <c r="J400" s="15">
        <f t="shared" ref="J400" si="451">J401+J402</f>
        <v>0</v>
      </c>
      <c r="K400" s="15">
        <f t="shared" ref="K400" si="452">K401+K402</f>
        <v>0</v>
      </c>
    </row>
    <row r="401" spans="1:14" s="1" customFormat="1" x14ac:dyDescent="0.2">
      <c r="A401" s="43" t="s">
        <v>11</v>
      </c>
      <c r="B401" s="14">
        <v>0</v>
      </c>
      <c r="C401" s="14">
        <v>0</v>
      </c>
      <c r="D401" s="14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M401" s="2"/>
      <c r="N401" s="2"/>
    </row>
    <row r="402" spans="1:14" s="1" customFormat="1" ht="36.75" thickBot="1" x14ac:dyDescent="0.25">
      <c r="A402" s="12" t="s">
        <v>12</v>
      </c>
      <c r="B402" s="14">
        <v>0</v>
      </c>
      <c r="C402" s="14">
        <v>0</v>
      </c>
      <c r="D402" s="14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M402" s="2"/>
      <c r="N402" s="2"/>
    </row>
    <row r="403" spans="1:14" s="1" customFormat="1" ht="13.5" thickBot="1" x14ac:dyDescent="0.25">
      <c r="A403" s="50" t="s">
        <v>42</v>
      </c>
      <c r="B403" s="51"/>
      <c r="C403" s="51"/>
      <c r="D403" s="51"/>
      <c r="E403" s="51"/>
      <c r="F403" s="51"/>
      <c r="G403" s="51"/>
      <c r="H403" s="51"/>
      <c r="I403" s="51"/>
      <c r="J403" s="51"/>
      <c r="K403" s="52"/>
      <c r="M403" s="2"/>
      <c r="N403" s="2"/>
    </row>
    <row r="404" spans="1:14" s="1" customFormat="1" x14ac:dyDescent="0.2">
      <c r="A404" s="37" t="s">
        <v>5</v>
      </c>
      <c r="B404" s="38">
        <f>SUM(B405:B408)</f>
        <v>0</v>
      </c>
      <c r="C404" s="38">
        <f t="shared" ref="C404" si="453">SUM(C405:C408)</f>
        <v>0</v>
      </c>
      <c r="D404" s="38">
        <f t="shared" ref="D404" si="454">SUM(D405:D408)</f>
        <v>0</v>
      </c>
      <c r="E404" s="38">
        <f t="shared" ref="E404" si="455">SUM(E405:E408)</f>
        <v>0</v>
      </c>
      <c r="F404" s="38">
        <f t="shared" ref="F404" si="456">SUM(F405:F408)</f>
        <v>0</v>
      </c>
      <c r="G404" s="38">
        <f t="shared" ref="G404" si="457">SUM(G405:G408)</f>
        <v>0</v>
      </c>
      <c r="H404" s="38">
        <f t="shared" ref="H404" si="458">SUM(H405:H408)</f>
        <v>0</v>
      </c>
      <c r="I404" s="38">
        <f t="shared" ref="I404" si="459">SUM(I405:I408)</f>
        <v>0</v>
      </c>
      <c r="J404" s="38">
        <f t="shared" ref="J404" si="460">SUM(J405:J408)</f>
        <v>0</v>
      </c>
      <c r="K404" s="38">
        <f t="shared" ref="K404" si="461">SUM(K405:K408)</f>
        <v>0</v>
      </c>
      <c r="M404" s="2"/>
      <c r="N404" s="2"/>
    </row>
    <row r="405" spans="1:14" s="1" customFormat="1" x14ac:dyDescent="0.2">
      <c r="A405" s="39" t="s">
        <v>6</v>
      </c>
      <c r="B405" s="40">
        <v>0</v>
      </c>
      <c r="C405" s="40">
        <v>0</v>
      </c>
      <c r="D405" s="40">
        <v>0</v>
      </c>
      <c r="E405" s="40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4">
        <v>0</v>
      </c>
      <c r="M405" s="2"/>
      <c r="N405" s="2"/>
    </row>
    <row r="406" spans="1:14" s="1" customFormat="1" x14ac:dyDescent="0.2">
      <c r="A406" s="39" t="s">
        <v>7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M406" s="2"/>
      <c r="N406" s="2"/>
    </row>
    <row r="407" spans="1:14" s="1" customFormat="1" x14ac:dyDescent="0.2">
      <c r="A407" s="39" t="s">
        <v>8</v>
      </c>
      <c r="B407" s="40">
        <v>0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M407" s="2"/>
      <c r="N407" s="2"/>
    </row>
    <row r="408" spans="1:14" s="1" customFormat="1" x14ac:dyDescent="0.2">
      <c r="A408" s="41" t="s">
        <v>9</v>
      </c>
      <c r="B408" s="11">
        <f>B410+B411</f>
        <v>0</v>
      </c>
      <c r="C408" s="11">
        <f t="shared" ref="C408:K408" si="462">C410+C411</f>
        <v>0</v>
      </c>
      <c r="D408" s="11">
        <f t="shared" si="462"/>
        <v>0</v>
      </c>
      <c r="E408" s="11">
        <f t="shared" si="462"/>
        <v>0</v>
      </c>
      <c r="F408" s="11">
        <f t="shared" si="462"/>
        <v>0</v>
      </c>
      <c r="G408" s="11">
        <f t="shared" si="462"/>
        <v>0</v>
      </c>
      <c r="H408" s="11">
        <f t="shared" si="462"/>
        <v>0</v>
      </c>
      <c r="I408" s="11">
        <f t="shared" si="462"/>
        <v>0</v>
      </c>
      <c r="J408" s="11">
        <f t="shared" si="462"/>
        <v>0</v>
      </c>
      <c r="K408" s="11">
        <f t="shared" si="462"/>
        <v>0</v>
      </c>
      <c r="M408" s="2"/>
      <c r="N408" s="2"/>
    </row>
    <row r="409" spans="1:14" s="1" customFormat="1" x14ac:dyDescent="0.2">
      <c r="A409" s="39" t="s">
        <v>10</v>
      </c>
      <c r="B409" s="42"/>
      <c r="C409" s="42"/>
      <c r="D409" s="42"/>
      <c r="E409" s="42"/>
      <c r="F409" s="42"/>
      <c r="G409" s="42"/>
      <c r="H409" s="42"/>
      <c r="I409" s="42"/>
      <c r="J409" s="42"/>
      <c r="K409" s="55"/>
      <c r="M409" s="2"/>
      <c r="N409" s="2"/>
    </row>
    <row r="410" spans="1:14" s="1" customFormat="1" x14ac:dyDescent="0.2">
      <c r="A410" s="43" t="s">
        <v>11</v>
      </c>
      <c r="B410" s="12">
        <f>B415</f>
        <v>0</v>
      </c>
      <c r="C410" s="12">
        <f t="shared" ref="C410:K410" si="463">C415</f>
        <v>0</v>
      </c>
      <c r="D410" s="12">
        <f t="shared" si="463"/>
        <v>0</v>
      </c>
      <c r="E410" s="12">
        <f t="shared" si="463"/>
        <v>0</v>
      </c>
      <c r="F410" s="12">
        <f t="shared" si="463"/>
        <v>0</v>
      </c>
      <c r="G410" s="12">
        <f t="shared" si="463"/>
        <v>0</v>
      </c>
      <c r="H410" s="12">
        <f t="shared" si="463"/>
        <v>0</v>
      </c>
      <c r="I410" s="12">
        <f t="shared" si="463"/>
        <v>0</v>
      </c>
      <c r="J410" s="12">
        <f t="shared" si="463"/>
        <v>0</v>
      </c>
      <c r="K410" s="12">
        <f t="shared" si="463"/>
        <v>0</v>
      </c>
      <c r="M410" s="2"/>
      <c r="N410" s="2"/>
    </row>
    <row r="411" spans="1:14" s="1" customFormat="1" ht="36" x14ac:dyDescent="0.2">
      <c r="A411" s="44" t="s">
        <v>12</v>
      </c>
      <c r="B411" s="12">
        <f>B416</f>
        <v>0</v>
      </c>
      <c r="C411" s="12">
        <f t="shared" ref="C411:K411" si="464">C416</f>
        <v>0</v>
      </c>
      <c r="D411" s="12">
        <f t="shared" si="464"/>
        <v>0</v>
      </c>
      <c r="E411" s="12">
        <f t="shared" si="464"/>
        <v>0</v>
      </c>
      <c r="F411" s="12">
        <f t="shared" si="464"/>
        <v>0</v>
      </c>
      <c r="G411" s="12">
        <f t="shared" si="464"/>
        <v>0</v>
      </c>
      <c r="H411" s="12">
        <f t="shared" si="464"/>
        <v>0</v>
      </c>
      <c r="I411" s="12">
        <f t="shared" si="464"/>
        <v>0</v>
      </c>
      <c r="J411" s="12">
        <f t="shared" si="464"/>
        <v>0</v>
      </c>
      <c r="K411" s="12">
        <f t="shared" si="464"/>
        <v>0</v>
      </c>
      <c r="M411" s="2"/>
      <c r="N411" s="2"/>
    </row>
    <row r="412" spans="1:14" s="1" customFormat="1" x14ac:dyDescent="0.2">
      <c r="A412" s="67" t="s">
        <v>13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M412" s="2"/>
      <c r="N412" s="2"/>
    </row>
    <row r="413" spans="1:14" s="1" customFormat="1" x14ac:dyDescent="0.2">
      <c r="A413" s="46" t="s">
        <v>14</v>
      </c>
      <c r="B413" s="47"/>
      <c r="C413" s="47"/>
      <c r="D413" s="47"/>
      <c r="E413" s="47"/>
      <c r="F413" s="47"/>
      <c r="G413" s="47"/>
      <c r="H413" s="47"/>
      <c r="I413" s="47"/>
      <c r="J413" s="47"/>
      <c r="K413" s="48"/>
      <c r="M413" s="2"/>
      <c r="N413" s="2"/>
    </row>
    <row r="414" spans="1:14" s="1" customFormat="1" x14ac:dyDescent="0.2">
      <c r="A414" s="77" t="s">
        <v>15</v>
      </c>
      <c r="B414" s="14">
        <f>B415+B416</f>
        <v>0</v>
      </c>
      <c r="C414" s="14">
        <f t="shared" ref="C414" si="465">C415+C416</f>
        <v>0</v>
      </c>
      <c r="D414" s="14">
        <f t="shared" ref="D414" si="466">D415+D416</f>
        <v>0</v>
      </c>
      <c r="E414" s="15">
        <f t="shared" ref="E414" si="467">E415+E416</f>
        <v>0</v>
      </c>
      <c r="F414" s="15">
        <f t="shared" ref="F414" si="468">F415+F416</f>
        <v>0</v>
      </c>
      <c r="G414" s="15">
        <f t="shared" ref="G414" si="469">G415+G416</f>
        <v>0</v>
      </c>
      <c r="H414" s="15">
        <f t="shared" ref="H414" si="470">H415+H416</f>
        <v>0</v>
      </c>
      <c r="I414" s="15">
        <f t="shared" ref="I414" si="471">I415+I416</f>
        <v>0</v>
      </c>
      <c r="J414" s="15">
        <f t="shared" ref="J414" si="472">J415+J416</f>
        <v>0</v>
      </c>
      <c r="K414" s="15">
        <f t="shared" ref="K414" si="473">K415+K416</f>
        <v>0</v>
      </c>
      <c r="M414" s="2"/>
      <c r="N414" s="2"/>
    </row>
    <row r="415" spans="1:14" s="1" customFormat="1" x14ac:dyDescent="0.2">
      <c r="A415" s="43" t="s">
        <v>11</v>
      </c>
      <c r="B415" s="14">
        <v>0</v>
      </c>
      <c r="C415" s="14">
        <v>0</v>
      </c>
      <c r="D415" s="14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M415" s="2"/>
      <c r="N415" s="2"/>
    </row>
    <row r="416" spans="1:14" s="1" customFormat="1" ht="36.75" thickBot="1" x14ac:dyDescent="0.25">
      <c r="A416" s="12" t="s">
        <v>12</v>
      </c>
      <c r="B416" s="14">
        <v>0</v>
      </c>
      <c r="C416" s="14">
        <v>0</v>
      </c>
      <c r="D416" s="14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M416" s="2"/>
      <c r="N416" s="2"/>
    </row>
    <row r="417" spans="1:14" s="1" customFormat="1" ht="13.5" thickBot="1" x14ac:dyDescent="0.25">
      <c r="A417" s="50" t="s">
        <v>43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2"/>
      <c r="M417" s="2"/>
      <c r="N417" s="2"/>
    </row>
    <row r="418" spans="1:14" s="1" customFormat="1" x14ac:dyDescent="0.2">
      <c r="A418" s="37" t="s">
        <v>5</v>
      </c>
      <c r="B418" s="38">
        <f>SUM(B419:B422)</f>
        <v>230522</v>
      </c>
      <c r="C418" s="38">
        <f t="shared" ref="C418" si="474">SUM(C419:C422)</f>
        <v>230522</v>
      </c>
      <c r="D418" s="38">
        <f t="shared" ref="D418" si="475">SUM(D419:D422)</f>
        <v>230522</v>
      </c>
      <c r="E418" s="38">
        <f t="shared" ref="E418" si="476">SUM(E419:E422)</f>
        <v>0</v>
      </c>
      <c r="F418" s="38">
        <f t="shared" ref="F418" si="477">SUM(F419:F422)</f>
        <v>0</v>
      </c>
      <c r="G418" s="38">
        <f t="shared" ref="G418" si="478">SUM(G419:G422)</f>
        <v>0</v>
      </c>
      <c r="H418" s="38">
        <f t="shared" ref="H418" si="479">SUM(H419:H422)</f>
        <v>0</v>
      </c>
      <c r="I418" s="38">
        <f t="shared" ref="I418" si="480">SUM(I419:I422)</f>
        <v>0</v>
      </c>
      <c r="J418" s="38">
        <f t="shared" ref="J418" si="481">SUM(J419:J422)</f>
        <v>0</v>
      </c>
      <c r="K418" s="38">
        <f t="shared" ref="K418" si="482">SUM(K419:K422)</f>
        <v>0</v>
      </c>
      <c r="M418" s="2"/>
      <c r="N418" s="2"/>
    </row>
    <row r="419" spans="1:14" s="1" customFormat="1" x14ac:dyDescent="0.2">
      <c r="A419" s="39" t="s">
        <v>6</v>
      </c>
      <c r="B419" s="40">
        <v>0</v>
      </c>
      <c r="C419" s="40">
        <v>0</v>
      </c>
      <c r="D419" s="40">
        <v>0</v>
      </c>
      <c r="E419" s="40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4">
        <v>0</v>
      </c>
      <c r="M419" s="2"/>
      <c r="N419" s="2"/>
    </row>
    <row r="420" spans="1:14" s="1" customFormat="1" x14ac:dyDescent="0.2">
      <c r="A420" s="39" t="s">
        <v>7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M420" s="2"/>
      <c r="N420" s="2"/>
    </row>
    <row r="421" spans="1:14" s="1" customFormat="1" x14ac:dyDescent="0.2">
      <c r="A421" s="39" t="s">
        <v>8</v>
      </c>
      <c r="B421" s="40">
        <v>0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M421" s="2"/>
      <c r="N421" s="2"/>
    </row>
    <row r="422" spans="1:14" s="1" customFormat="1" x14ac:dyDescent="0.2">
      <c r="A422" s="41" t="s">
        <v>9</v>
      </c>
      <c r="B422" s="11">
        <f>B424+B425</f>
        <v>230522</v>
      </c>
      <c r="C422" s="11">
        <f t="shared" ref="C422:K422" si="483">C424+C425</f>
        <v>230522</v>
      </c>
      <c r="D422" s="11">
        <f t="shared" si="483"/>
        <v>230522</v>
      </c>
      <c r="E422" s="11">
        <f t="shared" si="483"/>
        <v>0</v>
      </c>
      <c r="F422" s="11">
        <f t="shared" si="483"/>
        <v>0</v>
      </c>
      <c r="G422" s="11">
        <f t="shared" si="483"/>
        <v>0</v>
      </c>
      <c r="H422" s="11">
        <f t="shared" si="483"/>
        <v>0</v>
      </c>
      <c r="I422" s="11">
        <f t="shared" si="483"/>
        <v>0</v>
      </c>
      <c r="J422" s="11">
        <f t="shared" si="483"/>
        <v>0</v>
      </c>
      <c r="K422" s="11">
        <f t="shared" si="483"/>
        <v>0</v>
      </c>
      <c r="M422" s="2"/>
      <c r="N422" s="2"/>
    </row>
    <row r="423" spans="1:14" s="1" customFormat="1" x14ac:dyDescent="0.2">
      <c r="A423" s="39" t="s">
        <v>10</v>
      </c>
      <c r="B423" s="42"/>
      <c r="C423" s="42"/>
      <c r="D423" s="42"/>
      <c r="E423" s="42"/>
      <c r="F423" s="42"/>
      <c r="G423" s="42"/>
      <c r="H423" s="42"/>
      <c r="I423" s="42"/>
      <c r="J423" s="42"/>
      <c r="K423" s="55"/>
      <c r="M423" s="2"/>
      <c r="N423" s="2"/>
    </row>
    <row r="424" spans="1:14" s="1" customFormat="1" x14ac:dyDescent="0.2">
      <c r="A424" s="43" t="s">
        <v>11</v>
      </c>
      <c r="B424" s="12">
        <f>B429</f>
        <v>0</v>
      </c>
      <c r="C424" s="12">
        <f t="shared" ref="C424:K424" si="484">C429</f>
        <v>0</v>
      </c>
      <c r="D424" s="12">
        <f t="shared" si="484"/>
        <v>0</v>
      </c>
      <c r="E424" s="12">
        <f t="shared" si="484"/>
        <v>0</v>
      </c>
      <c r="F424" s="12">
        <f t="shared" si="484"/>
        <v>0</v>
      </c>
      <c r="G424" s="12">
        <f t="shared" si="484"/>
        <v>0</v>
      </c>
      <c r="H424" s="12">
        <f t="shared" si="484"/>
        <v>0</v>
      </c>
      <c r="I424" s="12">
        <f t="shared" si="484"/>
        <v>0</v>
      </c>
      <c r="J424" s="12">
        <f t="shared" si="484"/>
        <v>0</v>
      </c>
      <c r="K424" s="12">
        <f t="shared" si="484"/>
        <v>0</v>
      </c>
      <c r="M424" s="2"/>
      <c r="N424" s="2"/>
    </row>
    <row r="425" spans="1:14" s="1" customFormat="1" ht="36" x14ac:dyDescent="0.2">
      <c r="A425" s="44" t="s">
        <v>12</v>
      </c>
      <c r="B425" s="12">
        <f>B430</f>
        <v>230522</v>
      </c>
      <c r="C425" s="12">
        <f t="shared" ref="C425:K425" si="485">C430</f>
        <v>230522</v>
      </c>
      <c r="D425" s="12">
        <f t="shared" si="485"/>
        <v>230522</v>
      </c>
      <c r="E425" s="12">
        <f t="shared" si="485"/>
        <v>0</v>
      </c>
      <c r="F425" s="12">
        <f t="shared" si="485"/>
        <v>0</v>
      </c>
      <c r="G425" s="12">
        <f t="shared" si="485"/>
        <v>0</v>
      </c>
      <c r="H425" s="12">
        <f t="shared" si="485"/>
        <v>0</v>
      </c>
      <c r="I425" s="12">
        <f t="shared" si="485"/>
        <v>0</v>
      </c>
      <c r="J425" s="12">
        <f t="shared" si="485"/>
        <v>0</v>
      </c>
      <c r="K425" s="12">
        <f t="shared" si="485"/>
        <v>0</v>
      </c>
      <c r="M425" s="2"/>
      <c r="N425" s="2"/>
    </row>
    <row r="426" spans="1:14" s="1" customFormat="1" x14ac:dyDescent="0.2">
      <c r="A426" s="67" t="s">
        <v>13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M426" s="2"/>
      <c r="N426" s="2"/>
    </row>
    <row r="427" spans="1:14" s="1" customFormat="1" x14ac:dyDescent="0.2">
      <c r="A427" s="46" t="s">
        <v>14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8"/>
      <c r="M427" s="2"/>
      <c r="N427" s="2"/>
    </row>
    <row r="428" spans="1:14" s="1" customFormat="1" x14ac:dyDescent="0.2">
      <c r="A428" s="77" t="s">
        <v>59</v>
      </c>
      <c r="B428" s="14">
        <f>B429+B430</f>
        <v>230522</v>
      </c>
      <c r="C428" s="14">
        <f t="shared" ref="C428" si="486">C429+C430</f>
        <v>230522</v>
      </c>
      <c r="D428" s="14">
        <f t="shared" ref="D428" si="487">D429+D430</f>
        <v>230522</v>
      </c>
      <c r="E428" s="15">
        <f t="shared" ref="E428" si="488">E429+E430</f>
        <v>0</v>
      </c>
      <c r="F428" s="15">
        <f t="shared" ref="F428" si="489">F429+F430</f>
        <v>0</v>
      </c>
      <c r="G428" s="15">
        <f t="shared" ref="G428" si="490">G429+G430</f>
        <v>0</v>
      </c>
      <c r="H428" s="15">
        <f t="shared" ref="H428" si="491">H429+H430</f>
        <v>0</v>
      </c>
      <c r="I428" s="15">
        <f t="shared" ref="I428" si="492">I429+I430</f>
        <v>0</v>
      </c>
      <c r="J428" s="15">
        <f t="shared" ref="J428" si="493">J429+J430</f>
        <v>0</v>
      </c>
      <c r="K428" s="15">
        <f t="shared" ref="K428" si="494">K429+K430</f>
        <v>0</v>
      </c>
      <c r="M428" s="2"/>
      <c r="N428" s="2"/>
    </row>
    <row r="429" spans="1:14" s="1" customFormat="1" x14ac:dyDescent="0.2">
      <c r="A429" s="43" t="s">
        <v>11</v>
      </c>
      <c r="B429" s="14">
        <v>0</v>
      </c>
      <c r="C429" s="14">
        <v>0</v>
      </c>
      <c r="D429" s="14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M429" s="2"/>
      <c r="N429" s="2"/>
    </row>
    <row r="430" spans="1:14" s="1" customFormat="1" ht="36" x14ac:dyDescent="0.2">
      <c r="A430" s="12" t="s">
        <v>12</v>
      </c>
      <c r="B430" s="14">
        <f>B431</f>
        <v>230522</v>
      </c>
      <c r="C430" s="14">
        <f t="shared" ref="C430:K430" si="495">C431</f>
        <v>230522</v>
      </c>
      <c r="D430" s="14">
        <f t="shared" si="495"/>
        <v>230522</v>
      </c>
      <c r="E430" s="14">
        <f t="shared" si="495"/>
        <v>0</v>
      </c>
      <c r="F430" s="14">
        <f t="shared" si="495"/>
        <v>0</v>
      </c>
      <c r="G430" s="14">
        <f t="shared" si="495"/>
        <v>0</v>
      </c>
      <c r="H430" s="14">
        <f t="shared" si="495"/>
        <v>0</v>
      </c>
      <c r="I430" s="14">
        <f t="shared" si="495"/>
        <v>0</v>
      </c>
      <c r="J430" s="14">
        <f t="shared" si="495"/>
        <v>0</v>
      </c>
      <c r="K430" s="14">
        <f t="shared" si="495"/>
        <v>0</v>
      </c>
      <c r="M430" s="2"/>
      <c r="N430" s="2"/>
    </row>
    <row r="431" spans="1:14" s="1" customFormat="1" x14ac:dyDescent="0.2">
      <c r="A431" s="81" t="s">
        <v>60</v>
      </c>
      <c r="B431" s="14">
        <v>230522</v>
      </c>
      <c r="C431" s="14">
        <v>230522</v>
      </c>
      <c r="D431" s="14">
        <v>230522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M431" s="2"/>
      <c r="N431" s="2"/>
    </row>
    <row r="432" spans="1:14" s="1" customFormat="1" x14ac:dyDescent="0.2">
      <c r="A432" s="77" t="s">
        <v>20</v>
      </c>
      <c r="B432" s="14">
        <f>B433+B434</f>
        <v>167961</v>
      </c>
      <c r="C432" s="14">
        <f t="shared" ref="C432:K432" si="496">C433+C434</f>
        <v>167961</v>
      </c>
      <c r="D432" s="14">
        <f t="shared" si="496"/>
        <v>167961</v>
      </c>
      <c r="E432" s="14">
        <f t="shared" si="496"/>
        <v>12000</v>
      </c>
      <c r="F432" s="14">
        <f t="shared" si="496"/>
        <v>10000</v>
      </c>
      <c r="G432" s="14">
        <f t="shared" si="496"/>
        <v>10000</v>
      </c>
      <c r="H432" s="14">
        <f t="shared" si="496"/>
        <v>10000</v>
      </c>
      <c r="I432" s="14">
        <f t="shared" si="496"/>
        <v>10000</v>
      </c>
      <c r="J432" s="14">
        <f t="shared" si="496"/>
        <v>10000</v>
      </c>
      <c r="K432" s="14">
        <f t="shared" si="496"/>
        <v>10000</v>
      </c>
      <c r="M432" s="2"/>
      <c r="N432" s="2"/>
    </row>
    <row r="433" spans="1:14" s="1" customFormat="1" x14ac:dyDescent="0.2">
      <c r="A433" s="43" t="s">
        <v>11</v>
      </c>
      <c r="B433" s="14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M433" s="2"/>
      <c r="N433" s="2"/>
    </row>
    <row r="434" spans="1:14" s="1" customFormat="1" ht="36" x14ac:dyDescent="0.2">
      <c r="A434" s="12" t="s">
        <v>12</v>
      </c>
      <c r="B434" s="14">
        <f>B435</f>
        <v>167961</v>
      </c>
      <c r="C434" s="14">
        <f t="shared" ref="C434:K434" si="497">C435</f>
        <v>167961</v>
      </c>
      <c r="D434" s="14">
        <f t="shared" si="497"/>
        <v>167961</v>
      </c>
      <c r="E434" s="14">
        <f t="shared" si="497"/>
        <v>12000</v>
      </c>
      <c r="F434" s="14">
        <f t="shared" si="497"/>
        <v>10000</v>
      </c>
      <c r="G434" s="14">
        <f t="shared" si="497"/>
        <v>10000</v>
      </c>
      <c r="H434" s="14">
        <f t="shared" si="497"/>
        <v>10000</v>
      </c>
      <c r="I434" s="14">
        <f t="shared" si="497"/>
        <v>10000</v>
      </c>
      <c r="J434" s="14">
        <f t="shared" si="497"/>
        <v>10000</v>
      </c>
      <c r="K434" s="14">
        <f t="shared" si="497"/>
        <v>10000</v>
      </c>
      <c r="M434" s="2"/>
      <c r="N434" s="2"/>
    </row>
    <row r="435" spans="1:14" s="1" customFormat="1" x14ac:dyDescent="0.2">
      <c r="A435" s="81" t="s">
        <v>57</v>
      </c>
      <c r="B435" s="14">
        <v>167961</v>
      </c>
      <c r="C435" s="14">
        <v>167961</v>
      </c>
      <c r="D435" s="14">
        <v>167961</v>
      </c>
      <c r="E435" s="15">
        <v>12000</v>
      </c>
      <c r="F435" s="15">
        <v>10000</v>
      </c>
      <c r="G435" s="15">
        <v>10000</v>
      </c>
      <c r="H435" s="15">
        <v>10000</v>
      </c>
      <c r="I435" s="15">
        <v>10000</v>
      </c>
      <c r="J435" s="15">
        <v>10000</v>
      </c>
      <c r="K435" s="15">
        <v>10000</v>
      </c>
      <c r="M435" s="2"/>
      <c r="N435" s="2"/>
    </row>
    <row r="436" spans="1:14" s="1" customFormat="1" ht="13.5" thickBot="1" x14ac:dyDescent="0.25">
      <c r="A436" s="95" t="s">
        <v>44</v>
      </c>
      <c r="B436" s="96"/>
      <c r="C436" s="96"/>
      <c r="D436" s="96"/>
      <c r="E436" s="96"/>
      <c r="F436" s="96"/>
      <c r="G436" s="96"/>
      <c r="H436" s="96"/>
      <c r="I436" s="96"/>
      <c r="J436" s="96"/>
      <c r="K436" s="97"/>
      <c r="M436" s="2"/>
      <c r="N436" s="2"/>
    </row>
    <row r="437" spans="1:14" s="1" customFormat="1" ht="13.5" thickBot="1" x14ac:dyDescent="0.25">
      <c r="A437" s="98" t="s">
        <v>31</v>
      </c>
      <c r="B437" s="99"/>
      <c r="C437" s="99"/>
      <c r="D437" s="99"/>
      <c r="E437" s="99"/>
      <c r="F437" s="99"/>
      <c r="G437" s="99"/>
      <c r="H437" s="99"/>
      <c r="I437" s="99"/>
      <c r="J437" s="99"/>
      <c r="K437" s="100"/>
      <c r="M437" s="2"/>
      <c r="N437" s="2"/>
    </row>
    <row r="438" spans="1:14" s="1" customFormat="1" x14ac:dyDescent="0.2">
      <c r="A438" s="19" t="s">
        <v>5</v>
      </c>
      <c r="B438" s="11">
        <f>SUM(B439:B442)</f>
        <v>1413882</v>
      </c>
      <c r="C438" s="11">
        <f t="shared" ref="C438:K438" si="498">SUM(C439:C442)</f>
        <v>460000</v>
      </c>
      <c r="D438" s="11">
        <f t="shared" si="498"/>
        <v>0</v>
      </c>
      <c r="E438" s="11">
        <f t="shared" si="498"/>
        <v>0</v>
      </c>
      <c r="F438" s="11">
        <f t="shared" si="498"/>
        <v>1560162</v>
      </c>
      <c r="G438" s="11">
        <f t="shared" si="498"/>
        <v>1344000</v>
      </c>
      <c r="H438" s="11">
        <f t="shared" si="498"/>
        <v>1344000</v>
      </c>
      <c r="I438" s="11">
        <f t="shared" si="498"/>
        <v>1344000</v>
      </c>
      <c r="J438" s="11">
        <f t="shared" si="498"/>
        <v>1344000</v>
      </c>
      <c r="K438" s="11">
        <f t="shared" si="498"/>
        <v>140250</v>
      </c>
      <c r="M438" s="2"/>
      <c r="N438" s="2"/>
    </row>
    <row r="439" spans="1:14" s="1" customFormat="1" x14ac:dyDescent="0.2">
      <c r="A439" s="20" t="s">
        <v>6</v>
      </c>
      <c r="B439" s="14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M439" s="2"/>
      <c r="N439" s="2"/>
    </row>
    <row r="440" spans="1:14" s="1" customFormat="1" x14ac:dyDescent="0.2">
      <c r="A440" s="20" t="s">
        <v>7</v>
      </c>
      <c r="B440" s="14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M440" s="2"/>
      <c r="N440" s="2"/>
    </row>
    <row r="441" spans="1:14" s="1" customFormat="1" x14ac:dyDescent="0.2">
      <c r="A441" s="20" t="s">
        <v>8</v>
      </c>
      <c r="B441" s="14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M441" s="2"/>
      <c r="N441" s="2"/>
    </row>
    <row r="442" spans="1:14" s="1" customFormat="1" x14ac:dyDescent="0.2">
      <c r="A442" s="23" t="s">
        <v>9</v>
      </c>
      <c r="B442" s="11">
        <f>B444+B445</f>
        <v>1413882</v>
      </c>
      <c r="C442" s="11">
        <f t="shared" ref="C442:K442" si="499">C444+C445</f>
        <v>460000</v>
      </c>
      <c r="D442" s="11">
        <f t="shared" si="499"/>
        <v>0</v>
      </c>
      <c r="E442" s="11">
        <f t="shared" si="499"/>
        <v>0</v>
      </c>
      <c r="F442" s="11">
        <f t="shared" si="499"/>
        <v>1560162</v>
      </c>
      <c r="G442" s="11">
        <f t="shared" si="499"/>
        <v>1344000</v>
      </c>
      <c r="H442" s="11">
        <f t="shared" si="499"/>
        <v>1344000</v>
      </c>
      <c r="I442" s="11">
        <f t="shared" si="499"/>
        <v>1344000</v>
      </c>
      <c r="J442" s="11">
        <f t="shared" si="499"/>
        <v>1344000</v>
      </c>
      <c r="K442" s="11">
        <f t="shared" si="499"/>
        <v>140250</v>
      </c>
      <c r="M442" s="2"/>
      <c r="N442" s="2"/>
    </row>
    <row r="443" spans="1:14" s="1" customFormat="1" x14ac:dyDescent="0.2">
      <c r="A443" s="20" t="s">
        <v>10</v>
      </c>
      <c r="B443" s="59"/>
      <c r="C443" s="59"/>
      <c r="D443" s="59"/>
      <c r="E443" s="59"/>
      <c r="F443" s="59"/>
      <c r="G443" s="59"/>
      <c r="H443" s="60"/>
      <c r="I443" s="60"/>
      <c r="J443" s="60"/>
      <c r="K443" s="60"/>
      <c r="M443" s="2"/>
      <c r="N443" s="2"/>
    </row>
    <row r="444" spans="1:14" s="1" customFormat="1" x14ac:dyDescent="0.2">
      <c r="A444" s="25" t="s">
        <v>11</v>
      </c>
      <c r="B444" s="14">
        <f>B451</f>
        <v>0</v>
      </c>
      <c r="C444" s="14">
        <f t="shared" ref="C444:K444" si="500">C451</f>
        <v>0</v>
      </c>
      <c r="D444" s="14">
        <f t="shared" si="500"/>
        <v>0</v>
      </c>
      <c r="E444" s="14">
        <f t="shared" si="500"/>
        <v>0</v>
      </c>
      <c r="F444" s="14">
        <f t="shared" si="500"/>
        <v>0</v>
      </c>
      <c r="G444" s="14">
        <f t="shared" si="500"/>
        <v>0</v>
      </c>
      <c r="H444" s="14">
        <f t="shared" si="500"/>
        <v>0</v>
      </c>
      <c r="I444" s="14">
        <f t="shared" si="500"/>
        <v>0</v>
      </c>
      <c r="J444" s="14">
        <f t="shared" si="500"/>
        <v>0</v>
      </c>
      <c r="K444" s="14">
        <f t="shared" si="500"/>
        <v>0</v>
      </c>
      <c r="M444" s="2"/>
      <c r="N444" s="2"/>
    </row>
    <row r="445" spans="1:14" s="1" customFormat="1" ht="36" x14ac:dyDescent="0.2">
      <c r="A445" s="26" t="s">
        <v>12</v>
      </c>
      <c r="B445" s="14">
        <f>B452</f>
        <v>1413882</v>
      </c>
      <c r="C445" s="14">
        <f t="shared" ref="C445:K445" si="501">C452</f>
        <v>460000</v>
      </c>
      <c r="D445" s="14">
        <f t="shared" si="501"/>
        <v>0</v>
      </c>
      <c r="E445" s="14">
        <f t="shared" si="501"/>
        <v>0</v>
      </c>
      <c r="F445" s="14">
        <f t="shared" si="501"/>
        <v>1560162</v>
      </c>
      <c r="G445" s="14">
        <f t="shared" si="501"/>
        <v>1344000</v>
      </c>
      <c r="H445" s="14">
        <f t="shared" si="501"/>
        <v>1344000</v>
      </c>
      <c r="I445" s="14">
        <f t="shared" si="501"/>
        <v>1344000</v>
      </c>
      <c r="J445" s="14">
        <f t="shared" si="501"/>
        <v>1344000</v>
      </c>
      <c r="K445" s="14">
        <f t="shared" si="501"/>
        <v>140250</v>
      </c>
      <c r="M445" s="2"/>
      <c r="N445" s="2"/>
    </row>
    <row r="446" spans="1:14" s="1" customFormat="1" x14ac:dyDescent="0.2">
      <c r="A446" s="69" t="s">
        <v>61</v>
      </c>
      <c r="B446" s="14">
        <f>B453</f>
        <v>953882</v>
      </c>
      <c r="C446" s="14">
        <f t="shared" ref="C446:K446" si="502">C453</f>
        <v>0</v>
      </c>
      <c r="D446" s="14">
        <f t="shared" si="502"/>
        <v>0</v>
      </c>
      <c r="E446" s="14">
        <f t="shared" si="502"/>
        <v>0</v>
      </c>
      <c r="F446" s="14">
        <f t="shared" si="502"/>
        <v>1560162</v>
      </c>
      <c r="G446" s="14">
        <f t="shared" si="502"/>
        <v>1344000</v>
      </c>
      <c r="H446" s="14">
        <f t="shared" si="502"/>
        <v>1344000</v>
      </c>
      <c r="I446" s="14">
        <f t="shared" si="502"/>
        <v>1344000</v>
      </c>
      <c r="J446" s="14">
        <f t="shared" si="502"/>
        <v>1344000</v>
      </c>
      <c r="K446" s="14">
        <f t="shared" si="502"/>
        <v>140250</v>
      </c>
      <c r="M446" s="2"/>
      <c r="N446" s="2"/>
    </row>
    <row r="447" spans="1:14" s="1" customFormat="1" x14ac:dyDescent="0.2">
      <c r="A447" s="73" t="s">
        <v>62</v>
      </c>
      <c r="B447" s="14">
        <f>B454</f>
        <v>460000</v>
      </c>
      <c r="C447" s="14">
        <f t="shared" ref="C447:K447" si="503">C454</f>
        <v>460000</v>
      </c>
      <c r="D447" s="14">
        <f t="shared" si="503"/>
        <v>0</v>
      </c>
      <c r="E447" s="14">
        <f t="shared" si="503"/>
        <v>0</v>
      </c>
      <c r="F447" s="14">
        <f t="shared" si="503"/>
        <v>0</v>
      </c>
      <c r="G447" s="14">
        <f t="shared" si="503"/>
        <v>0</v>
      </c>
      <c r="H447" s="14">
        <f t="shared" si="503"/>
        <v>0</v>
      </c>
      <c r="I447" s="14">
        <f t="shared" si="503"/>
        <v>0</v>
      </c>
      <c r="J447" s="14">
        <f t="shared" si="503"/>
        <v>0</v>
      </c>
      <c r="K447" s="14">
        <f t="shared" si="503"/>
        <v>0</v>
      </c>
      <c r="M447" s="2"/>
      <c r="N447" s="2"/>
    </row>
    <row r="448" spans="1:14" s="1" customFormat="1" x14ac:dyDescent="0.2">
      <c r="A448" s="27" t="s">
        <v>13</v>
      </c>
      <c r="B448" s="14"/>
      <c r="C448" s="14"/>
      <c r="D448" s="14"/>
      <c r="E448" s="15"/>
      <c r="F448" s="15"/>
      <c r="G448" s="15"/>
      <c r="H448" s="15"/>
      <c r="I448" s="15"/>
      <c r="J448" s="15"/>
      <c r="K448" s="15"/>
      <c r="M448" s="2"/>
      <c r="N448" s="2"/>
    </row>
    <row r="449" spans="1:14" s="1" customFormat="1" x14ac:dyDescent="0.2">
      <c r="A449" s="28" t="s">
        <v>14</v>
      </c>
      <c r="B449" s="14"/>
      <c r="C449" s="14"/>
      <c r="D449" s="14"/>
      <c r="E449" s="15"/>
      <c r="F449" s="15"/>
      <c r="G449" s="15"/>
      <c r="H449" s="15"/>
      <c r="I449" s="15"/>
      <c r="J449" s="15"/>
      <c r="K449" s="15"/>
      <c r="M449" s="2"/>
      <c r="N449" s="2"/>
    </row>
    <row r="450" spans="1:14" s="1" customFormat="1" x14ac:dyDescent="0.2">
      <c r="A450" s="84" t="s">
        <v>15</v>
      </c>
      <c r="B450" s="61">
        <f>B451+B452</f>
        <v>1413882</v>
      </c>
      <c r="C450" s="61">
        <f t="shared" ref="C450:K450" si="504">C451+C452</f>
        <v>460000</v>
      </c>
      <c r="D450" s="61">
        <f t="shared" si="504"/>
        <v>0</v>
      </c>
      <c r="E450" s="61">
        <f t="shared" si="504"/>
        <v>0</v>
      </c>
      <c r="F450" s="61">
        <f t="shared" si="504"/>
        <v>1560162</v>
      </c>
      <c r="G450" s="61">
        <f t="shared" si="504"/>
        <v>1344000</v>
      </c>
      <c r="H450" s="61">
        <f t="shared" si="504"/>
        <v>1344000</v>
      </c>
      <c r="I450" s="61">
        <f t="shared" si="504"/>
        <v>1344000</v>
      </c>
      <c r="J450" s="61">
        <f t="shared" si="504"/>
        <v>1344000</v>
      </c>
      <c r="K450" s="61">
        <f t="shared" si="504"/>
        <v>140250</v>
      </c>
      <c r="M450" s="2"/>
      <c r="N450" s="2"/>
    </row>
    <row r="451" spans="1:14" s="1" customFormat="1" x14ac:dyDescent="0.2">
      <c r="A451" s="25" t="s">
        <v>11</v>
      </c>
      <c r="B451" s="61">
        <f>B467+B481</f>
        <v>0</v>
      </c>
      <c r="C451" s="61">
        <f t="shared" ref="C451:K451" si="505">C467+C481</f>
        <v>0</v>
      </c>
      <c r="D451" s="61">
        <f t="shared" si="505"/>
        <v>0</v>
      </c>
      <c r="E451" s="61">
        <f t="shared" si="505"/>
        <v>0</v>
      </c>
      <c r="F451" s="61">
        <f t="shared" si="505"/>
        <v>0</v>
      </c>
      <c r="G451" s="61">
        <f t="shared" si="505"/>
        <v>0</v>
      </c>
      <c r="H451" s="61">
        <f t="shared" si="505"/>
        <v>0</v>
      </c>
      <c r="I451" s="61">
        <f t="shared" si="505"/>
        <v>0</v>
      </c>
      <c r="J451" s="61">
        <f t="shared" si="505"/>
        <v>0</v>
      </c>
      <c r="K451" s="61">
        <f t="shared" si="505"/>
        <v>0</v>
      </c>
      <c r="M451" s="2"/>
      <c r="N451" s="2"/>
    </row>
    <row r="452" spans="1:14" s="1" customFormat="1" ht="36" x14ac:dyDescent="0.2">
      <c r="A452" s="26" t="s">
        <v>16</v>
      </c>
      <c r="B452" s="61">
        <f>B482</f>
        <v>1413882</v>
      </c>
      <c r="C452" s="61">
        <f t="shared" ref="C452:K452" si="506">C482</f>
        <v>460000</v>
      </c>
      <c r="D452" s="61">
        <f t="shared" si="506"/>
        <v>0</v>
      </c>
      <c r="E452" s="61">
        <f t="shared" si="506"/>
        <v>0</v>
      </c>
      <c r="F452" s="61">
        <f t="shared" si="506"/>
        <v>1560162</v>
      </c>
      <c r="G452" s="61">
        <f t="shared" si="506"/>
        <v>1344000</v>
      </c>
      <c r="H452" s="61">
        <f t="shared" si="506"/>
        <v>1344000</v>
      </c>
      <c r="I452" s="61">
        <f t="shared" si="506"/>
        <v>1344000</v>
      </c>
      <c r="J452" s="61">
        <f t="shared" si="506"/>
        <v>1344000</v>
      </c>
      <c r="K452" s="61">
        <f t="shared" si="506"/>
        <v>140250</v>
      </c>
      <c r="M452" s="2"/>
      <c r="N452" s="2"/>
    </row>
    <row r="453" spans="1:14" s="1" customFormat="1" x14ac:dyDescent="0.2">
      <c r="A453" s="69" t="s">
        <v>61</v>
      </c>
      <c r="B453" s="61">
        <f t="shared" ref="B453:K454" si="507">B483</f>
        <v>953882</v>
      </c>
      <c r="C453" s="61">
        <f t="shared" si="507"/>
        <v>0</v>
      </c>
      <c r="D453" s="61">
        <f t="shared" si="507"/>
        <v>0</v>
      </c>
      <c r="E453" s="61">
        <f t="shared" si="507"/>
        <v>0</v>
      </c>
      <c r="F453" s="61">
        <f t="shared" si="507"/>
        <v>1560162</v>
      </c>
      <c r="G453" s="61">
        <f t="shared" si="507"/>
        <v>1344000</v>
      </c>
      <c r="H453" s="61">
        <f t="shared" si="507"/>
        <v>1344000</v>
      </c>
      <c r="I453" s="61">
        <f t="shared" si="507"/>
        <v>1344000</v>
      </c>
      <c r="J453" s="61">
        <f t="shared" si="507"/>
        <v>1344000</v>
      </c>
      <c r="K453" s="61">
        <f t="shared" si="507"/>
        <v>140250</v>
      </c>
      <c r="M453" s="2"/>
      <c r="N453" s="2"/>
    </row>
    <row r="454" spans="1:14" s="1" customFormat="1" ht="13.5" thickBot="1" x14ac:dyDescent="0.25">
      <c r="A454" s="73" t="s">
        <v>62</v>
      </c>
      <c r="B454" s="61">
        <f t="shared" si="507"/>
        <v>460000</v>
      </c>
      <c r="C454" s="61">
        <f t="shared" si="507"/>
        <v>460000</v>
      </c>
      <c r="D454" s="61">
        <f t="shared" si="507"/>
        <v>0</v>
      </c>
      <c r="E454" s="61">
        <f t="shared" si="507"/>
        <v>0</v>
      </c>
      <c r="F454" s="61">
        <f t="shared" si="507"/>
        <v>0</v>
      </c>
      <c r="G454" s="61">
        <f t="shared" si="507"/>
        <v>0</v>
      </c>
      <c r="H454" s="61">
        <f t="shared" si="507"/>
        <v>0</v>
      </c>
      <c r="I454" s="61">
        <f t="shared" si="507"/>
        <v>0</v>
      </c>
      <c r="J454" s="61">
        <f t="shared" si="507"/>
        <v>0</v>
      </c>
      <c r="K454" s="61">
        <f t="shared" si="507"/>
        <v>0</v>
      </c>
      <c r="M454" s="2"/>
      <c r="N454" s="2"/>
    </row>
    <row r="455" spans="1:14" s="1" customFormat="1" ht="13.5" thickBot="1" x14ac:dyDescent="0.25">
      <c r="A455" s="34" t="s">
        <v>45</v>
      </c>
      <c r="B455" s="35"/>
      <c r="C455" s="35"/>
      <c r="D455" s="35"/>
      <c r="E455" s="35"/>
      <c r="F455" s="35"/>
      <c r="G455" s="35"/>
      <c r="H455" s="35"/>
      <c r="I455" s="35"/>
      <c r="J455" s="35"/>
      <c r="K455" s="36"/>
      <c r="M455" s="2"/>
      <c r="N455" s="2"/>
    </row>
    <row r="456" spans="1:14" s="1" customFormat="1" x14ac:dyDescent="0.2">
      <c r="A456" s="37" t="s">
        <v>5</v>
      </c>
      <c r="B456" s="38">
        <f>SUM(B457:B460)</f>
        <v>0</v>
      </c>
      <c r="C456" s="38">
        <f t="shared" ref="C456" si="508">SUM(C457:C460)</f>
        <v>0</v>
      </c>
      <c r="D456" s="38">
        <f t="shared" ref="D456" si="509">SUM(D457:D460)</f>
        <v>0</v>
      </c>
      <c r="E456" s="38">
        <f t="shared" ref="E456" si="510">SUM(E457:E460)</f>
        <v>0</v>
      </c>
      <c r="F456" s="38">
        <f t="shared" ref="F456" si="511">SUM(F457:F460)</f>
        <v>0</v>
      </c>
      <c r="G456" s="38">
        <f t="shared" ref="G456" si="512">SUM(G457:G460)</f>
        <v>0</v>
      </c>
      <c r="H456" s="38">
        <f t="shared" ref="H456" si="513">SUM(H457:H460)</f>
        <v>0</v>
      </c>
      <c r="I456" s="38">
        <f t="shared" ref="I456" si="514">SUM(I457:I460)</f>
        <v>0</v>
      </c>
      <c r="J456" s="38">
        <f t="shared" ref="J456" si="515">SUM(J457:J460)</f>
        <v>0</v>
      </c>
      <c r="K456" s="38">
        <f t="shared" ref="K456" si="516">SUM(K457:K460)</f>
        <v>0</v>
      </c>
      <c r="M456" s="2"/>
      <c r="N456" s="2"/>
    </row>
    <row r="457" spans="1:14" s="1" customFormat="1" x14ac:dyDescent="0.2">
      <c r="A457" s="39" t="s">
        <v>6</v>
      </c>
      <c r="B457" s="40">
        <v>0</v>
      </c>
      <c r="C457" s="40">
        <v>0</v>
      </c>
      <c r="D457" s="40">
        <v>0</v>
      </c>
      <c r="E457" s="40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4">
        <v>0</v>
      </c>
      <c r="M457" s="2"/>
      <c r="N457" s="2"/>
    </row>
    <row r="458" spans="1:14" s="1" customFormat="1" x14ac:dyDescent="0.2">
      <c r="A458" s="39" t="s">
        <v>7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M458" s="2"/>
      <c r="N458" s="2"/>
    </row>
    <row r="459" spans="1:14" s="1" customFormat="1" x14ac:dyDescent="0.2">
      <c r="A459" s="39" t="s">
        <v>8</v>
      </c>
      <c r="B459" s="40">
        <v>0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M459" s="2"/>
      <c r="N459" s="2"/>
    </row>
    <row r="460" spans="1:14" s="1" customFormat="1" x14ac:dyDescent="0.2">
      <c r="A460" s="41" t="s">
        <v>9</v>
      </c>
      <c r="B460" s="11">
        <f>B462+B463</f>
        <v>0</v>
      </c>
      <c r="C460" s="11">
        <f t="shared" ref="C460:K460" si="517">C462+C463</f>
        <v>0</v>
      </c>
      <c r="D460" s="11">
        <f t="shared" si="517"/>
        <v>0</v>
      </c>
      <c r="E460" s="11">
        <f t="shared" si="517"/>
        <v>0</v>
      </c>
      <c r="F460" s="11">
        <f t="shared" si="517"/>
        <v>0</v>
      </c>
      <c r="G460" s="11">
        <f t="shared" si="517"/>
        <v>0</v>
      </c>
      <c r="H460" s="11">
        <f t="shared" si="517"/>
        <v>0</v>
      </c>
      <c r="I460" s="11">
        <f t="shared" si="517"/>
        <v>0</v>
      </c>
      <c r="J460" s="11">
        <f t="shared" si="517"/>
        <v>0</v>
      </c>
      <c r="K460" s="11">
        <f t="shared" si="517"/>
        <v>0</v>
      </c>
      <c r="M460" s="2"/>
      <c r="N460" s="2"/>
    </row>
    <row r="461" spans="1:14" s="1" customFormat="1" x14ac:dyDescent="0.2">
      <c r="A461" s="39" t="s">
        <v>10</v>
      </c>
      <c r="B461" s="42"/>
      <c r="C461" s="42"/>
      <c r="D461" s="42"/>
      <c r="E461" s="42"/>
      <c r="F461" s="42"/>
      <c r="G461" s="42"/>
      <c r="H461" s="42"/>
      <c r="I461" s="42"/>
      <c r="J461" s="42"/>
      <c r="K461" s="55"/>
      <c r="M461" s="2"/>
      <c r="N461" s="2"/>
    </row>
    <row r="462" spans="1:14" s="1" customFormat="1" x14ac:dyDescent="0.2">
      <c r="A462" s="43" t="s">
        <v>11</v>
      </c>
      <c r="B462" s="57">
        <f>B467</f>
        <v>0</v>
      </c>
      <c r="C462" s="57">
        <f t="shared" ref="C462:K462" si="518">C467</f>
        <v>0</v>
      </c>
      <c r="D462" s="57">
        <f t="shared" si="518"/>
        <v>0</v>
      </c>
      <c r="E462" s="57">
        <f t="shared" si="518"/>
        <v>0</v>
      </c>
      <c r="F462" s="57">
        <f t="shared" si="518"/>
        <v>0</v>
      </c>
      <c r="G462" s="57">
        <f t="shared" si="518"/>
        <v>0</v>
      </c>
      <c r="H462" s="57">
        <f t="shared" si="518"/>
        <v>0</v>
      </c>
      <c r="I462" s="57">
        <f t="shared" si="518"/>
        <v>0</v>
      </c>
      <c r="J462" s="57">
        <f t="shared" si="518"/>
        <v>0</v>
      </c>
      <c r="K462" s="57">
        <f t="shared" si="518"/>
        <v>0</v>
      </c>
      <c r="M462" s="2"/>
      <c r="N462" s="2"/>
    </row>
    <row r="463" spans="1:14" s="1" customFormat="1" ht="36" x14ac:dyDescent="0.2">
      <c r="A463" s="44" t="s">
        <v>12</v>
      </c>
      <c r="B463" s="58">
        <f>B468</f>
        <v>0</v>
      </c>
      <c r="C463" s="58">
        <f t="shared" ref="C463:K463" si="519">C468</f>
        <v>0</v>
      </c>
      <c r="D463" s="58">
        <f t="shared" si="519"/>
        <v>0</v>
      </c>
      <c r="E463" s="58">
        <f t="shared" si="519"/>
        <v>0</v>
      </c>
      <c r="F463" s="58">
        <f t="shared" si="519"/>
        <v>0</v>
      </c>
      <c r="G463" s="58">
        <f t="shared" si="519"/>
        <v>0</v>
      </c>
      <c r="H463" s="58">
        <f t="shared" si="519"/>
        <v>0</v>
      </c>
      <c r="I463" s="58">
        <f t="shared" si="519"/>
        <v>0</v>
      </c>
      <c r="J463" s="58">
        <f t="shared" si="519"/>
        <v>0</v>
      </c>
      <c r="K463" s="58">
        <f t="shared" si="519"/>
        <v>0</v>
      </c>
      <c r="M463" s="2"/>
      <c r="N463" s="2"/>
    </row>
    <row r="464" spans="1:14" s="1" customFormat="1" x14ac:dyDescent="0.2">
      <c r="A464" s="67" t="s">
        <v>13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M464" s="2"/>
      <c r="N464" s="2"/>
    </row>
    <row r="465" spans="1:14" s="1" customFormat="1" x14ac:dyDescent="0.2">
      <c r="A465" s="46" t="s">
        <v>14</v>
      </c>
      <c r="B465" s="47"/>
      <c r="C465" s="47"/>
      <c r="D465" s="47"/>
      <c r="E465" s="47"/>
      <c r="F465" s="47"/>
      <c r="G465" s="47"/>
      <c r="H465" s="47"/>
      <c r="I465" s="47"/>
      <c r="J465" s="47"/>
      <c r="K465" s="48"/>
      <c r="M465" s="2"/>
      <c r="N465" s="2"/>
    </row>
    <row r="466" spans="1:14" s="1" customFormat="1" x14ac:dyDescent="0.2">
      <c r="A466" s="77" t="s">
        <v>15</v>
      </c>
      <c r="B466" s="14">
        <f>B467+B468</f>
        <v>0</v>
      </c>
      <c r="C466" s="14">
        <f t="shared" ref="C466" si="520">C467+C468</f>
        <v>0</v>
      </c>
      <c r="D466" s="14">
        <f t="shared" ref="D466" si="521">D467+D468</f>
        <v>0</v>
      </c>
      <c r="E466" s="15">
        <f t="shared" ref="E466" si="522">E467+E468</f>
        <v>0</v>
      </c>
      <c r="F466" s="15">
        <f t="shared" ref="F466" si="523">F467+F468</f>
        <v>0</v>
      </c>
      <c r="G466" s="15">
        <f t="shared" ref="G466" si="524">G467+G468</f>
        <v>0</v>
      </c>
      <c r="H466" s="15">
        <f t="shared" ref="H466" si="525">H467+H468</f>
        <v>0</v>
      </c>
      <c r="I466" s="15">
        <f t="shared" ref="I466" si="526">I467+I468</f>
        <v>0</v>
      </c>
      <c r="J466" s="15">
        <f t="shared" ref="J466" si="527">J467+J468</f>
        <v>0</v>
      </c>
      <c r="K466" s="15">
        <f t="shared" ref="K466" si="528">K467+K468</f>
        <v>0</v>
      </c>
      <c r="M466" s="2"/>
      <c r="N466" s="2"/>
    </row>
    <row r="467" spans="1:14" s="1" customFormat="1" x14ac:dyDescent="0.2">
      <c r="A467" s="43" t="s">
        <v>11</v>
      </c>
      <c r="B467" s="14">
        <v>0</v>
      </c>
      <c r="C467" s="14">
        <v>0</v>
      </c>
      <c r="D467" s="14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M467" s="2"/>
      <c r="N467" s="2"/>
    </row>
    <row r="468" spans="1:14" s="1" customFormat="1" ht="36.75" thickBot="1" x14ac:dyDescent="0.25">
      <c r="A468" s="12" t="s">
        <v>12</v>
      </c>
      <c r="B468" s="14">
        <v>0</v>
      </c>
      <c r="C468" s="14">
        <v>0</v>
      </c>
      <c r="D468" s="14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M468" s="2"/>
      <c r="N468" s="2"/>
    </row>
    <row r="469" spans="1:14" s="1" customFormat="1" ht="13.5" thickBot="1" x14ac:dyDescent="0.25">
      <c r="A469" s="34" t="s">
        <v>46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6"/>
      <c r="M469" s="2"/>
      <c r="N469" s="2"/>
    </row>
    <row r="470" spans="1:14" s="1" customFormat="1" x14ac:dyDescent="0.2">
      <c r="A470" s="37" t="s">
        <v>5</v>
      </c>
      <c r="B470" s="38">
        <f>SUM(B471:B474)</f>
        <v>1413882</v>
      </c>
      <c r="C470" s="38">
        <f t="shared" ref="C470" si="529">SUM(C471:C474)</f>
        <v>460000</v>
      </c>
      <c r="D470" s="38">
        <f t="shared" ref="D470" si="530">SUM(D471:D474)</f>
        <v>0</v>
      </c>
      <c r="E470" s="38">
        <f t="shared" ref="E470" si="531">SUM(E471:E474)</f>
        <v>0</v>
      </c>
      <c r="F470" s="38">
        <f t="shared" ref="F470" si="532">SUM(F471:F474)</f>
        <v>1560162</v>
      </c>
      <c r="G470" s="38">
        <f t="shared" ref="G470" si="533">SUM(G471:G474)</f>
        <v>1344000</v>
      </c>
      <c r="H470" s="38">
        <f t="shared" ref="H470" si="534">SUM(H471:H474)</f>
        <v>1344000</v>
      </c>
      <c r="I470" s="38">
        <f t="shared" ref="I470" si="535">SUM(I471:I474)</f>
        <v>1344000</v>
      </c>
      <c r="J470" s="38">
        <f t="shared" ref="J470" si="536">SUM(J471:J474)</f>
        <v>1344000</v>
      </c>
      <c r="K470" s="38">
        <f t="shared" ref="K470" si="537">SUM(K471:K474)</f>
        <v>140250</v>
      </c>
      <c r="M470" s="2"/>
      <c r="N470" s="2"/>
    </row>
    <row r="471" spans="1:14" s="1" customFormat="1" x14ac:dyDescent="0.2">
      <c r="A471" s="39" t="s">
        <v>6</v>
      </c>
      <c r="B471" s="40">
        <v>0</v>
      </c>
      <c r="C471" s="40">
        <v>0</v>
      </c>
      <c r="D471" s="40">
        <v>0</v>
      </c>
      <c r="E471" s="40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4">
        <v>0</v>
      </c>
      <c r="M471" s="2"/>
      <c r="N471" s="2"/>
    </row>
    <row r="472" spans="1:14" s="1" customFormat="1" x14ac:dyDescent="0.2">
      <c r="A472" s="39" t="s">
        <v>7</v>
      </c>
      <c r="B472" s="40">
        <v>0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M472" s="2"/>
      <c r="N472" s="2"/>
    </row>
    <row r="473" spans="1:14" s="1" customFormat="1" x14ac:dyDescent="0.2">
      <c r="A473" s="39" t="s">
        <v>8</v>
      </c>
      <c r="B473" s="40">
        <v>0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M473" s="2"/>
      <c r="N473" s="2"/>
    </row>
    <row r="474" spans="1:14" s="1" customFormat="1" x14ac:dyDescent="0.2">
      <c r="A474" s="41" t="s">
        <v>9</v>
      </c>
      <c r="B474" s="11">
        <f>B476+B477</f>
        <v>1413882</v>
      </c>
      <c r="C474" s="11">
        <f t="shared" ref="C474:K474" si="538">C476+C477</f>
        <v>460000</v>
      </c>
      <c r="D474" s="11">
        <f t="shared" si="538"/>
        <v>0</v>
      </c>
      <c r="E474" s="11">
        <f t="shared" si="538"/>
        <v>0</v>
      </c>
      <c r="F474" s="11">
        <f t="shared" si="538"/>
        <v>1560162</v>
      </c>
      <c r="G474" s="11">
        <f t="shared" si="538"/>
        <v>1344000</v>
      </c>
      <c r="H474" s="11">
        <f t="shared" si="538"/>
        <v>1344000</v>
      </c>
      <c r="I474" s="11">
        <f t="shared" si="538"/>
        <v>1344000</v>
      </c>
      <c r="J474" s="11">
        <f t="shared" si="538"/>
        <v>1344000</v>
      </c>
      <c r="K474" s="11">
        <f t="shared" si="538"/>
        <v>140250</v>
      </c>
      <c r="M474" s="2"/>
      <c r="N474" s="2"/>
    </row>
    <row r="475" spans="1:14" s="1" customFormat="1" x14ac:dyDescent="0.2">
      <c r="A475" s="39" t="s">
        <v>10</v>
      </c>
      <c r="B475" s="42"/>
      <c r="C475" s="42"/>
      <c r="D475" s="42"/>
      <c r="E475" s="42"/>
      <c r="F475" s="42"/>
      <c r="G475" s="42"/>
      <c r="H475" s="42"/>
      <c r="I475" s="42"/>
      <c r="J475" s="42"/>
      <c r="K475" s="55"/>
      <c r="M475" s="2"/>
      <c r="N475" s="2"/>
    </row>
    <row r="476" spans="1:14" s="1" customFormat="1" x14ac:dyDescent="0.2">
      <c r="A476" s="43" t="s">
        <v>11</v>
      </c>
      <c r="B476" s="57">
        <f>B481</f>
        <v>0</v>
      </c>
      <c r="C476" s="57">
        <f t="shared" ref="C476:K476" si="539">C481</f>
        <v>0</v>
      </c>
      <c r="D476" s="57">
        <f t="shared" si="539"/>
        <v>0</v>
      </c>
      <c r="E476" s="57">
        <f t="shared" si="539"/>
        <v>0</v>
      </c>
      <c r="F476" s="57">
        <f t="shared" si="539"/>
        <v>0</v>
      </c>
      <c r="G476" s="57">
        <f t="shared" si="539"/>
        <v>0</v>
      </c>
      <c r="H476" s="57">
        <f t="shared" si="539"/>
        <v>0</v>
      </c>
      <c r="I476" s="57">
        <f t="shared" si="539"/>
        <v>0</v>
      </c>
      <c r="J476" s="57">
        <f t="shared" si="539"/>
        <v>0</v>
      </c>
      <c r="K476" s="57">
        <f t="shared" si="539"/>
        <v>0</v>
      </c>
      <c r="M476" s="2"/>
      <c r="N476" s="2"/>
    </row>
    <row r="477" spans="1:14" s="1" customFormat="1" ht="36" x14ac:dyDescent="0.2">
      <c r="A477" s="44" t="s">
        <v>12</v>
      </c>
      <c r="B477" s="58">
        <f>B482</f>
        <v>1413882</v>
      </c>
      <c r="C477" s="58">
        <f t="shared" ref="C477:K477" si="540">C482</f>
        <v>460000</v>
      </c>
      <c r="D477" s="58">
        <f t="shared" si="540"/>
        <v>0</v>
      </c>
      <c r="E477" s="58">
        <f t="shared" si="540"/>
        <v>0</v>
      </c>
      <c r="F477" s="58">
        <f t="shared" si="540"/>
        <v>1560162</v>
      </c>
      <c r="G477" s="58">
        <f t="shared" si="540"/>
        <v>1344000</v>
      </c>
      <c r="H477" s="58">
        <f t="shared" si="540"/>
        <v>1344000</v>
      </c>
      <c r="I477" s="58">
        <f t="shared" si="540"/>
        <v>1344000</v>
      </c>
      <c r="J477" s="58">
        <f t="shared" si="540"/>
        <v>1344000</v>
      </c>
      <c r="K477" s="58">
        <f t="shared" si="540"/>
        <v>140250</v>
      </c>
      <c r="M477" s="2"/>
      <c r="N477" s="2"/>
    </row>
    <row r="478" spans="1:14" s="1" customFormat="1" x14ac:dyDescent="0.2">
      <c r="A478" s="67" t="s">
        <v>13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M478" s="2"/>
      <c r="N478" s="2"/>
    </row>
    <row r="479" spans="1:14" s="1" customFormat="1" x14ac:dyDescent="0.2">
      <c r="A479" s="46" t="s">
        <v>14</v>
      </c>
      <c r="B479" s="47"/>
      <c r="C479" s="47"/>
      <c r="D479" s="47"/>
      <c r="E479" s="47"/>
      <c r="F479" s="47"/>
      <c r="G479" s="47"/>
      <c r="H479" s="47"/>
      <c r="I479" s="47"/>
      <c r="J479" s="47"/>
      <c r="K479" s="48"/>
      <c r="M479" s="2"/>
      <c r="N479" s="2"/>
    </row>
    <row r="480" spans="1:14" s="1" customFormat="1" x14ac:dyDescent="0.2">
      <c r="A480" s="77" t="s">
        <v>15</v>
      </c>
      <c r="B480" s="14">
        <f>B481+B482</f>
        <v>1413882</v>
      </c>
      <c r="C480" s="14">
        <f t="shared" ref="C480" si="541">C481+C482</f>
        <v>460000</v>
      </c>
      <c r="D480" s="14">
        <f t="shared" ref="D480" si="542">D481+D482</f>
        <v>0</v>
      </c>
      <c r="E480" s="15">
        <f t="shared" ref="E480" si="543">E481+E482</f>
        <v>0</v>
      </c>
      <c r="F480" s="15">
        <f t="shared" ref="F480" si="544">F481+F482</f>
        <v>1560162</v>
      </c>
      <c r="G480" s="15">
        <f t="shared" ref="G480" si="545">G481+G482</f>
        <v>1344000</v>
      </c>
      <c r="H480" s="15">
        <f t="shared" ref="H480" si="546">H481+H482</f>
        <v>1344000</v>
      </c>
      <c r="I480" s="15">
        <f t="shared" ref="I480" si="547">I481+I482</f>
        <v>1344000</v>
      </c>
      <c r="J480" s="15">
        <f t="shared" ref="J480" si="548">J481+J482</f>
        <v>1344000</v>
      </c>
      <c r="K480" s="15">
        <f t="shared" ref="K480" si="549">K481+K482</f>
        <v>140250</v>
      </c>
      <c r="M480" s="2"/>
      <c r="N480" s="2"/>
    </row>
    <row r="481" spans="1:14" s="1" customFormat="1" x14ac:dyDescent="0.2">
      <c r="A481" s="43" t="s">
        <v>11</v>
      </c>
      <c r="B481" s="14">
        <v>0</v>
      </c>
      <c r="C481" s="14">
        <v>0</v>
      </c>
      <c r="D481" s="14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M481" s="2"/>
      <c r="N481" s="2"/>
    </row>
    <row r="482" spans="1:14" s="1" customFormat="1" ht="36" x14ac:dyDescent="0.2">
      <c r="A482" s="12" t="s">
        <v>12</v>
      </c>
      <c r="B482" s="14">
        <f>B483+B484</f>
        <v>1413882</v>
      </c>
      <c r="C482" s="14">
        <f t="shared" ref="C482:K482" si="550">C483+C484</f>
        <v>460000</v>
      </c>
      <c r="D482" s="14">
        <f t="shared" si="550"/>
        <v>0</v>
      </c>
      <c r="E482" s="14">
        <f t="shared" si="550"/>
        <v>0</v>
      </c>
      <c r="F482" s="14">
        <f t="shared" si="550"/>
        <v>1560162</v>
      </c>
      <c r="G482" s="14">
        <f t="shared" si="550"/>
        <v>1344000</v>
      </c>
      <c r="H482" s="14">
        <f t="shared" si="550"/>
        <v>1344000</v>
      </c>
      <c r="I482" s="14">
        <f t="shared" si="550"/>
        <v>1344000</v>
      </c>
      <c r="J482" s="14">
        <f t="shared" si="550"/>
        <v>1344000</v>
      </c>
      <c r="K482" s="14">
        <f t="shared" si="550"/>
        <v>140250</v>
      </c>
      <c r="M482" s="2"/>
      <c r="N482" s="2"/>
    </row>
    <row r="483" spans="1:14" x14ac:dyDescent="0.2">
      <c r="A483" s="69" t="s">
        <v>61</v>
      </c>
      <c r="B483" s="83">
        <v>953882</v>
      </c>
      <c r="C483" s="83">
        <v>0</v>
      </c>
      <c r="D483" s="83">
        <v>0</v>
      </c>
      <c r="E483" s="83">
        <v>0</v>
      </c>
      <c r="F483" s="83">
        <v>1560162</v>
      </c>
      <c r="G483" s="83">
        <v>1344000</v>
      </c>
      <c r="H483" s="83">
        <v>1344000</v>
      </c>
      <c r="I483" s="83">
        <v>1344000</v>
      </c>
      <c r="J483" s="83">
        <v>1344000</v>
      </c>
      <c r="K483" s="83">
        <v>140250</v>
      </c>
    </row>
    <row r="484" spans="1:14" x14ac:dyDescent="0.2">
      <c r="A484" s="73" t="s">
        <v>62</v>
      </c>
      <c r="B484" s="83">
        <v>460000</v>
      </c>
      <c r="C484" s="83">
        <v>460000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</row>
  </sheetData>
  <mergeCells count="15">
    <mergeCell ref="A436:K436"/>
    <mergeCell ref="A437:K437"/>
    <mergeCell ref="A6:K6"/>
    <mergeCell ref="G5:K5"/>
    <mergeCell ref="A50:K50"/>
    <mergeCell ref="A51:K51"/>
    <mergeCell ref="A210:K210"/>
    <mergeCell ref="A211:K211"/>
    <mergeCell ref="A350:K350"/>
    <mergeCell ref="A351:K351"/>
    <mergeCell ref="A1:K1"/>
    <mergeCell ref="A3:K3"/>
    <mergeCell ref="A8:A9"/>
    <mergeCell ref="B8:D8"/>
    <mergeCell ref="E8:K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pielikums JPP 2021-2027</vt:lpstr>
      <vt:lpstr>'2. pielikums JPP 2021-2027'!Print_Area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Sandra Obodova</cp:lastModifiedBy>
  <dcterms:created xsi:type="dcterms:W3CDTF">2021-05-31T12:40:26Z</dcterms:created>
  <dcterms:modified xsi:type="dcterms:W3CDTF">2021-06-07T14:48:00Z</dcterms:modified>
</cp:coreProperties>
</file>