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Covid piemaksas un virsstundu apmaksa\LNG rīk proj_riska piemaksas 2021_apr_virsstundas_jan-apr\Uz FM\"/>
    </mc:Choice>
  </mc:AlternateContent>
  <bookViews>
    <workbookView xWindow="0" yWindow="0" windowWidth="23040" windowHeight="9192"/>
  </bookViews>
  <sheets>
    <sheet name="P10_VPK_virsst" sheetId="10" r:id="rId1"/>
  </sheets>
  <definedNames>
    <definedName name="_xlnm._FilterDatabase" localSheetId="0" hidden="1">P10_VPK_virsst!$A$10:$I$94</definedName>
    <definedName name="_xlnm.Print_Titles" localSheetId="0">P10_VPK_virsst!$10:$10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0" l="1"/>
  <c r="G94" i="10" s="1"/>
  <c r="F93" i="10"/>
  <c r="G93" i="10" s="1"/>
  <c r="F92" i="10"/>
  <c r="G92" i="10" s="1"/>
  <c r="G91" i="10"/>
  <c r="F91" i="10"/>
  <c r="F90" i="10"/>
  <c r="G90" i="10" s="1"/>
  <c r="F89" i="10"/>
  <c r="G89" i="10" s="1"/>
  <c r="F88" i="10"/>
  <c r="G88" i="10" s="1"/>
  <c r="G87" i="10"/>
  <c r="F87" i="10"/>
  <c r="F86" i="10"/>
  <c r="G86" i="10" s="1"/>
  <c r="F85" i="10"/>
  <c r="G85" i="10" s="1"/>
  <c r="F84" i="10"/>
  <c r="G84" i="10" s="1"/>
  <c r="G83" i="10"/>
  <c r="F83" i="10"/>
  <c r="F82" i="10"/>
  <c r="G82" i="10" s="1"/>
  <c r="F81" i="10"/>
  <c r="G81" i="10" s="1"/>
  <c r="F80" i="10"/>
  <c r="G80" i="10" s="1"/>
  <c r="G79" i="10"/>
  <c r="F79" i="10"/>
  <c r="F78" i="10"/>
  <c r="G78" i="10" s="1"/>
  <c r="F77" i="10"/>
  <c r="G77" i="10" s="1"/>
  <c r="F76" i="10"/>
  <c r="G76" i="10" s="1"/>
  <c r="G75" i="10"/>
  <c r="F75" i="10"/>
  <c r="F74" i="10"/>
  <c r="G74" i="10" s="1"/>
  <c r="F73" i="10"/>
  <c r="G73" i="10" s="1"/>
  <c r="F72" i="10"/>
  <c r="G72" i="10" s="1"/>
  <c r="G71" i="10"/>
  <c r="F71" i="10"/>
  <c r="F70" i="10"/>
  <c r="G70" i="10" s="1"/>
  <c r="F69" i="10"/>
  <c r="G69" i="10" s="1"/>
  <c r="F68" i="10"/>
  <c r="G68" i="10" s="1"/>
  <c r="G67" i="10"/>
  <c r="F67" i="10"/>
  <c r="F66" i="10"/>
  <c r="G66" i="10" s="1"/>
  <c r="F65" i="10"/>
  <c r="G65" i="10" s="1"/>
  <c r="F64" i="10"/>
  <c r="G64" i="10" s="1"/>
  <c r="G63" i="10"/>
  <c r="F63" i="10"/>
  <c r="F62" i="10"/>
  <c r="G62" i="10" s="1"/>
  <c r="F61" i="10"/>
  <c r="G61" i="10" s="1"/>
  <c r="F60" i="10"/>
  <c r="G60" i="10" s="1"/>
  <c r="G59" i="10"/>
  <c r="F59" i="10"/>
  <c r="F58" i="10"/>
  <c r="G58" i="10" s="1"/>
  <c r="F57" i="10"/>
  <c r="G57" i="10" s="1"/>
  <c r="F56" i="10"/>
  <c r="G56" i="10" s="1"/>
  <c r="G55" i="10"/>
  <c r="F55" i="10"/>
  <c r="F54" i="10"/>
  <c r="G54" i="10" s="1"/>
  <c r="F53" i="10"/>
  <c r="G53" i="10" s="1"/>
  <c r="F52" i="10"/>
  <c r="G52" i="10" s="1"/>
  <c r="G51" i="10"/>
  <c r="F51" i="10"/>
  <c r="F50" i="10"/>
  <c r="G50" i="10" s="1"/>
  <c r="F49" i="10"/>
  <c r="G49" i="10" s="1"/>
  <c r="F48" i="10"/>
  <c r="G48" i="10" s="1"/>
  <c r="G47" i="10"/>
  <c r="F47" i="10"/>
  <c r="F46" i="10"/>
  <c r="G46" i="10" s="1"/>
  <c r="F45" i="10"/>
  <c r="G45" i="10" s="1"/>
  <c r="F44" i="10"/>
  <c r="G44" i="10" s="1"/>
  <c r="G43" i="10"/>
  <c r="F43" i="10"/>
  <c r="F42" i="10"/>
  <c r="G42" i="10" s="1"/>
  <c r="F41" i="10"/>
  <c r="G41" i="10" s="1"/>
  <c r="F40" i="10"/>
  <c r="G40" i="10" s="1"/>
  <c r="G39" i="10"/>
  <c r="F39" i="10"/>
  <c r="F38" i="10"/>
  <c r="G38" i="10" s="1"/>
  <c r="F37" i="10"/>
  <c r="G37" i="10" s="1"/>
  <c r="F36" i="10"/>
  <c r="G36" i="10" s="1"/>
  <c r="G35" i="10"/>
  <c r="F35" i="10"/>
  <c r="F34" i="10"/>
  <c r="G34" i="10" s="1"/>
  <c r="F33" i="10"/>
  <c r="G33" i="10" s="1"/>
  <c r="F32" i="10"/>
  <c r="G32" i="10" s="1"/>
  <c r="G31" i="10"/>
  <c r="F31" i="10"/>
  <c r="F30" i="10"/>
  <c r="G30" i="10" s="1"/>
  <c r="F29" i="10"/>
  <c r="G29" i="10" s="1"/>
  <c r="F28" i="10"/>
  <c r="G28" i="10" s="1"/>
  <c r="G27" i="10"/>
  <c r="F27" i="10"/>
  <c r="F26" i="10"/>
  <c r="G26" i="10" s="1"/>
  <c r="F25" i="10"/>
  <c r="G25" i="10" s="1"/>
  <c r="F24" i="10"/>
  <c r="G24" i="10" s="1"/>
  <c r="G23" i="10"/>
  <c r="F23" i="10"/>
  <c r="F22" i="10"/>
  <c r="G22" i="10" s="1"/>
  <c r="F20" i="10"/>
  <c r="G20" i="10" s="1"/>
  <c r="F19" i="10"/>
  <c r="G19" i="10" s="1"/>
  <c r="G17" i="10"/>
  <c r="F17" i="10"/>
  <c r="F15" i="10"/>
  <c r="G15" i="10" s="1"/>
  <c r="F13" i="10"/>
  <c r="G13" i="10" s="1"/>
  <c r="E11" i="10"/>
  <c r="D11" i="10"/>
  <c r="G11" i="10" l="1"/>
  <c r="F11" i="10"/>
</calcChain>
</file>

<file path=xl/sharedStrings.xml><?xml version="1.0" encoding="utf-8"?>
<sst xmlns="http://schemas.openxmlformats.org/spreadsheetml/2006/main" count="97" uniqueCount="25">
  <si>
    <t>Amats</t>
  </si>
  <si>
    <t>vecākais inspektors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</si>
  <si>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</si>
  <si>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</si>
  <si>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 xml:space="preserve">Ministru kabineta rīkojuma projekta </t>
  </si>
  <si>
    <t>Samaksa par virsstundu darbu amapersonām, kuras laika periodā no 2021.gada 1.janvāra līdz 30.aprīlim tika iesaistītas pasākumos COVID-19 izplatīšanās ierobežošanai</t>
  </si>
  <si>
    <t>Nr.p.k.</t>
  </si>
  <si>
    <t>EKK 1100
Mēnešalga</t>
  </si>
  <si>
    <t>Virsstundu skaits</t>
  </si>
  <si>
    <t xml:space="preserve">EKK 11422 
Samaksa par virsstundu darbu </t>
  </si>
  <si>
    <t xml:space="preserve">EKK 1210 
DD VSAOI </t>
  </si>
  <si>
    <t>EKK 1000
Atlīdzība</t>
  </si>
  <si>
    <t>KOPĀ:</t>
  </si>
  <si>
    <t>10.pielikums</t>
  </si>
  <si>
    <t>Valsts policijas koledža</t>
  </si>
  <si>
    <t>VPK POLICIJAS TIESĪBU KATEDRA</t>
  </si>
  <si>
    <t>asistents</t>
  </si>
  <si>
    <t>VPK IZGLĪTĪBAS KOORDINĀCIJAS NODAĻA (IKN)</t>
  </si>
  <si>
    <t>nodaļas vadītājs</t>
  </si>
  <si>
    <t>VPK PROFESIONĀLĀS PILNVEIDES NODAĻAS REĢIONU GRUPA</t>
  </si>
  <si>
    <t>VPK SPORTA KATEDRA</t>
  </si>
  <si>
    <t>katedras vadītājs</t>
  </si>
  <si>
    <t>docents</t>
  </si>
  <si>
    <t>VPK KADETU NODAĻA</t>
  </si>
  <si>
    <t>kadets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</si>
</sst>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5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8" fillId="0" borderId="0" xfId="12" applyFont="1" applyAlignment="1">
      <alignment horizontal="center" vertical="center" wrapText="1"/>
    </xf>
    <xf numFmtId="0" fontId="8" fillId="0" borderId="0" xfId="12" applyFont="1" applyAlignment="1">
      <alignment vertical="center" wrapText="1"/>
    </xf>
    <xf numFmtId="1" fontId="8" fillId="0" borderId="0" xfId="12" applyNumberFormat="1" applyFont="1" applyAlignment="1">
      <alignment horizontal="right"/>
    </xf>
    <xf numFmtId="0" fontId="12" fillId="0" borderId="0" xfId="12"/>
    <xf numFmtId="0" fontId="8" fillId="0" borderId="0" xfId="12" applyFont="1" applyFill="1" applyAlignment="1">
      <alignment horizontal="right"/>
    </xf>
    <xf numFmtId="0" fontId="7" fillId="0" borderId="0" xfId="12" applyFont="1" applyAlignment="1">
      <alignment vertical="center"/>
    </xf>
    <xf numFmtId="0" fontId="8" fillId="0" borderId="0" xfId="12" applyFont="1" applyAlignment="1">
      <alignment horizontal="right" vertical="center" wrapText="1"/>
    </xf>
    <xf numFmtId="0" fontId="14" fillId="0" borderId="0" xfId="12" applyFont="1" applyAlignment="1">
      <alignment horizontal="center" vertical="center" wrapText="1"/>
    </xf>
    <xf numFmtId="0" fontId="11" fillId="3" borderId="1" xfId="12" applyFont="1" applyFill="1" applyBorder="1" applyAlignment="1">
      <alignment horizontal="left" vertical="center" wrapText="1"/>
    </xf>
    <xf numFmtId="0" fontId="11" fillId="0" borderId="1" xfId="12" applyFont="1" applyBorder="1" applyAlignment="1">
      <alignment horizontal="center" vertical="center" wrapText="1"/>
    </xf>
    <xf numFmtId="3" fontId="10" fillId="0" borderId="1" xfId="12" applyNumberFormat="1" applyFont="1" applyBorder="1" applyAlignment="1">
      <alignment horizontal="center" vertical="center" wrapText="1"/>
    </xf>
    <xf numFmtId="4" fontId="10" fillId="2" borderId="1" xfId="12" applyNumberFormat="1" applyFont="1" applyFill="1" applyBorder="1" applyAlignment="1">
      <alignment horizontal="center" vertical="center" wrapText="1"/>
    </xf>
    <xf numFmtId="4" fontId="10" fillId="0" borderId="1" xfId="12" applyNumberFormat="1" applyFont="1" applyBorder="1" applyAlignment="1">
      <alignment horizontal="center" vertical="center" wrapText="1"/>
    </xf>
    <xf numFmtId="3" fontId="10" fillId="0" borderId="2" xfId="12" applyNumberFormat="1" applyFont="1" applyFill="1" applyBorder="1" applyAlignment="1">
      <alignment horizontal="center" vertical="center" wrapText="1"/>
    </xf>
    <xf numFmtId="4" fontId="10" fillId="0" borderId="2" xfId="12" applyNumberFormat="1" applyFont="1" applyFill="1" applyBorder="1" applyAlignment="1">
      <alignment horizontal="center" vertical="center" wrapText="1"/>
    </xf>
    <xf numFmtId="49" fontId="11" fillId="4" borderId="3" xfId="12" applyNumberFormat="1" applyFont="1" applyFill="1" applyBorder="1" applyAlignment="1">
      <alignment horizontal="left"/>
    </xf>
    <xf numFmtId="2" fontId="12" fillId="0" borderId="0" xfId="12" applyNumberFormat="1"/>
    <xf numFmtId="49" fontId="8" fillId="0" borderId="1" xfId="12" applyNumberFormat="1" applyFont="1" applyFill="1" applyBorder="1" applyAlignment="1">
      <alignment horizontal="left"/>
    </xf>
    <xf numFmtId="0" fontId="8" fillId="0" borderId="6" xfId="12" applyNumberFormat="1" applyFont="1" applyFill="1" applyBorder="1" applyAlignment="1">
      <alignment horizontal="center"/>
    </xf>
    <xf numFmtId="49" fontId="8" fillId="0" borderId="2" xfId="12" applyNumberFormat="1" applyFont="1" applyFill="1" applyBorder="1" applyAlignment="1">
      <alignment horizontal="left"/>
    </xf>
    <xf numFmtId="0" fontId="12" fillId="0" borderId="0" xfId="12" applyAlignment="1">
      <alignment horizontal="left"/>
    </xf>
    <xf numFmtId="0" fontId="13" fillId="0" borderId="0" xfId="12" applyFont="1" applyAlignment="1">
      <alignment horizontal="center" vertical="center" wrapText="1"/>
    </xf>
    <xf numFmtId="0" fontId="10" fillId="0" borderId="7" xfId="12" applyFont="1" applyFill="1" applyBorder="1" applyAlignment="1">
      <alignment horizontal="right" vertical="center"/>
    </xf>
    <xf numFmtId="0" fontId="10" fillId="0" borderId="8" xfId="12" applyFont="1" applyFill="1" applyBorder="1" applyAlignment="1">
      <alignment horizontal="right" vertical="center"/>
    </xf>
    <xf numFmtId="0" fontId="10" fillId="4" borderId="4" xfId="12" applyFont="1" applyFill="1" applyBorder="1" applyAlignment="1">
      <alignment horizontal="right" vertical="center"/>
    </xf>
    <xf numFmtId="3" fontId="10" fillId="4" borderId="4" xfId="12" applyNumberFormat="1" applyFont="1" applyFill="1" applyBorder="1" applyAlignment="1">
      <alignment horizontal="center" vertical="center" wrapText="1"/>
    </xf>
    <xf numFmtId="3" fontId="10" fillId="4" borderId="5" xfId="12" applyNumberFormat="1" applyFont="1" applyFill="1" applyBorder="1" applyAlignment="1">
      <alignment horizontal="center" vertical="center" wrapText="1"/>
    </xf>
    <xf numFmtId="49" fontId="8" fillId="0" borderId="2" xfId="12" applyNumberFormat="1" applyFont="1" applyFill="1" applyBorder="1" applyAlignment="1">
      <alignment horizontal="right"/>
    </xf>
    <xf numFmtId="164" fontId="8" fillId="0" borderId="2" xfId="12" applyNumberFormat="1" applyFont="1" applyFill="1" applyBorder="1" applyAlignment="1">
      <alignment horizontal="right"/>
    </xf>
    <xf numFmtId="2" fontId="8" fillId="0" borderId="2" xfId="12" applyNumberFormat="1" applyFont="1" applyFill="1" applyBorder="1"/>
    <xf numFmtId="49" fontId="8" fillId="0" borderId="1" xfId="12" applyNumberFormat="1" applyFont="1" applyFill="1" applyBorder="1" applyAlignment="1">
      <alignment horizontal="right"/>
    </xf>
    <xf numFmtId="164" fontId="8" fillId="0" borderId="1" xfId="12" applyNumberFormat="1" applyFont="1" applyFill="1" applyBorder="1" applyAlignment="1">
      <alignment horizontal="right"/>
    </xf>
    <xf numFmtId="2" fontId="8" fillId="0" borderId="1" xfId="12" applyNumberFormat="1" applyFont="1" applyFill="1" applyBorder="1"/>
    <xf numFmtId="49" fontId="12" fillId="0" borderId="0" xfId="12" applyNumberFormat="1"/>
  </cellXfs>
  <cellStyles count="15">
    <cellStyle name="Normal" xfId="0" builtinId="0"/>
    <cellStyle name="Normal 10" xfId="4"/>
    <cellStyle name="Normal 11" xfId="5"/>
    <cellStyle name="Normal 11 2" xfId="7"/>
    <cellStyle name="Normal 11 3" xfId="8"/>
    <cellStyle name="Normal 11 4" xfId="10"/>
    <cellStyle name="Normal 11 5" xfId="13"/>
    <cellStyle name="Normal 12" xfId="11"/>
    <cellStyle name="Normal 12 2" xfId="14"/>
    <cellStyle name="Normal 13" xfId="9"/>
    <cellStyle name="Normal 2" xfId="1"/>
    <cellStyle name="Normal 3" xfId="2"/>
    <cellStyle name="Normal 4" xfId="12"/>
    <cellStyle name="Normal 7" xfId="3"/>
    <cellStyle name="Normal 7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94"/>
  <sheetViews>
    <sheetView tabSelected="1" zoomScale="90" zoomScaleNormal="90" workbookViewId="0">
      <selection activeCell="F20" sqref="F20"/>
    </sheetView>
  </sheetViews>
  <sheetFormatPr defaultRowHeight="13.2" x14ac:dyDescent="0.25"/>
  <cols>
    <col min="1" max="1" width="7.6640625" style="21" customWidth="1"/>
    <col min="2" max="2" width="22" style="4" customWidth="1"/>
    <col min="3" max="3" width="11.44140625" style="4" customWidth="1"/>
    <col min="4" max="4" width="12.88671875" style="4" customWidth="1"/>
    <col min="5" max="5" width="14.5546875" style="4" customWidth="1"/>
    <col min="6" max="6" width="15.6640625" style="4" customWidth="1"/>
    <col min="7" max="7" width="14.33203125" style="4" customWidth="1"/>
    <col min="8" max="256" width="8.88671875" style="4"/>
    <col min="257" max="257" width="7.6640625" style="4" customWidth="1"/>
    <col min="258" max="258" width="36.6640625" style="4" customWidth="1"/>
    <col min="259" max="259" width="11.44140625" style="4" customWidth="1"/>
    <col min="260" max="260" width="12.88671875" style="4" customWidth="1"/>
    <col min="261" max="261" width="14.5546875" style="4" customWidth="1"/>
    <col min="262" max="262" width="15.6640625" style="4" customWidth="1"/>
    <col min="263" max="263" width="14.33203125" style="4" customWidth="1"/>
    <col min="264" max="512" width="8.88671875" style="4"/>
    <col min="513" max="513" width="7.6640625" style="4" customWidth="1"/>
    <col min="514" max="514" width="36.6640625" style="4" customWidth="1"/>
    <col min="515" max="515" width="11.44140625" style="4" customWidth="1"/>
    <col min="516" max="516" width="12.88671875" style="4" customWidth="1"/>
    <col min="517" max="517" width="14.5546875" style="4" customWidth="1"/>
    <col min="518" max="518" width="15.6640625" style="4" customWidth="1"/>
    <col min="519" max="519" width="14.33203125" style="4" customWidth="1"/>
    <col min="520" max="768" width="8.88671875" style="4"/>
    <col min="769" max="769" width="7.6640625" style="4" customWidth="1"/>
    <col min="770" max="770" width="36.6640625" style="4" customWidth="1"/>
    <col min="771" max="771" width="11.44140625" style="4" customWidth="1"/>
    <col min="772" max="772" width="12.88671875" style="4" customWidth="1"/>
    <col min="773" max="773" width="14.5546875" style="4" customWidth="1"/>
    <col min="774" max="774" width="15.6640625" style="4" customWidth="1"/>
    <col min="775" max="775" width="14.33203125" style="4" customWidth="1"/>
    <col min="776" max="1024" width="8.88671875" style="4"/>
    <col min="1025" max="1025" width="7.6640625" style="4" customWidth="1"/>
    <col min="1026" max="1026" width="36.6640625" style="4" customWidth="1"/>
    <col min="1027" max="1027" width="11.44140625" style="4" customWidth="1"/>
    <col min="1028" max="1028" width="12.88671875" style="4" customWidth="1"/>
    <col min="1029" max="1029" width="14.5546875" style="4" customWidth="1"/>
    <col min="1030" max="1030" width="15.6640625" style="4" customWidth="1"/>
    <col min="1031" max="1031" width="14.33203125" style="4" customWidth="1"/>
    <col min="1032" max="1280" width="8.88671875" style="4"/>
    <col min="1281" max="1281" width="7.6640625" style="4" customWidth="1"/>
    <col min="1282" max="1282" width="36.6640625" style="4" customWidth="1"/>
    <col min="1283" max="1283" width="11.44140625" style="4" customWidth="1"/>
    <col min="1284" max="1284" width="12.88671875" style="4" customWidth="1"/>
    <col min="1285" max="1285" width="14.5546875" style="4" customWidth="1"/>
    <col min="1286" max="1286" width="15.6640625" style="4" customWidth="1"/>
    <col min="1287" max="1287" width="14.33203125" style="4" customWidth="1"/>
    <col min="1288" max="1536" width="8.88671875" style="4"/>
    <col min="1537" max="1537" width="7.6640625" style="4" customWidth="1"/>
    <col min="1538" max="1538" width="36.6640625" style="4" customWidth="1"/>
    <col min="1539" max="1539" width="11.44140625" style="4" customWidth="1"/>
    <col min="1540" max="1540" width="12.88671875" style="4" customWidth="1"/>
    <col min="1541" max="1541" width="14.5546875" style="4" customWidth="1"/>
    <col min="1542" max="1542" width="15.6640625" style="4" customWidth="1"/>
    <col min="1543" max="1543" width="14.33203125" style="4" customWidth="1"/>
    <col min="1544" max="1792" width="8.88671875" style="4"/>
    <col min="1793" max="1793" width="7.6640625" style="4" customWidth="1"/>
    <col min="1794" max="1794" width="36.6640625" style="4" customWidth="1"/>
    <col min="1795" max="1795" width="11.44140625" style="4" customWidth="1"/>
    <col min="1796" max="1796" width="12.88671875" style="4" customWidth="1"/>
    <col min="1797" max="1797" width="14.5546875" style="4" customWidth="1"/>
    <col min="1798" max="1798" width="15.6640625" style="4" customWidth="1"/>
    <col min="1799" max="1799" width="14.33203125" style="4" customWidth="1"/>
    <col min="1800" max="2048" width="8.88671875" style="4"/>
    <col min="2049" max="2049" width="7.6640625" style="4" customWidth="1"/>
    <col min="2050" max="2050" width="36.6640625" style="4" customWidth="1"/>
    <col min="2051" max="2051" width="11.44140625" style="4" customWidth="1"/>
    <col min="2052" max="2052" width="12.88671875" style="4" customWidth="1"/>
    <col min="2053" max="2053" width="14.5546875" style="4" customWidth="1"/>
    <col min="2054" max="2054" width="15.6640625" style="4" customWidth="1"/>
    <col min="2055" max="2055" width="14.33203125" style="4" customWidth="1"/>
    <col min="2056" max="2304" width="8.88671875" style="4"/>
    <col min="2305" max="2305" width="7.6640625" style="4" customWidth="1"/>
    <col min="2306" max="2306" width="36.6640625" style="4" customWidth="1"/>
    <col min="2307" max="2307" width="11.44140625" style="4" customWidth="1"/>
    <col min="2308" max="2308" width="12.88671875" style="4" customWidth="1"/>
    <col min="2309" max="2309" width="14.5546875" style="4" customWidth="1"/>
    <col min="2310" max="2310" width="15.6640625" style="4" customWidth="1"/>
    <col min="2311" max="2311" width="14.33203125" style="4" customWidth="1"/>
    <col min="2312" max="2560" width="8.88671875" style="4"/>
    <col min="2561" max="2561" width="7.6640625" style="4" customWidth="1"/>
    <col min="2562" max="2562" width="36.6640625" style="4" customWidth="1"/>
    <col min="2563" max="2563" width="11.44140625" style="4" customWidth="1"/>
    <col min="2564" max="2564" width="12.88671875" style="4" customWidth="1"/>
    <col min="2565" max="2565" width="14.5546875" style="4" customWidth="1"/>
    <col min="2566" max="2566" width="15.6640625" style="4" customWidth="1"/>
    <col min="2567" max="2567" width="14.33203125" style="4" customWidth="1"/>
    <col min="2568" max="2816" width="8.88671875" style="4"/>
    <col min="2817" max="2817" width="7.6640625" style="4" customWidth="1"/>
    <col min="2818" max="2818" width="36.6640625" style="4" customWidth="1"/>
    <col min="2819" max="2819" width="11.44140625" style="4" customWidth="1"/>
    <col min="2820" max="2820" width="12.88671875" style="4" customWidth="1"/>
    <col min="2821" max="2821" width="14.5546875" style="4" customWidth="1"/>
    <col min="2822" max="2822" width="15.6640625" style="4" customWidth="1"/>
    <col min="2823" max="2823" width="14.33203125" style="4" customWidth="1"/>
    <col min="2824" max="3072" width="8.88671875" style="4"/>
    <col min="3073" max="3073" width="7.6640625" style="4" customWidth="1"/>
    <col min="3074" max="3074" width="36.6640625" style="4" customWidth="1"/>
    <col min="3075" max="3075" width="11.44140625" style="4" customWidth="1"/>
    <col min="3076" max="3076" width="12.88671875" style="4" customWidth="1"/>
    <col min="3077" max="3077" width="14.5546875" style="4" customWidth="1"/>
    <col min="3078" max="3078" width="15.6640625" style="4" customWidth="1"/>
    <col min="3079" max="3079" width="14.33203125" style="4" customWidth="1"/>
    <col min="3080" max="3328" width="8.88671875" style="4"/>
    <col min="3329" max="3329" width="7.6640625" style="4" customWidth="1"/>
    <col min="3330" max="3330" width="36.6640625" style="4" customWidth="1"/>
    <col min="3331" max="3331" width="11.44140625" style="4" customWidth="1"/>
    <col min="3332" max="3332" width="12.88671875" style="4" customWidth="1"/>
    <col min="3333" max="3333" width="14.5546875" style="4" customWidth="1"/>
    <col min="3334" max="3334" width="15.6640625" style="4" customWidth="1"/>
    <col min="3335" max="3335" width="14.33203125" style="4" customWidth="1"/>
    <col min="3336" max="3584" width="8.88671875" style="4"/>
    <col min="3585" max="3585" width="7.6640625" style="4" customWidth="1"/>
    <col min="3586" max="3586" width="36.6640625" style="4" customWidth="1"/>
    <col min="3587" max="3587" width="11.44140625" style="4" customWidth="1"/>
    <col min="3588" max="3588" width="12.88671875" style="4" customWidth="1"/>
    <col min="3589" max="3589" width="14.5546875" style="4" customWidth="1"/>
    <col min="3590" max="3590" width="15.6640625" style="4" customWidth="1"/>
    <col min="3591" max="3591" width="14.33203125" style="4" customWidth="1"/>
    <col min="3592" max="3840" width="8.88671875" style="4"/>
    <col min="3841" max="3841" width="7.6640625" style="4" customWidth="1"/>
    <col min="3842" max="3842" width="36.6640625" style="4" customWidth="1"/>
    <col min="3843" max="3843" width="11.44140625" style="4" customWidth="1"/>
    <col min="3844" max="3844" width="12.88671875" style="4" customWidth="1"/>
    <col min="3845" max="3845" width="14.5546875" style="4" customWidth="1"/>
    <col min="3846" max="3846" width="15.6640625" style="4" customWidth="1"/>
    <col min="3847" max="3847" width="14.33203125" style="4" customWidth="1"/>
    <col min="3848" max="4096" width="8.88671875" style="4"/>
    <col min="4097" max="4097" width="7.6640625" style="4" customWidth="1"/>
    <col min="4098" max="4098" width="36.6640625" style="4" customWidth="1"/>
    <col min="4099" max="4099" width="11.44140625" style="4" customWidth="1"/>
    <col min="4100" max="4100" width="12.88671875" style="4" customWidth="1"/>
    <col min="4101" max="4101" width="14.5546875" style="4" customWidth="1"/>
    <col min="4102" max="4102" width="15.6640625" style="4" customWidth="1"/>
    <col min="4103" max="4103" width="14.33203125" style="4" customWidth="1"/>
    <col min="4104" max="4352" width="8.88671875" style="4"/>
    <col min="4353" max="4353" width="7.6640625" style="4" customWidth="1"/>
    <col min="4354" max="4354" width="36.6640625" style="4" customWidth="1"/>
    <col min="4355" max="4355" width="11.44140625" style="4" customWidth="1"/>
    <col min="4356" max="4356" width="12.88671875" style="4" customWidth="1"/>
    <col min="4357" max="4357" width="14.5546875" style="4" customWidth="1"/>
    <col min="4358" max="4358" width="15.6640625" style="4" customWidth="1"/>
    <col min="4359" max="4359" width="14.33203125" style="4" customWidth="1"/>
    <col min="4360" max="4608" width="8.88671875" style="4"/>
    <col min="4609" max="4609" width="7.6640625" style="4" customWidth="1"/>
    <col min="4610" max="4610" width="36.6640625" style="4" customWidth="1"/>
    <col min="4611" max="4611" width="11.44140625" style="4" customWidth="1"/>
    <col min="4612" max="4612" width="12.88671875" style="4" customWidth="1"/>
    <col min="4613" max="4613" width="14.5546875" style="4" customWidth="1"/>
    <col min="4614" max="4614" width="15.6640625" style="4" customWidth="1"/>
    <col min="4615" max="4615" width="14.33203125" style="4" customWidth="1"/>
    <col min="4616" max="4864" width="8.88671875" style="4"/>
    <col min="4865" max="4865" width="7.6640625" style="4" customWidth="1"/>
    <col min="4866" max="4866" width="36.6640625" style="4" customWidth="1"/>
    <col min="4867" max="4867" width="11.44140625" style="4" customWidth="1"/>
    <col min="4868" max="4868" width="12.88671875" style="4" customWidth="1"/>
    <col min="4869" max="4869" width="14.5546875" style="4" customWidth="1"/>
    <col min="4870" max="4870" width="15.6640625" style="4" customWidth="1"/>
    <col min="4871" max="4871" width="14.33203125" style="4" customWidth="1"/>
    <col min="4872" max="5120" width="8.88671875" style="4"/>
    <col min="5121" max="5121" width="7.6640625" style="4" customWidth="1"/>
    <col min="5122" max="5122" width="36.6640625" style="4" customWidth="1"/>
    <col min="5123" max="5123" width="11.44140625" style="4" customWidth="1"/>
    <col min="5124" max="5124" width="12.88671875" style="4" customWidth="1"/>
    <col min="5125" max="5125" width="14.5546875" style="4" customWidth="1"/>
    <col min="5126" max="5126" width="15.6640625" style="4" customWidth="1"/>
    <col min="5127" max="5127" width="14.33203125" style="4" customWidth="1"/>
    <col min="5128" max="5376" width="8.88671875" style="4"/>
    <col min="5377" max="5377" width="7.6640625" style="4" customWidth="1"/>
    <col min="5378" max="5378" width="36.6640625" style="4" customWidth="1"/>
    <col min="5379" max="5379" width="11.44140625" style="4" customWidth="1"/>
    <col min="5380" max="5380" width="12.88671875" style="4" customWidth="1"/>
    <col min="5381" max="5381" width="14.5546875" style="4" customWidth="1"/>
    <col min="5382" max="5382" width="15.6640625" style="4" customWidth="1"/>
    <col min="5383" max="5383" width="14.33203125" style="4" customWidth="1"/>
    <col min="5384" max="5632" width="8.88671875" style="4"/>
    <col min="5633" max="5633" width="7.6640625" style="4" customWidth="1"/>
    <col min="5634" max="5634" width="36.6640625" style="4" customWidth="1"/>
    <col min="5635" max="5635" width="11.44140625" style="4" customWidth="1"/>
    <col min="5636" max="5636" width="12.88671875" style="4" customWidth="1"/>
    <col min="5637" max="5637" width="14.5546875" style="4" customWidth="1"/>
    <col min="5638" max="5638" width="15.6640625" style="4" customWidth="1"/>
    <col min="5639" max="5639" width="14.33203125" style="4" customWidth="1"/>
    <col min="5640" max="5888" width="8.88671875" style="4"/>
    <col min="5889" max="5889" width="7.6640625" style="4" customWidth="1"/>
    <col min="5890" max="5890" width="36.6640625" style="4" customWidth="1"/>
    <col min="5891" max="5891" width="11.44140625" style="4" customWidth="1"/>
    <col min="5892" max="5892" width="12.88671875" style="4" customWidth="1"/>
    <col min="5893" max="5893" width="14.5546875" style="4" customWidth="1"/>
    <col min="5894" max="5894" width="15.6640625" style="4" customWidth="1"/>
    <col min="5895" max="5895" width="14.33203125" style="4" customWidth="1"/>
    <col min="5896" max="6144" width="8.88671875" style="4"/>
    <col min="6145" max="6145" width="7.6640625" style="4" customWidth="1"/>
    <col min="6146" max="6146" width="36.6640625" style="4" customWidth="1"/>
    <col min="6147" max="6147" width="11.44140625" style="4" customWidth="1"/>
    <col min="6148" max="6148" width="12.88671875" style="4" customWidth="1"/>
    <col min="6149" max="6149" width="14.5546875" style="4" customWidth="1"/>
    <col min="6150" max="6150" width="15.6640625" style="4" customWidth="1"/>
    <col min="6151" max="6151" width="14.33203125" style="4" customWidth="1"/>
    <col min="6152" max="6400" width="8.88671875" style="4"/>
    <col min="6401" max="6401" width="7.6640625" style="4" customWidth="1"/>
    <col min="6402" max="6402" width="36.6640625" style="4" customWidth="1"/>
    <col min="6403" max="6403" width="11.44140625" style="4" customWidth="1"/>
    <col min="6404" max="6404" width="12.88671875" style="4" customWidth="1"/>
    <col min="6405" max="6405" width="14.5546875" style="4" customWidth="1"/>
    <col min="6406" max="6406" width="15.6640625" style="4" customWidth="1"/>
    <col min="6407" max="6407" width="14.33203125" style="4" customWidth="1"/>
    <col min="6408" max="6656" width="8.88671875" style="4"/>
    <col min="6657" max="6657" width="7.6640625" style="4" customWidth="1"/>
    <col min="6658" max="6658" width="36.6640625" style="4" customWidth="1"/>
    <col min="6659" max="6659" width="11.44140625" style="4" customWidth="1"/>
    <col min="6660" max="6660" width="12.88671875" style="4" customWidth="1"/>
    <col min="6661" max="6661" width="14.5546875" style="4" customWidth="1"/>
    <col min="6662" max="6662" width="15.6640625" style="4" customWidth="1"/>
    <col min="6663" max="6663" width="14.33203125" style="4" customWidth="1"/>
    <col min="6664" max="6912" width="8.88671875" style="4"/>
    <col min="6913" max="6913" width="7.6640625" style="4" customWidth="1"/>
    <col min="6914" max="6914" width="36.6640625" style="4" customWidth="1"/>
    <col min="6915" max="6915" width="11.44140625" style="4" customWidth="1"/>
    <col min="6916" max="6916" width="12.88671875" style="4" customWidth="1"/>
    <col min="6917" max="6917" width="14.5546875" style="4" customWidth="1"/>
    <col min="6918" max="6918" width="15.6640625" style="4" customWidth="1"/>
    <col min="6919" max="6919" width="14.33203125" style="4" customWidth="1"/>
    <col min="6920" max="7168" width="8.88671875" style="4"/>
    <col min="7169" max="7169" width="7.6640625" style="4" customWidth="1"/>
    <col min="7170" max="7170" width="36.6640625" style="4" customWidth="1"/>
    <col min="7171" max="7171" width="11.44140625" style="4" customWidth="1"/>
    <col min="7172" max="7172" width="12.88671875" style="4" customWidth="1"/>
    <col min="7173" max="7173" width="14.5546875" style="4" customWidth="1"/>
    <col min="7174" max="7174" width="15.6640625" style="4" customWidth="1"/>
    <col min="7175" max="7175" width="14.33203125" style="4" customWidth="1"/>
    <col min="7176" max="7424" width="8.88671875" style="4"/>
    <col min="7425" max="7425" width="7.6640625" style="4" customWidth="1"/>
    <col min="7426" max="7426" width="36.6640625" style="4" customWidth="1"/>
    <col min="7427" max="7427" width="11.44140625" style="4" customWidth="1"/>
    <col min="7428" max="7428" width="12.88671875" style="4" customWidth="1"/>
    <col min="7429" max="7429" width="14.5546875" style="4" customWidth="1"/>
    <col min="7430" max="7430" width="15.6640625" style="4" customWidth="1"/>
    <col min="7431" max="7431" width="14.33203125" style="4" customWidth="1"/>
    <col min="7432" max="7680" width="8.88671875" style="4"/>
    <col min="7681" max="7681" width="7.6640625" style="4" customWidth="1"/>
    <col min="7682" max="7682" width="36.6640625" style="4" customWidth="1"/>
    <col min="7683" max="7683" width="11.44140625" style="4" customWidth="1"/>
    <col min="7684" max="7684" width="12.88671875" style="4" customWidth="1"/>
    <col min="7685" max="7685" width="14.5546875" style="4" customWidth="1"/>
    <col min="7686" max="7686" width="15.6640625" style="4" customWidth="1"/>
    <col min="7687" max="7687" width="14.33203125" style="4" customWidth="1"/>
    <col min="7688" max="7936" width="8.88671875" style="4"/>
    <col min="7937" max="7937" width="7.6640625" style="4" customWidth="1"/>
    <col min="7938" max="7938" width="36.6640625" style="4" customWidth="1"/>
    <col min="7939" max="7939" width="11.44140625" style="4" customWidth="1"/>
    <col min="7940" max="7940" width="12.88671875" style="4" customWidth="1"/>
    <col min="7941" max="7941" width="14.5546875" style="4" customWidth="1"/>
    <col min="7942" max="7942" width="15.6640625" style="4" customWidth="1"/>
    <col min="7943" max="7943" width="14.33203125" style="4" customWidth="1"/>
    <col min="7944" max="8192" width="8.88671875" style="4"/>
    <col min="8193" max="8193" width="7.6640625" style="4" customWidth="1"/>
    <col min="8194" max="8194" width="36.6640625" style="4" customWidth="1"/>
    <col min="8195" max="8195" width="11.44140625" style="4" customWidth="1"/>
    <col min="8196" max="8196" width="12.88671875" style="4" customWidth="1"/>
    <col min="8197" max="8197" width="14.5546875" style="4" customWidth="1"/>
    <col min="8198" max="8198" width="15.6640625" style="4" customWidth="1"/>
    <col min="8199" max="8199" width="14.33203125" style="4" customWidth="1"/>
    <col min="8200" max="8448" width="8.88671875" style="4"/>
    <col min="8449" max="8449" width="7.6640625" style="4" customWidth="1"/>
    <col min="8450" max="8450" width="36.6640625" style="4" customWidth="1"/>
    <col min="8451" max="8451" width="11.44140625" style="4" customWidth="1"/>
    <col min="8452" max="8452" width="12.88671875" style="4" customWidth="1"/>
    <col min="8453" max="8453" width="14.5546875" style="4" customWidth="1"/>
    <col min="8454" max="8454" width="15.6640625" style="4" customWidth="1"/>
    <col min="8455" max="8455" width="14.33203125" style="4" customWidth="1"/>
    <col min="8456" max="8704" width="8.88671875" style="4"/>
    <col min="8705" max="8705" width="7.6640625" style="4" customWidth="1"/>
    <col min="8706" max="8706" width="36.6640625" style="4" customWidth="1"/>
    <col min="8707" max="8707" width="11.44140625" style="4" customWidth="1"/>
    <col min="8708" max="8708" width="12.88671875" style="4" customWidth="1"/>
    <col min="8709" max="8709" width="14.5546875" style="4" customWidth="1"/>
    <col min="8710" max="8710" width="15.6640625" style="4" customWidth="1"/>
    <col min="8711" max="8711" width="14.33203125" style="4" customWidth="1"/>
    <col min="8712" max="8960" width="8.88671875" style="4"/>
    <col min="8961" max="8961" width="7.6640625" style="4" customWidth="1"/>
    <col min="8962" max="8962" width="36.6640625" style="4" customWidth="1"/>
    <col min="8963" max="8963" width="11.44140625" style="4" customWidth="1"/>
    <col min="8964" max="8964" width="12.88671875" style="4" customWidth="1"/>
    <col min="8965" max="8965" width="14.5546875" style="4" customWidth="1"/>
    <col min="8966" max="8966" width="15.6640625" style="4" customWidth="1"/>
    <col min="8967" max="8967" width="14.33203125" style="4" customWidth="1"/>
    <col min="8968" max="9216" width="8.88671875" style="4"/>
    <col min="9217" max="9217" width="7.6640625" style="4" customWidth="1"/>
    <col min="9218" max="9218" width="36.6640625" style="4" customWidth="1"/>
    <col min="9219" max="9219" width="11.44140625" style="4" customWidth="1"/>
    <col min="9220" max="9220" width="12.88671875" style="4" customWidth="1"/>
    <col min="9221" max="9221" width="14.5546875" style="4" customWidth="1"/>
    <col min="9222" max="9222" width="15.6640625" style="4" customWidth="1"/>
    <col min="9223" max="9223" width="14.33203125" style="4" customWidth="1"/>
    <col min="9224" max="9472" width="8.88671875" style="4"/>
    <col min="9473" max="9473" width="7.6640625" style="4" customWidth="1"/>
    <col min="9474" max="9474" width="36.6640625" style="4" customWidth="1"/>
    <col min="9475" max="9475" width="11.44140625" style="4" customWidth="1"/>
    <col min="9476" max="9476" width="12.88671875" style="4" customWidth="1"/>
    <col min="9477" max="9477" width="14.5546875" style="4" customWidth="1"/>
    <col min="9478" max="9478" width="15.6640625" style="4" customWidth="1"/>
    <col min="9479" max="9479" width="14.33203125" style="4" customWidth="1"/>
    <col min="9480" max="9728" width="8.88671875" style="4"/>
    <col min="9729" max="9729" width="7.6640625" style="4" customWidth="1"/>
    <col min="9730" max="9730" width="36.6640625" style="4" customWidth="1"/>
    <col min="9731" max="9731" width="11.44140625" style="4" customWidth="1"/>
    <col min="9732" max="9732" width="12.88671875" style="4" customWidth="1"/>
    <col min="9733" max="9733" width="14.5546875" style="4" customWidth="1"/>
    <col min="9734" max="9734" width="15.6640625" style="4" customWidth="1"/>
    <col min="9735" max="9735" width="14.33203125" style="4" customWidth="1"/>
    <col min="9736" max="9984" width="8.88671875" style="4"/>
    <col min="9985" max="9985" width="7.6640625" style="4" customWidth="1"/>
    <col min="9986" max="9986" width="36.6640625" style="4" customWidth="1"/>
    <col min="9987" max="9987" width="11.44140625" style="4" customWidth="1"/>
    <col min="9988" max="9988" width="12.88671875" style="4" customWidth="1"/>
    <col min="9989" max="9989" width="14.5546875" style="4" customWidth="1"/>
    <col min="9990" max="9990" width="15.6640625" style="4" customWidth="1"/>
    <col min="9991" max="9991" width="14.33203125" style="4" customWidth="1"/>
    <col min="9992" max="10240" width="8.88671875" style="4"/>
    <col min="10241" max="10241" width="7.6640625" style="4" customWidth="1"/>
    <col min="10242" max="10242" width="36.6640625" style="4" customWidth="1"/>
    <col min="10243" max="10243" width="11.44140625" style="4" customWidth="1"/>
    <col min="10244" max="10244" width="12.88671875" style="4" customWidth="1"/>
    <col min="10245" max="10245" width="14.5546875" style="4" customWidth="1"/>
    <col min="10246" max="10246" width="15.6640625" style="4" customWidth="1"/>
    <col min="10247" max="10247" width="14.33203125" style="4" customWidth="1"/>
    <col min="10248" max="10496" width="8.88671875" style="4"/>
    <col min="10497" max="10497" width="7.6640625" style="4" customWidth="1"/>
    <col min="10498" max="10498" width="36.6640625" style="4" customWidth="1"/>
    <col min="10499" max="10499" width="11.44140625" style="4" customWidth="1"/>
    <col min="10500" max="10500" width="12.88671875" style="4" customWidth="1"/>
    <col min="10501" max="10501" width="14.5546875" style="4" customWidth="1"/>
    <col min="10502" max="10502" width="15.6640625" style="4" customWidth="1"/>
    <col min="10503" max="10503" width="14.33203125" style="4" customWidth="1"/>
    <col min="10504" max="10752" width="8.88671875" style="4"/>
    <col min="10753" max="10753" width="7.6640625" style="4" customWidth="1"/>
    <col min="10754" max="10754" width="36.6640625" style="4" customWidth="1"/>
    <col min="10755" max="10755" width="11.44140625" style="4" customWidth="1"/>
    <col min="10756" max="10756" width="12.88671875" style="4" customWidth="1"/>
    <col min="10757" max="10757" width="14.5546875" style="4" customWidth="1"/>
    <col min="10758" max="10758" width="15.6640625" style="4" customWidth="1"/>
    <col min="10759" max="10759" width="14.33203125" style="4" customWidth="1"/>
    <col min="10760" max="11008" width="8.88671875" style="4"/>
    <col min="11009" max="11009" width="7.6640625" style="4" customWidth="1"/>
    <col min="11010" max="11010" width="36.6640625" style="4" customWidth="1"/>
    <col min="11011" max="11011" width="11.44140625" style="4" customWidth="1"/>
    <col min="11012" max="11012" width="12.88671875" style="4" customWidth="1"/>
    <col min="11013" max="11013" width="14.5546875" style="4" customWidth="1"/>
    <col min="11014" max="11014" width="15.6640625" style="4" customWidth="1"/>
    <col min="11015" max="11015" width="14.33203125" style="4" customWidth="1"/>
    <col min="11016" max="11264" width="8.88671875" style="4"/>
    <col min="11265" max="11265" width="7.6640625" style="4" customWidth="1"/>
    <col min="11266" max="11266" width="36.6640625" style="4" customWidth="1"/>
    <col min="11267" max="11267" width="11.44140625" style="4" customWidth="1"/>
    <col min="11268" max="11268" width="12.88671875" style="4" customWidth="1"/>
    <col min="11269" max="11269" width="14.5546875" style="4" customWidth="1"/>
    <col min="11270" max="11270" width="15.6640625" style="4" customWidth="1"/>
    <col min="11271" max="11271" width="14.33203125" style="4" customWidth="1"/>
    <col min="11272" max="11520" width="8.88671875" style="4"/>
    <col min="11521" max="11521" width="7.6640625" style="4" customWidth="1"/>
    <col min="11522" max="11522" width="36.6640625" style="4" customWidth="1"/>
    <col min="11523" max="11523" width="11.44140625" style="4" customWidth="1"/>
    <col min="11524" max="11524" width="12.88671875" style="4" customWidth="1"/>
    <col min="11525" max="11525" width="14.5546875" style="4" customWidth="1"/>
    <col min="11526" max="11526" width="15.6640625" style="4" customWidth="1"/>
    <col min="11527" max="11527" width="14.33203125" style="4" customWidth="1"/>
    <col min="11528" max="11776" width="8.88671875" style="4"/>
    <col min="11777" max="11777" width="7.6640625" style="4" customWidth="1"/>
    <col min="11778" max="11778" width="36.6640625" style="4" customWidth="1"/>
    <col min="11779" max="11779" width="11.44140625" style="4" customWidth="1"/>
    <col min="11780" max="11780" width="12.88671875" style="4" customWidth="1"/>
    <col min="11781" max="11781" width="14.5546875" style="4" customWidth="1"/>
    <col min="11782" max="11782" width="15.6640625" style="4" customWidth="1"/>
    <col min="11783" max="11783" width="14.33203125" style="4" customWidth="1"/>
    <col min="11784" max="12032" width="8.88671875" style="4"/>
    <col min="12033" max="12033" width="7.6640625" style="4" customWidth="1"/>
    <col min="12034" max="12034" width="36.6640625" style="4" customWidth="1"/>
    <col min="12035" max="12035" width="11.44140625" style="4" customWidth="1"/>
    <col min="12036" max="12036" width="12.88671875" style="4" customWidth="1"/>
    <col min="12037" max="12037" width="14.5546875" style="4" customWidth="1"/>
    <col min="12038" max="12038" width="15.6640625" style="4" customWidth="1"/>
    <col min="12039" max="12039" width="14.33203125" style="4" customWidth="1"/>
    <col min="12040" max="12288" width="8.88671875" style="4"/>
    <col min="12289" max="12289" width="7.6640625" style="4" customWidth="1"/>
    <col min="12290" max="12290" width="36.6640625" style="4" customWidth="1"/>
    <col min="12291" max="12291" width="11.44140625" style="4" customWidth="1"/>
    <col min="12292" max="12292" width="12.88671875" style="4" customWidth="1"/>
    <col min="12293" max="12293" width="14.5546875" style="4" customWidth="1"/>
    <col min="12294" max="12294" width="15.6640625" style="4" customWidth="1"/>
    <col min="12295" max="12295" width="14.33203125" style="4" customWidth="1"/>
    <col min="12296" max="12544" width="8.88671875" style="4"/>
    <col min="12545" max="12545" width="7.6640625" style="4" customWidth="1"/>
    <col min="12546" max="12546" width="36.6640625" style="4" customWidth="1"/>
    <col min="12547" max="12547" width="11.44140625" style="4" customWidth="1"/>
    <col min="12548" max="12548" width="12.88671875" style="4" customWidth="1"/>
    <col min="12549" max="12549" width="14.5546875" style="4" customWidth="1"/>
    <col min="12550" max="12550" width="15.6640625" style="4" customWidth="1"/>
    <col min="12551" max="12551" width="14.33203125" style="4" customWidth="1"/>
    <col min="12552" max="12800" width="8.88671875" style="4"/>
    <col min="12801" max="12801" width="7.6640625" style="4" customWidth="1"/>
    <col min="12802" max="12802" width="36.6640625" style="4" customWidth="1"/>
    <col min="12803" max="12803" width="11.44140625" style="4" customWidth="1"/>
    <col min="12804" max="12804" width="12.88671875" style="4" customWidth="1"/>
    <col min="12805" max="12805" width="14.5546875" style="4" customWidth="1"/>
    <col min="12806" max="12806" width="15.6640625" style="4" customWidth="1"/>
    <col min="12807" max="12807" width="14.33203125" style="4" customWidth="1"/>
    <col min="12808" max="13056" width="8.88671875" style="4"/>
    <col min="13057" max="13057" width="7.6640625" style="4" customWidth="1"/>
    <col min="13058" max="13058" width="36.6640625" style="4" customWidth="1"/>
    <col min="13059" max="13059" width="11.44140625" style="4" customWidth="1"/>
    <col min="13060" max="13060" width="12.88671875" style="4" customWidth="1"/>
    <col min="13061" max="13061" width="14.5546875" style="4" customWidth="1"/>
    <col min="13062" max="13062" width="15.6640625" style="4" customWidth="1"/>
    <col min="13063" max="13063" width="14.33203125" style="4" customWidth="1"/>
    <col min="13064" max="13312" width="8.88671875" style="4"/>
    <col min="13313" max="13313" width="7.6640625" style="4" customWidth="1"/>
    <col min="13314" max="13314" width="36.6640625" style="4" customWidth="1"/>
    <col min="13315" max="13315" width="11.44140625" style="4" customWidth="1"/>
    <col min="13316" max="13316" width="12.88671875" style="4" customWidth="1"/>
    <col min="13317" max="13317" width="14.5546875" style="4" customWidth="1"/>
    <col min="13318" max="13318" width="15.6640625" style="4" customWidth="1"/>
    <col min="13319" max="13319" width="14.33203125" style="4" customWidth="1"/>
    <col min="13320" max="13568" width="8.88671875" style="4"/>
    <col min="13569" max="13569" width="7.6640625" style="4" customWidth="1"/>
    <col min="13570" max="13570" width="36.6640625" style="4" customWidth="1"/>
    <col min="13571" max="13571" width="11.44140625" style="4" customWidth="1"/>
    <col min="13572" max="13572" width="12.88671875" style="4" customWidth="1"/>
    <col min="13573" max="13573" width="14.5546875" style="4" customWidth="1"/>
    <col min="13574" max="13574" width="15.6640625" style="4" customWidth="1"/>
    <col min="13575" max="13575" width="14.33203125" style="4" customWidth="1"/>
    <col min="13576" max="13824" width="8.88671875" style="4"/>
    <col min="13825" max="13825" width="7.6640625" style="4" customWidth="1"/>
    <col min="13826" max="13826" width="36.6640625" style="4" customWidth="1"/>
    <col min="13827" max="13827" width="11.44140625" style="4" customWidth="1"/>
    <col min="13828" max="13828" width="12.88671875" style="4" customWidth="1"/>
    <col min="13829" max="13829" width="14.5546875" style="4" customWidth="1"/>
    <col min="13830" max="13830" width="15.6640625" style="4" customWidth="1"/>
    <col min="13831" max="13831" width="14.33203125" style="4" customWidth="1"/>
    <col min="13832" max="14080" width="8.88671875" style="4"/>
    <col min="14081" max="14081" width="7.6640625" style="4" customWidth="1"/>
    <col min="14082" max="14082" width="36.6640625" style="4" customWidth="1"/>
    <col min="14083" max="14083" width="11.44140625" style="4" customWidth="1"/>
    <col min="14084" max="14084" width="12.88671875" style="4" customWidth="1"/>
    <col min="14085" max="14085" width="14.5546875" style="4" customWidth="1"/>
    <col min="14086" max="14086" width="15.6640625" style="4" customWidth="1"/>
    <col min="14087" max="14087" width="14.33203125" style="4" customWidth="1"/>
    <col min="14088" max="14336" width="8.88671875" style="4"/>
    <col min="14337" max="14337" width="7.6640625" style="4" customWidth="1"/>
    <col min="14338" max="14338" width="36.6640625" style="4" customWidth="1"/>
    <col min="14339" max="14339" width="11.44140625" style="4" customWidth="1"/>
    <col min="14340" max="14340" width="12.88671875" style="4" customWidth="1"/>
    <col min="14341" max="14341" width="14.5546875" style="4" customWidth="1"/>
    <col min="14342" max="14342" width="15.6640625" style="4" customWidth="1"/>
    <col min="14343" max="14343" width="14.33203125" style="4" customWidth="1"/>
    <col min="14344" max="14592" width="8.88671875" style="4"/>
    <col min="14593" max="14593" width="7.6640625" style="4" customWidth="1"/>
    <col min="14594" max="14594" width="36.6640625" style="4" customWidth="1"/>
    <col min="14595" max="14595" width="11.44140625" style="4" customWidth="1"/>
    <col min="14596" max="14596" width="12.88671875" style="4" customWidth="1"/>
    <col min="14597" max="14597" width="14.5546875" style="4" customWidth="1"/>
    <col min="14598" max="14598" width="15.6640625" style="4" customWidth="1"/>
    <col min="14599" max="14599" width="14.33203125" style="4" customWidth="1"/>
    <col min="14600" max="14848" width="8.88671875" style="4"/>
    <col min="14849" max="14849" width="7.6640625" style="4" customWidth="1"/>
    <col min="14850" max="14850" width="36.6640625" style="4" customWidth="1"/>
    <col min="14851" max="14851" width="11.44140625" style="4" customWidth="1"/>
    <col min="14852" max="14852" width="12.88671875" style="4" customWidth="1"/>
    <col min="14853" max="14853" width="14.5546875" style="4" customWidth="1"/>
    <col min="14854" max="14854" width="15.6640625" style="4" customWidth="1"/>
    <col min="14855" max="14855" width="14.33203125" style="4" customWidth="1"/>
    <col min="14856" max="15104" width="8.88671875" style="4"/>
    <col min="15105" max="15105" width="7.6640625" style="4" customWidth="1"/>
    <col min="15106" max="15106" width="36.6640625" style="4" customWidth="1"/>
    <col min="15107" max="15107" width="11.44140625" style="4" customWidth="1"/>
    <col min="15108" max="15108" width="12.88671875" style="4" customWidth="1"/>
    <col min="15109" max="15109" width="14.5546875" style="4" customWidth="1"/>
    <col min="15110" max="15110" width="15.6640625" style="4" customWidth="1"/>
    <col min="15111" max="15111" width="14.33203125" style="4" customWidth="1"/>
    <col min="15112" max="15360" width="8.88671875" style="4"/>
    <col min="15361" max="15361" width="7.6640625" style="4" customWidth="1"/>
    <col min="15362" max="15362" width="36.6640625" style="4" customWidth="1"/>
    <col min="15363" max="15363" width="11.44140625" style="4" customWidth="1"/>
    <col min="15364" max="15364" width="12.88671875" style="4" customWidth="1"/>
    <col min="15365" max="15365" width="14.5546875" style="4" customWidth="1"/>
    <col min="15366" max="15366" width="15.6640625" style="4" customWidth="1"/>
    <col min="15367" max="15367" width="14.33203125" style="4" customWidth="1"/>
    <col min="15368" max="15616" width="8.88671875" style="4"/>
    <col min="15617" max="15617" width="7.6640625" style="4" customWidth="1"/>
    <col min="15618" max="15618" width="36.6640625" style="4" customWidth="1"/>
    <col min="15619" max="15619" width="11.44140625" style="4" customWidth="1"/>
    <col min="15620" max="15620" width="12.88671875" style="4" customWidth="1"/>
    <col min="15621" max="15621" width="14.5546875" style="4" customWidth="1"/>
    <col min="15622" max="15622" width="15.6640625" style="4" customWidth="1"/>
    <col min="15623" max="15623" width="14.33203125" style="4" customWidth="1"/>
    <col min="15624" max="15872" width="8.88671875" style="4"/>
    <col min="15873" max="15873" width="7.6640625" style="4" customWidth="1"/>
    <col min="15874" max="15874" width="36.6640625" style="4" customWidth="1"/>
    <col min="15875" max="15875" width="11.44140625" style="4" customWidth="1"/>
    <col min="15876" max="15876" width="12.88671875" style="4" customWidth="1"/>
    <col min="15877" max="15877" width="14.5546875" style="4" customWidth="1"/>
    <col min="15878" max="15878" width="15.6640625" style="4" customWidth="1"/>
    <col min="15879" max="15879" width="14.33203125" style="4" customWidth="1"/>
    <col min="15880" max="16128" width="8.88671875" style="4"/>
    <col min="16129" max="16129" width="7.6640625" style="4" customWidth="1"/>
    <col min="16130" max="16130" width="36.6640625" style="4" customWidth="1"/>
    <col min="16131" max="16131" width="11.44140625" style="4" customWidth="1"/>
    <col min="16132" max="16132" width="12.88671875" style="4" customWidth="1"/>
    <col min="16133" max="16133" width="14.5546875" style="4" customWidth="1"/>
    <col min="16134" max="16134" width="15.6640625" style="4" customWidth="1"/>
    <col min="16135" max="16135" width="14.33203125" style="4" customWidth="1"/>
    <col min="16136" max="16384" width="8.88671875" style="4"/>
  </cols>
  <sheetData>
    <row r="1" spans="1:9" x14ac:dyDescent="0.25">
      <c r="A1" s="1"/>
      <c r="B1" s="2"/>
      <c r="C1" s="2"/>
      <c r="D1" s="2"/>
      <c r="E1" s="1"/>
      <c r="F1" s="2"/>
      <c r="G1" s="3" t="s">
        <v>13</v>
      </c>
      <c r="H1" s="2"/>
    </row>
    <row r="2" spans="1:9" x14ac:dyDescent="0.25">
      <c r="A2" s="1"/>
      <c r="B2" s="2"/>
      <c r="C2" s="2"/>
      <c r="D2" s="2"/>
      <c r="E2" s="1"/>
      <c r="F2" s="2"/>
      <c r="G2" s="5" t="s">
        <v>4</v>
      </c>
      <c r="H2" s="2"/>
    </row>
    <row r="3" spans="1:9" x14ac:dyDescent="0.25">
      <c r="A3" s="1"/>
      <c r="B3" s="2"/>
      <c r="C3" s="2"/>
      <c r="D3" s="2"/>
      <c r="E3" s="1"/>
      <c r="F3" s="2"/>
      <c r="G3" s="5" t="s">
        <v>2</v>
      </c>
      <c r="H3" s="2"/>
    </row>
    <row r="4" spans="1:9" x14ac:dyDescent="0.25">
      <c r="A4" s="1"/>
      <c r="B4" s="2"/>
      <c r="C4" s="2"/>
      <c r="D4" s="2"/>
      <c r="E4" s="1"/>
      <c r="F4" s="2"/>
      <c r="G4" s="5" t="s">
        <v>3</v>
      </c>
      <c r="H4" s="2"/>
    </row>
    <row r="5" spans="1:9" x14ac:dyDescent="0.25">
      <c r="A5" s="1"/>
      <c r="B5" s="2"/>
      <c r="C5" s="2"/>
      <c r="D5" s="2"/>
      <c r="E5" s="1"/>
      <c r="F5" s="2"/>
      <c r="G5" s="2"/>
      <c r="H5" s="2"/>
      <c r="I5" s="2"/>
    </row>
    <row r="6" spans="1:9" ht="20.399999999999999" x14ac:dyDescent="0.25">
      <c r="A6" s="1"/>
      <c r="B6" s="6" t="s">
        <v>14</v>
      </c>
      <c r="C6" s="2"/>
      <c r="E6" s="1"/>
      <c r="F6" s="2"/>
      <c r="G6" s="2"/>
      <c r="H6" s="2"/>
      <c r="I6" s="7"/>
    </row>
    <row r="7" spans="1:9" x14ac:dyDescent="0.25">
      <c r="A7" s="1"/>
      <c r="B7" s="2"/>
      <c r="C7" s="2"/>
      <c r="D7" s="2"/>
      <c r="E7" s="1"/>
      <c r="F7" s="2"/>
      <c r="G7" s="2"/>
      <c r="H7" s="2"/>
      <c r="I7" s="2"/>
    </row>
    <row r="8" spans="1:9" ht="41.4" customHeight="1" x14ac:dyDescent="0.25">
      <c r="A8" s="22" t="s">
        <v>5</v>
      </c>
      <c r="B8" s="22"/>
      <c r="C8" s="22"/>
      <c r="D8" s="22"/>
      <c r="E8" s="22"/>
      <c r="F8" s="22"/>
      <c r="G8" s="22"/>
    </row>
    <row r="9" spans="1:9" ht="13.5" customHeight="1" x14ac:dyDescent="0.25">
      <c r="A9" s="8"/>
      <c r="B9" s="8"/>
      <c r="C9" s="8"/>
      <c r="D9" s="8"/>
      <c r="E9" s="8"/>
      <c r="F9" s="8"/>
      <c r="G9" s="8"/>
    </row>
    <row r="10" spans="1:9" ht="52.5" customHeight="1" x14ac:dyDescent="0.25">
      <c r="A10" s="9" t="s">
        <v>6</v>
      </c>
      <c r="B10" s="10" t="s">
        <v>0</v>
      </c>
      <c r="C10" s="11" t="s">
        <v>7</v>
      </c>
      <c r="D10" s="12" t="s">
        <v>8</v>
      </c>
      <c r="E10" s="13" t="s">
        <v>9</v>
      </c>
      <c r="F10" s="13" t="s">
        <v>10</v>
      </c>
      <c r="G10" s="12" t="s">
        <v>11</v>
      </c>
    </row>
    <row r="11" spans="1:9" x14ac:dyDescent="0.25">
      <c r="A11" s="23" t="s">
        <v>12</v>
      </c>
      <c r="B11" s="23"/>
      <c r="C11" s="24"/>
      <c r="D11" s="14">
        <f>ROUNDUP(SUM(D12:D94),0)</f>
        <v>2303</v>
      </c>
      <c r="E11" s="15">
        <f>ROUND(SUM(E12:E94),2)</f>
        <v>23409.67</v>
      </c>
      <c r="F11" s="15">
        <f>ROUND(SUM(F12:F94),2)</f>
        <v>5504.33</v>
      </c>
      <c r="G11" s="14">
        <f>ROUNDUP(SUM(G13:G94),0)</f>
        <v>28914</v>
      </c>
    </row>
    <row r="12" spans="1:9" x14ac:dyDescent="0.25">
      <c r="A12" s="16" t="s">
        <v>15</v>
      </c>
      <c r="B12" s="25"/>
      <c r="C12" s="25"/>
      <c r="D12" s="26"/>
      <c r="E12" s="26"/>
      <c r="F12" s="26"/>
      <c r="G12" s="27"/>
    </row>
    <row r="13" spans="1:9" x14ac:dyDescent="0.25">
      <c r="A13" s="19">
        <v>1</v>
      </c>
      <c r="B13" s="20" t="s">
        <v>16</v>
      </c>
      <c r="C13" s="28">
        <v>1198</v>
      </c>
      <c r="D13" s="29">
        <v>65</v>
      </c>
      <c r="E13" s="29">
        <v>973.44</v>
      </c>
      <c r="F13" s="29">
        <f>ROUNDDOWN(E13*0.2359,2)</f>
        <v>229.63</v>
      </c>
      <c r="G13" s="30">
        <f>E13+F13</f>
        <v>1203.0700000000002</v>
      </c>
    </row>
    <row r="14" spans="1:9" x14ac:dyDescent="0.25">
      <c r="A14" s="16" t="s">
        <v>17</v>
      </c>
      <c r="B14" s="25"/>
      <c r="C14" s="25"/>
      <c r="D14" s="26"/>
      <c r="E14" s="26"/>
      <c r="F14" s="26"/>
      <c r="G14" s="27"/>
    </row>
    <row r="15" spans="1:9" x14ac:dyDescent="0.25">
      <c r="A15" s="19">
        <v>2</v>
      </c>
      <c r="B15" s="20" t="s">
        <v>18</v>
      </c>
      <c r="C15" s="28">
        <v>1455</v>
      </c>
      <c r="D15" s="29">
        <v>11</v>
      </c>
      <c r="E15" s="29">
        <v>200.07</v>
      </c>
      <c r="F15" s="29">
        <f>ROUND(E15*0.2359,2)</f>
        <v>47.2</v>
      </c>
      <c r="G15" s="30">
        <f>E15+F15</f>
        <v>247.26999999999998</v>
      </c>
    </row>
    <row r="16" spans="1:9" x14ac:dyDescent="0.25">
      <c r="A16" s="16" t="s">
        <v>19</v>
      </c>
      <c r="B16" s="25"/>
      <c r="C16" s="25"/>
      <c r="D16" s="26"/>
      <c r="E16" s="26"/>
      <c r="F16" s="26"/>
      <c r="G16" s="27"/>
    </row>
    <row r="17" spans="1:10" x14ac:dyDescent="0.25">
      <c r="A17" s="19">
        <v>3</v>
      </c>
      <c r="B17" s="20" t="s">
        <v>1</v>
      </c>
      <c r="C17" s="28">
        <v>1115</v>
      </c>
      <c r="D17" s="29">
        <v>125</v>
      </c>
      <c r="E17" s="29">
        <v>1742.25</v>
      </c>
      <c r="F17" s="29">
        <f>ROUND(E17*0.2359,2)</f>
        <v>411</v>
      </c>
      <c r="G17" s="30">
        <f>E17+F17</f>
        <v>2153.25</v>
      </c>
    </row>
    <row r="18" spans="1:10" x14ac:dyDescent="0.25">
      <c r="A18" s="16" t="s">
        <v>20</v>
      </c>
      <c r="B18" s="25"/>
      <c r="C18" s="25"/>
      <c r="D18" s="26"/>
      <c r="E18" s="26"/>
      <c r="F18" s="26"/>
      <c r="G18" s="27"/>
    </row>
    <row r="19" spans="1:10" x14ac:dyDescent="0.25">
      <c r="A19" s="19">
        <v>4</v>
      </c>
      <c r="B19" s="18" t="s">
        <v>21</v>
      </c>
      <c r="C19" s="31">
        <v>1748</v>
      </c>
      <c r="D19" s="32">
        <v>43</v>
      </c>
      <c r="E19" s="32">
        <v>939.55</v>
      </c>
      <c r="F19" s="32">
        <f>ROUND(E19*0.2359,2)</f>
        <v>221.64</v>
      </c>
      <c r="G19" s="33">
        <f>E19+F19</f>
        <v>1161.19</v>
      </c>
    </row>
    <row r="20" spans="1:10" x14ac:dyDescent="0.25">
      <c r="A20" s="19">
        <v>5</v>
      </c>
      <c r="B20" s="20" t="s">
        <v>22</v>
      </c>
      <c r="C20" s="28">
        <v>1734</v>
      </c>
      <c r="D20" s="29">
        <v>53</v>
      </c>
      <c r="E20" s="29">
        <v>1097.8399999999999</v>
      </c>
      <c r="F20" s="29">
        <f>ROUND(E20*0.2194,2)</f>
        <v>240.87</v>
      </c>
      <c r="G20" s="30">
        <f>E20+F20</f>
        <v>1338.71</v>
      </c>
    </row>
    <row r="21" spans="1:10" x14ac:dyDescent="0.25">
      <c r="A21" s="16" t="s">
        <v>23</v>
      </c>
      <c r="B21" s="25"/>
      <c r="C21" s="25"/>
      <c r="D21" s="26"/>
      <c r="E21" s="26"/>
      <c r="F21" s="26"/>
      <c r="G21" s="27"/>
    </row>
    <row r="22" spans="1:10" x14ac:dyDescent="0.25">
      <c r="A22" s="19">
        <v>6</v>
      </c>
      <c r="B22" s="18" t="s">
        <v>24</v>
      </c>
      <c r="C22" s="31">
        <v>588</v>
      </c>
      <c r="D22" s="32">
        <v>27</v>
      </c>
      <c r="E22" s="32">
        <v>198.45</v>
      </c>
      <c r="F22" s="32">
        <f>ROUNDUP(E22*0.2359,2)</f>
        <v>46.82</v>
      </c>
      <c r="G22" s="33">
        <f t="shared" ref="G22:G94" si="0">E22+F22</f>
        <v>245.26999999999998</v>
      </c>
      <c r="I22" s="34"/>
      <c r="J22" s="17"/>
    </row>
    <row r="23" spans="1:10" x14ac:dyDescent="0.25">
      <c r="A23" s="19">
        <v>7</v>
      </c>
      <c r="B23" s="18" t="s">
        <v>24</v>
      </c>
      <c r="C23" s="31">
        <v>588</v>
      </c>
      <c r="D23" s="32">
        <v>14</v>
      </c>
      <c r="E23" s="32">
        <v>102.9</v>
      </c>
      <c r="F23" s="32">
        <f>ROUNDUP(E23*0.2359,2)</f>
        <v>24.28</v>
      </c>
      <c r="G23" s="33">
        <f t="shared" si="0"/>
        <v>127.18</v>
      </c>
      <c r="I23" s="34"/>
      <c r="J23" s="17"/>
    </row>
    <row r="24" spans="1:10" x14ac:dyDescent="0.25">
      <c r="A24" s="19">
        <v>8</v>
      </c>
      <c r="B24" s="18" t="s">
        <v>24</v>
      </c>
      <c r="C24" s="31">
        <v>588</v>
      </c>
      <c r="D24" s="32">
        <v>16</v>
      </c>
      <c r="E24" s="32">
        <v>117.6</v>
      </c>
      <c r="F24" s="32">
        <f t="shared" ref="F24:F82" si="1">ROUND(E24*0.2359,2)</f>
        <v>27.74</v>
      </c>
      <c r="G24" s="33">
        <f t="shared" si="0"/>
        <v>145.34</v>
      </c>
      <c r="I24" s="34"/>
      <c r="J24" s="17"/>
    </row>
    <row r="25" spans="1:10" x14ac:dyDescent="0.25">
      <c r="A25" s="19">
        <v>9</v>
      </c>
      <c r="B25" s="18" t="s">
        <v>24</v>
      </c>
      <c r="C25" s="31">
        <v>878</v>
      </c>
      <c r="D25" s="32">
        <v>20</v>
      </c>
      <c r="E25" s="32">
        <v>209.76</v>
      </c>
      <c r="F25" s="32">
        <f t="shared" si="1"/>
        <v>49.48</v>
      </c>
      <c r="G25" s="33">
        <f t="shared" si="0"/>
        <v>259.24</v>
      </c>
      <c r="I25" s="34"/>
      <c r="J25" s="17"/>
    </row>
    <row r="26" spans="1:10" x14ac:dyDescent="0.25">
      <c r="A26" s="19">
        <v>10</v>
      </c>
      <c r="B26" s="18" t="s">
        <v>24</v>
      </c>
      <c r="C26" s="31">
        <v>912</v>
      </c>
      <c r="D26" s="32">
        <v>36</v>
      </c>
      <c r="E26" s="32">
        <v>410.4</v>
      </c>
      <c r="F26" s="32">
        <f t="shared" si="1"/>
        <v>96.81</v>
      </c>
      <c r="G26" s="33">
        <f t="shared" si="0"/>
        <v>507.21</v>
      </c>
      <c r="I26" s="34"/>
      <c r="J26" s="17"/>
    </row>
    <row r="27" spans="1:10" x14ac:dyDescent="0.25">
      <c r="A27" s="19">
        <v>11</v>
      </c>
      <c r="B27" s="18" t="s">
        <v>24</v>
      </c>
      <c r="C27" s="31">
        <v>588</v>
      </c>
      <c r="D27" s="32">
        <v>26</v>
      </c>
      <c r="E27" s="32">
        <v>191.1</v>
      </c>
      <c r="F27" s="32">
        <f t="shared" si="1"/>
        <v>45.08</v>
      </c>
      <c r="G27" s="33">
        <f t="shared" si="0"/>
        <v>236.18</v>
      </c>
      <c r="I27" s="34"/>
      <c r="J27" s="17"/>
    </row>
    <row r="28" spans="1:10" x14ac:dyDescent="0.25">
      <c r="A28" s="19">
        <v>12</v>
      </c>
      <c r="B28" s="18" t="s">
        <v>24</v>
      </c>
      <c r="C28" s="31">
        <v>879</v>
      </c>
      <c r="D28" s="32">
        <v>6</v>
      </c>
      <c r="E28" s="32">
        <v>65.930000000000007</v>
      </c>
      <c r="F28" s="32">
        <f t="shared" si="1"/>
        <v>15.55</v>
      </c>
      <c r="G28" s="33">
        <f t="shared" si="0"/>
        <v>81.48</v>
      </c>
      <c r="I28" s="34"/>
      <c r="J28" s="17"/>
    </row>
    <row r="29" spans="1:10" x14ac:dyDescent="0.25">
      <c r="A29" s="19">
        <v>13</v>
      </c>
      <c r="B29" s="18" t="s">
        <v>24</v>
      </c>
      <c r="C29" s="31">
        <v>588</v>
      </c>
      <c r="D29" s="32">
        <v>5</v>
      </c>
      <c r="E29" s="32">
        <v>36.75</v>
      </c>
      <c r="F29" s="32">
        <f t="shared" si="1"/>
        <v>8.67</v>
      </c>
      <c r="G29" s="33">
        <f t="shared" si="0"/>
        <v>45.42</v>
      </c>
      <c r="I29" s="34"/>
      <c r="J29" s="17"/>
    </row>
    <row r="30" spans="1:10" x14ac:dyDescent="0.25">
      <c r="A30" s="19">
        <v>14</v>
      </c>
      <c r="B30" s="18" t="s">
        <v>24</v>
      </c>
      <c r="C30" s="31">
        <v>588</v>
      </c>
      <c r="D30" s="32">
        <v>10</v>
      </c>
      <c r="E30" s="32">
        <v>73.5</v>
      </c>
      <c r="F30" s="32">
        <f t="shared" si="1"/>
        <v>17.34</v>
      </c>
      <c r="G30" s="33">
        <f t="shared" si="0"/>
        <v>90.84</v>
      </c>
      <c r="I30" s="34"/>
      <c r="J30" s="17"/>
    </row>
    <row r="31" spans="1:10" x14ac:dyDescent="0.25">
      <c r="A31" s="19">
        <v>15</v>
      </c>
      <c r="B31" s="18" t="s">
        <v>24</v>
      </c>
      <c r="C31" s="31">
        <v>899</v>
      </c>
      <c r="D31" s="32">
        <v>85</v>
      </c>
      <c r="E31" s="32">
        <v>955.23</v>
      </c>
      <c r="F31" s="32">
        <f t="shared" si="1"/>
        <v>225.34</v>
      </c>
      <c r="G31" s="33">
        <f t="shared" si="0"/>
        <v>1180.57</v>
      </c>
      <c r="I31" s="34"/>
      <c r="J31" s="17"/>
    </row>
    <row r="32" spans="1:10" x14ac:dyDescent="0.25">
      <c r="A32" s="19">
        <v>16</v>
      </c>
      <c r="B32" s="18" t="s">
        <v>24</v>
      </c>
      <c r="C32" s="31">
        <v>588</v>
      </c>
      <c r="D32" s="32">
        <v>30</v>
      </c>
      <c r="E32" s="32">
        <v>220.5</v>
      </c>
      <c r="F32" s="32">
        <f t="shared" si="1"/>
        <v>52.02</v>
      </c>
      <c r="G32" s="33">
        <f t="shared" si="0"/>
        <v>272.52</v>
      </c>
      <c r="I32" s="34"/>
      <c r="J32" s="17"/>
    </row>
    <row r="33" spans="1:10" x14ac:dyDescent="0.25">
      <c r="A33" s="19">
        <v>17</v>
      </c>
      <c r="B33" s="18" t="s">
        <v>24</v>
      </c>
      <c r="C33" s="31">
        <v>843</v>
      </c>
      <c r="D33" s="32">
        <v>46</v>
      </c>
      <c r="E33" s="32">
        <v>484.75</v>
      </c>
      <c r="F33" s="32">
        <f t="shared" si="1"/>
        <v>114.35</v>
      </c>
      <c r="G33" s="33">
        <f t="shared" si="0"/>
        <v>599.1</v>
      </c>
      <c r="I33" s="34"/>
      <c r="J33" s="17"/>
    </row>
    <row r="34" spans="1:10" x14ac:dyDescent="0.25">
      <c r="A34" s="19">
        <v>18</v>
      </c>
      <c r="B34" s="18" t="s">
        <v>24</v>
      </c>
      <c r="C34" s="31">
        <v>588</v>
      </c>
      <c r="D34" s="32">
        <v>6</v>
      </c>
      <c r="E34" s="32">
        <v>44.1</v>
      </c>
      <c r="F34" s="32">
        <f>ROUNDUP(E34*0.2359,2)</f>
        <v>10.41</v>
      </c>
      <c r="G34" s="33">
        <f t="shared" si="0"/>
        <v>54.510000000000005</v>
      </c>
      <c r="I34" s="34"/>
      <c r="J34" s="17"/>
    </row>
    <row r="35" spans="1:10" x14ac:dyDescent="0.25">
      <c r="A35" s="19">
        <v>19</v>
      </c>
      <c r="B35" s="18" t="s">
        <v>24</v>
      </c>
      <c r="C35" s="31">
        <v>879</v>
      </c>
      <c r="D35" s="32">
        <v>91</v>
      </c>
      <c r="E35" s="32">
        <v>999.91</v>
      </c>
      <c r="F35" s="32">
        <f t="shared" si="1"/>
        <v>235.88</v>
      </c>
      <c r="G35" s="33">
        <f t="shared" si="0"/>
        <v>1235.79</v>
      </c>
      <c r="I35" s="34"/>
      <c r="J35" s="17"/>
    </row>
    <row r="36" spans="1:10" x14ac:dyDescent="0.25">
      <c r="A36" s="19">
        <v>20</v>
      </c>
      <c r="B36" s="18" t="s">
        <v>24</v>
      </c>
      <c r="C36" s="31">
        <v>588</v>
      </c>
      <c r="D36" s="32">
        <v>6</v>
      </c>
      <c r="E36" s="32">
        <v>44.1</v>
      </c>
      <c r="F36" s="32">
        <f>ROUNDUP(E36*0.2359,2)</f>
        <v>10.41</v>
      </c>
      <c r="G36" s="33">
        <f t="shared" si="0"/>
        <v>54.510000000000005</v>
      </c>
      <c r="I36" s="34"/>
      <c r="J36" s="17"/>
    </row>
    <row r="37" spans="1:10" x14ac:dyDescent="0.25">
      <c r="A37" s="19">
        <v>21</v>
      </c>
      <c r="B37" s="18" t="s">
        <v>24</v>
      </c>
      <c r="C37" s="31">
        <v>588</v>
      </c>
      <c r="D37" s="32">
        <v>52</v>
      </c>
      <c r="E37" s="32">
        <v>382.2</v>
      </c>
      <c r="F37" s="32">
        <f t="shared" si="1"/>
        <v>90.16</v>
      </c>
      <c r="G37" s="33">
        <f t="shared" si="0"/>
        <v>472.36</v>
      </c>
      <c r="I37" s="34"/>
      <c r="J37" s="17"/>
    </row>
    <row r="38" spans="1:10" x14ac:dyDescent="0.25">
      <c r="A38" s="19">
        <v>22</v>
      </c>
      <c r="B38" s="18" t="s">
        <v>24</v>
      </c>
      <c r="C38" s="31">
        <v>878</v>
      </c>
      <c r="D38" s="32">
        <v>9</v>
      </c>
      <c r="E38" s="32">
        <v>94.39</v>
      </c>
      <c r="F38" s="32">
        <f>ROUNDDOWN(E38*0.2359,2)</f>
        <v>22.26</v>
      </c>
      <c r="G38" s="33">
        <f t="shared" si="0"/>
        <v>116.65</v>
      </c>
      <c r="I38" s="34"/>
      <c r="J38" s="17"/>
    </row>
    <row r="39" spans="1:10" x14ac:dyDescent="0.25">
      <c r="A39" s="19">
        <v>23</v>
      </c>
      <c r="B39" s="18" t="s">
        <v>24</v>
      </c>
      <c r="C39" s="31">
        <v>830</v>
      </c>
      <c r="D39" s="32">
        <v>6</v>
      </c>
      <c r="E39" s="32">
        <v>62.26</v>
      </c>
      <c r="F39" s="32">
        <f t="shared" si="1"/>
        <v>14.69</v>
      </c>
      <c r="G39" s="33">
        <f t="shared" si="0"/>
        <v>76.95</v>
      </c>
      <c r="I39" s="34"/>
      <c r="J39" s="17"/>
    </row>
    <row r="40" spans="1:10" x14ac:dyDescent="0.25">
      <c r="A40" s="19">
        <v>24</v>
      </c>
      <c r="B40" s="18" t="s">
        <v>24</v>
      </c>
      <c r="C40" s="31">
        <v>588</v>
      </c>
      <c r="D40" s="32">
        <v>122</v>
      </c>
      <c r="E40" s="32">
        <v>896.7</v>
      </c>
      <c r="F40" s="32">
        <f t="shared" si="1"/>
        <v>211.53</v>
      </c>
      <c r="G40" s="33">
        <f t="shared" si="0"/>
        <v>1108.23</v>
      </c>
      <c r="I40" s="34"/>
      <c r="J40" s="17"/>
    </row>
    <row r="41" spans="1:10" x14ac:dyDescent="0.25">
      <c r="A41" s="19">
        <v>25</v>
      </c>
      <c r="B41" s="18" t="s">
        <v>24</v>
      </c>
      <c r="C41" s="31">
        <v>879</v>
      </c>
      <c r="D41" s="32">
        <v>8</v>
      </c>
      <c r="E41" s="32">
        <v>87.9</v>
      </c>
      <c r="F41" s="32">
        <f>ROUNDDOWN(E41*0.2359,2)</f>
        <v>20.73</v>
      </c>
      <c r="G41" s="33">
        <f t="shared" si="0"/>
        <v>108.63000000000001</v>
      </c>
      <c r="I41" s="34"/>
      <c r="J41" s="17"/>
    </row>
    <row r="42" spans="1:10" x14ac:dyDescent="0.25">
      <c r="A42" s="19">
        <v>26</v>
      </c>
      <c r="B42" s="18" t="s">
        <v>24</v>
      </c>
      <c r="C42" s="31">
        <v>588</v>
      </c>
      <c r="D42" s="32">
        <v>6</v>
      </c>
      <c r="E42" s="32">
        <v>44.1</v>
      </c>
      <c r="F42" s="32">
        <f>ROUNDUP(E42*0.2359,2)</f>
        <v>10.41</v>
      </c>
      <c r="G42" s="33">
        <f t="shared" si="0"/>
        <v>54.510000000000005</v>
      </c>
      <c r="I42" s="34"/>
      <c r="J42" s="17"/>
    </row>
    <row r="43" spans="1:10" x14ac:dyDescent="0.25">
      <c r="A43" s="19">
        <v>27</v>
      </c>
      <c r="B43" s="18" t="s">
        <v>24</v>
      </c>
      <c r="C43" s="31">
        <v>843</v>
      </c>
      <c r="D43" s="32">
        <v>6</v>
      </c>
      <c r="E43" s="32">
        <v>63.23</v>
      </c>
      <c r="F43" s="32">
        <f t="shared" si="1"/>
        <v>14.92</v>
      </c>
      <c r="G43" s="33">
        <f t="shared" si="0"/>
        <v>78.149999999999991</v>
      </c>
      <c r="I43" s="34"/>
      <c r="J43" s="17"/>
    </row>
    <row r="44" spans="1:10" x14ac:dyDescent="0.25">
      <c r="A44" s="19">
        <v>28</v>
      </c>
      <c r="B44" s="18" t="s">
        <v>24</v>
      </c>
      <c r="C44" s="31">
        <v>885</v>
      </c>
      <c r="D44" s="32">
        <v>6</v>
      </c>
      <c r="E44" s="32">
        <v>66.37</v>
      </c>
      <c r="F44" s="32">
        <f t="shared" si="1"/>
        <v>15.66</v>
      </c>
      <c r="G44" s="33">
        <f t="shared" si="0"/>
        <v>82.03</v>
      </c>
      <c r="I44" s="34"/>
      <c r="J44" s="17"/>
    </row>
    <row r="45" spans="1:10" x14ac:dyDescent="0.25">
      <c r="A45" s="19">
        <v>29</v>
      </c>
      <c r="B45" s="18" t="s">
        <v>24</v>
      </c>
      <c r="C45" s="31">
        <v>588</v>
      </c>
      <c r="D45" s="32">
        <v>6</v>
      </c>
      <c r="E45" s="32">
        <v>44.1</v>
      </c>
      <c r="F45" s="32">
        <f>ROUNDUP(E45*0.2359,2)</f>
        <v>10.41</v>
      </c>
      <c r="G45" s="33">
        <f t="shared" si="0"/>
        <v>54.510000000000005</v>
      </c>
      <c r="I45" s="34"/>
      <c r="J45" s="17"/>
    </row>
    <row r="46" spans="1:10" x14ac:dyDescent="0.25">
      <c r="A46" s="19">
        <v>30</v>
      </c>
      <c r="B46" s="18" t="s">
        <v>24</v>
      </c>
      <c r="C46" s="31">
        <v>843</v>
      </c>
      <c r="D46" s="32">
        <v>5</v>
      </c>
      <c r="E46" s="32">
        <v>52.69</v>
      </c>
      <c r="F46" s="32">
        <f t="shared" si="1"/>
        <v>12.43</v>
      </c>
      <c r="G46" s="33">
        <f t="shared" si="0"/>
        <v>65.12</v>
      </c>
      <c r="I46" s="34"/>
      <c r="J46" s="17"/>
    </row>
    <row r="47" spans="1:10" x14ac:dyDescent="0.25">
      <c r="A47" s="19">
        <v>31</v>
      </c>
      <c r="B47" s="18" t="s">
        <v>24</v>
      </c>
      <c r="C47" s="31">
        <v>588</v>
      </c>
      <c r="D47" s="32">
        <v>6</v>
      </c>
      <c r="E47" s="32">
        <v>44.1</v>
      </c>
      <c r="F47" s="32">
        <f>ROUNDUP(E47*0.2359,2)</f>
        <v>10.41</v>
      </c>
      <c r="G47" s="33">
        <f t="shared" si="0"/>
        <v>54.510000000000005</v>
      </c>
      <c r="I47" s="34"/>
      <c r="J47" s="17"/>
    </row>
    <row r="48" spans="1:10" x14ac:dyDescent="0.25">
      <c r="A48" s="19">
        <v>32</v>
      </c>
      <c r="B48" s="18" t="s">
        <v>24</v>
      </c>
      <c r="C48" s="31">
        <v>878</v>
      </c>
      <c r="D48" s="32">
        <v>16</v>
      </c>
      <c r="E48" s="32">
        <v>167.81</v>
      </c>
      <c r="F48" s="32">
        <f>ROUNDDOWN(E48*0.2359,2)</f>
        <v>39.58</v>
      </c>
      <c r="G48" s="33">
        <f t="shared" si="0"/>
        <v>207.39</v>
      </c>
      <c r="I48" s="34"/>
      <c r="J48" s="17"/>
    </row>
    <row r="49" spans="1:10" x14ac:dyDescent="0.25">
      <c r="A49" s="19">
        <v>33</v>
      </c>
      <c r="B49" s="18" t="s">
        <v>24</v>
      </c>
      <c r="C49" s="31">
        <v>588</v>
      </c>
      <c r="D49" s="32">
        <v>10</v>
      </c>
      <c r="E49" s="32">
        <v>73.5</v>
      </c>
      <c r="F49" s="32">
        <f t="shared" si="1"/>
        <v>17.34</v>
      </c>
      <c r="G49" s="33">
        <f t="shared" si="0"/>
        <v>90.84</v>
      </c>
      <c r="I49" s="34"/>
      <c r="J49" s="17"/>
    </row>
    <row r="50" spans="1:10" x14ac:dyDescent="0.25">
      <c r="A50" s="19">
        <v>34</v>
      </c>
      <c r="B50" s="18" t="s">
        <v>24</v>
      </c>
      <c r="C50" s="31">
        <v>738</v>
      </c>
      <c r="D50" s="32">
        <v>10</v>
      </c>
      <c r="E50" s="32">
        <v>88.16</v>
      </c>
      <c r="F50" s="32">
        <f t="shared" si="1"/>
        <v>20.8</v>
      </c>
      <c r="G50" s="33">
        <f t="shared" si="0"/>
        <v>108.96</v>
      </c>
    </row>
    <row r="51" spans="1:10" x14ac:dyDescent="0.25">
      <c r="A51" s="19">
        <v>35</v>
      </c>
      <c r="B51" s="18" t="s">
        <v>24</v>
      </c>
      <c r="C51" s="31">
        <v>588</v>
      </c>
      <c r="D51" s="32">
        <v>43</v>
      </c>
      <c r="E51" s="32">
        <v>316.05</v>
      </c>
      <c r="F51" s="32">
        <f t="shared" si="1"/>
        <v>74.56</v>
      </c>
      <c r="G51" s="33">
        <f t="shared" si="0"/>
        <v>390.61</v>
      </c>
    </row>
    <row r="52" spans="1:10" x14ac:dyDescent="0.25">
      <c r="A52" s="19">
        <v>36</v>
      </c>
      <c r="B52" s="18" t="s">
        <v>24</v>
      </c>
      <c r="C52" s="31">
        <v>588</v>
      </c>
      <c r="D52" s="32">
        <v>5</v>
      </c>
      <c r="E52" s="32">
        <v>36.75</v>
      </c>
      <c r="F52" s="32">
        <f t="shared" si="1"/>
        <v>8.67</v>
      </c>
      <c r="G52" s="33">
        <f t="shared" si="0"/>
        <v>45.42</v>
      </c>
    </row>
    <row r="53" spans="1:10" x14ac:dyDescent="0.25">
      <c r="A53" s="19">
        <v>37</v>
      </c>
      <c r="B53" s="18" t="s">
        <v>24</v>
      </c>
      <c r="C53" s="31">
        <v>588</v>
      </c>
      <c r="D53" s="32">
        <v>6</v>
      </c>
      <c r="E53" s="32">
        <v>44.1</v>
      </c>
      <c r="F53" s="32">
        <f>ROUNDUP(E53*0.2359,2)</f>
        <v>10.41</v>
      </c>
      <c r="G53" s="33">
        <f t="shared" si="0"/>
        <v>54.510000000000005</v>
      </c>
    </row>
    <row r="54" spans="1:10" x14ac:dyDescent="0.25">
      <c r="A54" s="19">
        <v>38</v>
      </c>
      <c r="B54" s="18" t="s">
        <v>24</v>
      </c>
      <c r="C54" s="31">
        <v>879</v>
      </c>
      <c r="D54" s="32">
        <v>5</v>
      </c>
      <c r="E54" s="32">
        <v>54.94</v>
      </c>
      <c r="F54" s="32">
        <f t="shared" si="1"/>
        <v>12.96</v>
      </c>
      <c r="G54" s="33">
        <f t="shared" si="0"/>
        <v>67.900000000000006</v>
      </c>
    </row>
    <row r="55" spans="1:10" x14ac:dyDescent="0.25">
      <c r="A55" s="19">
        <v>39</v>
      </c>
      <c r="B55" s="18" t="s">
        <v>24</v>
      </c>
      <c r="C55" s="31">
        <v>588</v>
      </c>
      <c r="D55" s="32">
        <v>23</v>
      </c>
      <c r="E55" s="32">
        <v>169.05</v>
      </c>
      <c r="F55" s="32">
        <f t="shared" si="1"/>
        <v>39.880000000000003</v>
      </c>
      <c r="G55" s="33">
        <f t="shared" si="0"/>
        <v>208.93</v>
      </c>
    </row>
    <row r="56" spans="1:10" x14ac:dyDescent="0.25">
      <c r="A56" s="19">
        <v>40</v>
      </c>
      <c r="B56" s="18" t="s">
        <v>24</v>
      </c>
      <c r="C56" s="31">
        <v>588</v>
      </c>
      <c r="D56" s="32">
        <v>6</v>
      </c>
      <c r="E56" s="32">
        <v>44.1</v>
      </c>
      <c r="F56" s="32">
        <f>ROUNDUP(E56*0.2359,2)</f>
        <v>10.41</v>
      </c>
      <c r="G56" s="33">
        <f t="shared" si="0"/>
        <v>54.510000000000005</v>
      </c>
    </row>
    <row r="57" spans="1:10" x14ac:dyDescent="0.25">
      <c r="A57" s="19">
        <v>41</v>
      </c>
      <c r="B57" s="18" t="s">
        <v>24</v>
      </c>
      <c r="C57" s="31">
        <v>716</v>
      </c>
      <c r="D57" s="32">
        <v>46</v>
      </c>
      <c r="E57" s="32">
        <v>393.48</v>
      </c>
      <c r="F57" s="32">
        <f>ROUNDUP(E57*0.2359,2)</f>
        <v>92.83</v>
      </c>
      <c r="G57" s="33">
        <f t="shared" si="0"/>
        <v>486.31</v>
      </c>
    </row>
    <row r="58" spans="1:10" x14ac:dyDescent="0.25">
      <c r="A58" s="19">
        <v>42</v>
      </c>
      <c r="B58" s="18" t="s">
        <v>24</v>
      </c>
      <c r="C58" s="31">
        <v>885</v>
      </c>
      <c r="D58" s="32">
        <v>5</v>
      </c>
      <c r="E58" s="32">
        <v>55.31</v>
      </c>
      <c r="F58" s="32">
        <f t="shared" si="1"/>
        <v>13.05</v>
      </c>
      <c r="G58" s="33">
        <f t="shared" si="0"/>
        <v>68.36</v>
      </c>
    </row>
    <row r="59" spans="1:10" x14ac:dyDescent="0.25">
      <c r="A59" s="19">
        <v>43</v>
      </c>
      <c r="B59" s="18" t="s">
        <v>24</v>
      </c>
      <c r="C59" s="31">
        <v>588</v>
      </c>
      <c r="D59" s="32">
        <v>6</v>
      </c>
      <c r="E59" s="32">
        <v>44.1</v>
      </c>
      <c r="F59" s="32">
        <f>ROUNDUP(E59*0.2359,2)</f>
        <v>10.41</v>
      </c>
      <c r="G59" s="33">
        <f t="shared" si="0"/>
        <v>54.510000000000005</v>
      </c>
    </row>
    <row r="60" spans="1:10" x14ac:dyDescent="0.25">
      <c r="A60" s="19">
        <v>44</v>
      </c>
      <c r="B60" s="18" t="s">
        <v>24</v>
      </c>
      <c r="C60" s="31">
        <v>885</v>
      </c>
      <c r="D60" s="32">
        <v>5</v>
      </c>
      <c r="E60" s="32">
        <v>55.31</v>
      </c>
      <c r="F60" s="32">
        <f t="shared" si="1"/>
        <v>13.05</v>
      </c>
      <c r="G60" s="33">
        <f t="shared" si="0"/>
        <v>68.36</v>
      </c>
    </row>
    <row r="61" spans="1:10" x14ac:dyDescent="0.25">
      <c r="A61" s="19">
        <v>45</v>
      </c>
      <c r="B61" s="18" t="s">
        <v>24</v>
      </c>
      <c r="C61" s="31">
        <v>588</v>
      </c>
      <c r="D61" s="32">
        <v>60</v>
      </c>
      <c r="E61" s="32">
        <v>441</v>
      </c>
      <c r="F61" s="32">
        <f t="shared" si="1"/>
        <v>104.03</v>
      </c>
      <c r="G61" s="33">
        <f t="shared" si="0"/>
        <v>545.03</v>
      </c>
    </row>
    <row r="62" spans="1:10" x14ac:dyDescent="0.25">
      <c r="A62" s="19">
        <v>46</v>
      </c>
      <c r="B62" s="18" t="s">
        <v>24</v>
      </c>
      <c r="C62" s="31">
        <v>588</v>
      </c>
      <c r="D62" s="32">
        <v>50</v>
      </c>
      <c r="E62" s="32">
        <v>367.5</v>
      </c>
      <c r="F62" s="32">
        <f>ROUNDUP(E62*0.2359,2)</f>
        <v>86.7</v>
      </c>
      <c r="G62" s="33">
        <f t="shared" si="0"/>
        <v>454.2</v>
      </c>
    </row>
    <row r="63" spans="1:10" x14ac:dyDescent="0.25">
      <c r="A63" s="19">
        <v>47</v>
      </c>
      <c r="B63" s="18" t="s">
        <v>24</v>
      </c>
      <c r="C63" s="31">
        <v>843</v>
      </c>
      <c r="D63" s="32">
        <v>36</v>
      </c>
      <c r="E63" s="32">
        <v>379.37</v>
      </c>
      <c r="F63" s="32">
        <f t="shared" si="1"/>
        <v>89.49</v>
      </c>
      <c r="G63" s="33">
        <f t="shared" si="0"/>
        <v>468.86</v>
      </c>
    </row>
    <row r="64" spans="1:10" x14ac:dyDescent="0.25">
      <c r="A64" s="19">
        <v>48</v>
      </c>
      <c r="B64" s="18" t="s">
        <v>24</v>
      </c>
      <c r="C64" s="31">
        <v>912</v>
      </c>
      <c r="D64" s="32">
        <v>6</v>
      </c>
      <c r="E64" s="32">
        <v>68.400000000000006</v>
      </c>
      <c r="F64" s="32">
        <f t="shared" si="1"/>
        <v>16.14</v>
      </c>
      <c r="G64" s="33">
        <f t="shared" si="0"/>
        <v>84.54</v>
      </c>
    </row>
    <row r="65" spans="1:7" x14ac:dyDescent="0.25">
      <c r="A65" s="19">
        <v>49</v>
      </c>
      <c r="B65" s="18" t="s">
        <v>24</v>
      </c>
      <c r="C65" s="31">
        <v>588</v>
      </c>
      <c r="D65" s="32">
        <v>76</v>
      </c>
      <c r="E65" s="32">
        <v>558.6</v>
      </c>
      <c r="F65" s="32">
        <f t="shared" si="1"/>
        <v>131.77000000000001</v>
      </c>
      <c r="G65" s="33">
        <f t="shared" si="0"/>
        <v>690.37</v>
      </c>
    </row>
    <row r="66" spans="1:7" x14ac:dyDescent="0.25">
      <c r="A66" s="19">
        <v>50</v>
      </c>
      <c r="B66" s="18" t="s">
        <v>24</v>
      </c>
      <c r="C66" s="31">
        <v>588</v>
      </c>
      <c r="D66" s="32">
        <v>30</v>
      </c>
      <c r="E66" s="32">
        <v>220.5</v>
      </c>
      <c r="F66" s="32">
        <f t="shared" si="1"/>
        <v>52.02</v>
      </c>
      <c r="G66" s="33">
        <f t="shared" si="0"/>
        <v>272.52</v>
      </c>
    </row>
    <row r="67" spans="1:7" x14ac:dyDescent="0.25">
      <c r="A67" s="19">
        <v>51</v>
      </c>
      <c r="B67" s="18" t="s">
        <v>24</v>
      </c>
      <c r="C67" s="31">
        <v>878</v>
      </c>
      <c r="D67" s="32">
        <v>9.5</v>
      </c>
      <c r="E67" s="32">
        <v>99.64</v>
      </c>
      <c r="F67" s="32">
        <f>ROUNDDOWN(E67*0.2359,2)</f>
        <v>23.5</v>
      </c>
      <c r="G67" s="33">
        <f t="shared" si="0"/>
        <v>123.14</v>
      </c>
    </row>
    <row r="68" spans="1:7" x14ac:dyDescent="0.25">
      <c r="A68" s="19">
        <v>52</v>
      </c>
      <c r="B68" s="18" t="s">
        <v>24</v>
      </c>
      <c r="C68" s="31">
        <v>878</v>
      </c>
      <c r="D68" s="32">
        <v>26</v>
      </c>
      <c r="E68" s="32">
        <v>272.69</v>
      </c>
      <c r="F68" s="32">
        <f t="shared" si="1"/>
        <v>64.33</v>
      </c>
      <c r="G68" s="33">
        <f t="shared" si="0"/>
        <v>337.02</v>
      </c>
    </row>
    <row r="69" spans="1:7" x14ac:dyDescent="0.25">
      <c r="A69" s="19">
        <v>53</v>
      </c>
      <c r="B69" s="18" t="s">
        <v>24</v>
      </c>
      <c r="C69" s="31">
        <v>588</v>
      </c>
      <c r="D69" s="32">
        <v>2</v>
      </c>
      <c r="E69" s="32">
        <v>14.7</v>
      </c>
      <c r="F69" s="32">
        <f t="shared" si="1"/>
        <v>3.47</v>
      </c>
      <c r="G69" s="33">
        <f t="shared" si="0"/>
        <v>18.169999999999998</v>
      </c>
    </row>
    <row r="70" spans="1:7" x14ac:dyDescent="0.25">
      <c r="A70" s="19">
        <v>54</v>
      </c>
      <c r="B70" s="18" t="s">
        <v>24</v>
      </c>
      <c r="C70" s="31">
        <v>878</v>
      </c>
      <c r="D70" s="32">
        <v>10</v>
      </c>
      <c r="E70" s="32">
        <v>104.88</v>
      </c>
      <c r="F70" s="32">
        <f t="shared" si="1"/>
        <v>24.74</v>
      </c>
      <c r="G70" s="33">
        <f t="shared" si="0"/>
        <v>129.62</v>
      </c>
    </row>
    <row r="71" spans="1:7" x14ac:dyDescent="0.25">
      <c r="A71" s="19">
        <v>55</v>
      </c>
      <c r="B71" s="18" t="s">
        <v>24</v>
      </c>
      <c r="C71" s="31">
        <v>863</v>
      </c>
      <c r="D71" s="32">
        <v>14</v>
      </c>
      <c r="E71" s="32">
        <v>151.03</v>
      </c>
      <c r="F71" s="32">
        <f t="shared" si="1"/>
        <v>35.630000000000003</v>
      </c>
      <c r="G71" s="33">
        <f t="shared" si="0"/>
        <v>186.66</v>
      </c>
    </row>
    <row r="72" spans="1:7" x14ac:dyDescent="0.25">
      <c r="A72" s="19">
        <v>56</v>
      </c>
      <c r="B72" s="18" t="s">
        <v>24</v>
      </c>
      <c r="C72" s="31">
        <v>879</v>
      </c>
      <c r="D72" s="32">
        <v>43</v>
      </c>
      <c r="E72" s="32">
        <v>472.48</v>
      </c>
      <c r="F72" s="32">
        <f t="shared" si="1"/>
        <v>111.46</v>
      </c>
      <c r="G72" s="33">
        <f t="shared" si="0"/>
        <v>583.94000000000005</v>
      </c>
    </row>
    <row r="73" spans="1:7" x14ac:dyDescent="0.25">
      <c r="A73" s="19">
        <v>57</v>
      </c>
      <c r="B73" s="18" t="s">
        <v>24</v>
      </c>
      <c r="C73" s="31">
        <v>588</v>
      </c>
      <c r="D73" s="32">
        <v>6.5</v>
      </c>
      <c r="E73" s="32">
        <v>47.78</v>
      </c>
      <c r="F73" s="32">
        <f t="shared" si="1"/>
        <v>11.27</v>
      </c>
      <c r="G73" s="33">
        <f t="shared" si="0"/>
        <v>59.05</v>
      </c>
    </row>
    <row r="74" spans="1:7" x14ac:dyDescent="0.25">
      <c r="A74" s="19">
        <v>58</v>
      </c>
      <c r="B74" s="18" t="s">
        <v>24</v>
      </c>
      <c r="C74" s="31">
        <v>878</v>
      </c>
      <c r="D74" s="32">
        <v>16</v>
      </c>
      <c r="E74" s="32">
        <v>167.81</v>
      </c>
      <c r="F74" s="32">
        <f>ROUNDDOWN(E74*0.2359,2)</f>
        <v>39.58</v>
      </c>
      <c r="G74" s="33">
        <f t="shared" si="0"/>
        <v>207.39</v>
      </c>
    </row>
    <row r="75" spans="1:7" x14ac:dyDescent="0.25">
      <c r="A75" s="19">
        <v>59</v>
      </c>
      <c r="B75" s="18" t="s">
        <v>24</v>
      </c>
      <c r="C75" s="31">
        <v>588</v>
      </c>
      <c r="D75" s="32">
        <v>92</v>
      </c>
      <c r="E75" s="32">
        <v>676.2</v>
      </c>
      <c r="F75" s="32">
        <f t="shared" si="1"/>
        <v>159.52000000000001</v>
      </c>
      <c r="G75" s="33">
        <f t="shared" si="0"/>
        <v>835.72</v>
      </c>
    </row>
    <row r="76" spans="1:7" x14ac:dyDescent="0.25">
      <c r="A76" s="19">
        <v>60</v>
      </c>
      <c r="B76" s="18" t="s">
        <v>24</v>
      </c>
      <c r="C76" s="31">
        <v>588</v>
      </c>
      <c r="D76" s="32">
        <v>10</v>
      </c>
      <c r="E76" s="32">
        <v>73.5</v>
      </c>
      <c r="F76" s="32">
        <f t="shared" si="1"/>
        <v>17.34</v>
      </c>
      <c r="G76" s="33">
        <f t="shared" si="0"/>
        <v>90.84</v>
      </c>
    </row>
    <row r="77" spans="1:7" x14ac:dyDescent="0.25">
      <c r="A77" s="19">
        <v>61</v>
      </c>
      <c r="B77" s="18" t="s">
        <v>24</v>
      </c>
      <c r="C77" s="31">
        <v>588</v>
      </c>
      <c r="D77" s="32">
        <v>82</v>
      </c>
      <c r="E77" s="32">
        <v>602.70000000000005</v>
      </c>
      <c r="F77" s="32">
        <f t="shared" si="1"/>
        <v>142.18</v>
      </c>
      <c r="G77" s="33">
        <f t="shared" si="0"/>
        <v>744.88000000000011</v>
      </c>
    </row>
    <row r="78" spans="1:7" x14ac:dyDescent="0.25">
      <c r="A78" s="19">
        <v>62</v>
      </c>
      <c r="B78" s="18" t="s">
        <v>24</v>
      </c>
      <c r="C78" s="31">
        <v>588</v>
      </c>
      <c r="D78" s="32">
        <v>40</v>
      </c>
      <c r="E78" s="32">
        <v>294</v>
      </c>
      <c r="F78" s="32">
        <f>ROUNDUP(E78*0.2359,2)</f>
        <v>69.36</v>
      </c>
      <c r="G78" s="33">
        <f t="shared" si="0"/>
        <v>363.36</v>
      </c>
    </row>
    <row r="79" spans="1:7" x14ac:dyDescent="0.25">
      <c r="A79" s="19">
        <v>63</v>
      </c>
      <c r="B79" s="18" t="s">
        <v>24</v>
      </c>
      <c r="C79" s="31">
        <v>843</v>
      </c>
      <c r="D79" s="32">
        <v>47</v>
      </c>
      <c r="E79" s="32">
        <v>495.29</v>
      </c>
      <c r="F79" s="32">
        <f t="shared" si="1"/>
        <v>116.84</v>
      </c>
      <c r="G79" s="33">
        <f t="shared" si="0"/>
        <v>612.13</v>
      </c>
    </row>
    <row r="80" spans="1:7" x14ac:dyDescent="0.25">
      <c r="A80" s="19">
        <v>64</v>
      </c>
      <c r="B80" s="18" t="s">
        <v>24</v>
      </c>
      <c r="C80" s="31">
        <v>588</v>
      </c>
      <c r="D80" s="32">
        <v>2</v>
      </c>
      <c r="E80" s="32">
        <v>14.7</v>
      </c>
      <c r="F80" s="32">
        <f t="shared" si="1"/>
        <v>3.47</v>
      </c>
      <c r="G80" s="33">
        <f t="shared" si="0"/>
        <v>18.169999999999998</v>
      </c>
    </row>
    <row r="81" spans="1:7" x14ac:dyDescent="0.25">
      <c r="A81" s="19">
        <v>65</v>
      </c>
      <c r="B81" s="18" t="s">
        <v>24</v>
      </c>
      <c r="C81" s="31">
        <v>923</v>
      </c>
      <c r="D81" s="32">
        <v>49</v>
      </c>
      <c r="E81" s="32">
        <v>565.36</v>
      </c>
      <c r="F81" s="32">
        <f t="shared" si="1"/>
        <v>133.37</v>
      </c>
      <c r="G81" s="33">
        <f t="shared" si="0"/>
        <v>698.73</v>
      </c>
    </row>
    <row r="82" spans="1:7" x14ac:dyDescent="0.25">
      <c r="A82" s="19">
        <v>66</v>
      </c>
      <c r="B82" s="18" t="s">
        <v>24</v>
      </c>
      <c r="C82" s="31">
        <v>923</v>
      </c>
      <c r="D82" s="32">
        <v>77</v>
      </c>
      <c r="E82" s="32">
        <v>888.43</v>
      </c>
      <c r="F82" s="32">
        <f t="shared" si="1"/>
        <v>209.58</v>
      </c>
      <c r="G82" s="33">
        <f t="shared" si="0"/>
        <v>1098.01</v>
      </c>
    </row>
    <row r="83" spans="1:7" x14ac:dyDescent="0.25">
      <c r="A83" s="19">
        <v>67</v>
      </c>
      <c r="B83" s="18" t="s">
        <v>24</v>
      </c>
      <c r="C83" s="31">
        <v>588</v>
      </c>
      <c r="D83" s="32">
        <v>6</v>
      </c>
      <c r="E83" s="32">
        <v>44.1</v>
      </c>
      <c r="F83" s="32">
        <f>ROUNDUP(E83*0.2359,2)</f>
        <v>10.41</v>
      </c>
      <c r="G83" s="33">
        <f t="shared" si="0"/>
        <v>54.510000000000005</v>
      </c>
    </row>
    <row r="84" spans="1:7" x14ac:dyDescent="0.25">
      <c r="A84" s="19">
        <v>68</v>
      </c>
      <c r="B84" s="18" t="s">
        <v>1</v>
      </c>
      <c r="C84" s="31">
        <v>1140</v>
      </c>
      <c r="D84" s="32">
        <v>64</v>
      </c>
      <c r="E84" s="32">
        <v>926.25</v>
      </c>
      <c r="F84" s="32">
        <f>ROUNDDOWN(E84*0.2359,2)</f>
        <v>218.5</v>
      </c>
      <c r="G84" s="33">
        <f t="shared" si="0"/>
        <v>1144.75</v>
      </c>
    </row>
    <row r="85" spans="1:7" x14ac:dyDescent="0.25">
      <c r="A85" s="19">
        <v>69</v>
      </c>
      <c r="B85" s="18" t="s">
        <v>24</v>
      </c>
      <c r="C85" s="31">
        <v>869</v>
      </c>
      <c r="D85" s="32">
        <v>36</v>
      </c>
      <c r="E85" s="32">
        <v>391.03</v>
      </c>
      <c r="F85" s="32">
        <f t="shared" ref="F85:F94" si="2">ROUND(E85*0.2359,2)</f>
        <v>92.24</v>
      </c>
      <c r="G85" s="33">
        <f t="shared" si="0"/>
        <v>483.27</v>
      </c>
    </row>
    <row r="86" spans="1:7" x14ac:dyDescent="0.25">
      <c r="A86" s="19">
        <v>70</v>
      </c>
      <c r="B86" s="18" t="s">
        <v>24</v>
      </c>
      <c r="C86" s="31">
        <v>878</v>
      </c>
      <c r="D86" s="32">
        <v>25.5</v>
      </c>
      <c r="E86" s="32">
        <v>267.44</v>
      </c>
      <c r="F86" s="32">
        <f t="shared" si="2"/>
        <v>63.09</v>
      </c>
      <c r="G86" s="33">
        <f t="shared" si="0"/>
        <v>330.53</v>
      </c>
    </row>
    <row r="87" spans="1:7" x14ac:dyDescent="0.25">
      <c r="A87" s="19">
        <v>71</v>
      </c>
      <c r="B87" s="18" t="s">
        <v>24</v>
      </c>
      <c r="C87" s="31">
        <v>588</v>
      </c>
      <c r="D87" s="32">
        <v>5</v>
      </c>
      <c r="E87" s="32">
        <v>36.75</v>
      </c>
      <c r="F87" s="32">
        <f t="shared" si="2"/>
        <v>8.67</v>
      </c>
      <c r="G87" s="33">
        <f t="shared" si="0"/>
        <v>45.42</v>
      </c>
    </row>
    <row r="88" spans="1:7" x14ac:dyDescent="0.25">
      <c r="A88" s="19">
        <v>72</v>
      </c>
      <c r="B88" s="18" t="s">
        <v>24</v>
      </c>
      <c r="C88" s="31">
        <v>588</v>
      </c>
      <c r="D88" s="32">
        <v>2</v>
      </c>
      <c r="E88" s="32">
        <v>14.7</v>
      </c>
      <c r="F88" s="32">
        <f t="shared" si="2"/>
        <v>3.47</v>
      </c>
      <c r="G88" s="33">
        <f t="shared" si="0"/>
        <v>18.169999999999998</v>
      </c>
    </row>
    <row r="89" spans="1:7" x14ac:dyDescent="0.25">
      <c r="A89" s="19">
        <v>73</v>
      </c>
      <c r="B89" s="18" t="s">
        <v>24</v>
      </c>
      <c r="C89" s="31">
        <v>588</v>
      </c>
      <c r="D89" s="32">
        <v>2</v>
      </c>
      <c r="E89" s="32">
        <v>14.7</v>
      </c>
      <c r="F89" s="32">
        <f t="shared" si="2"/>
        <v>3.47</v>
      </c>
      <c r="G89" s="33">
        <f t="shared" si="0"/>
        <v>18.169999999999998</v>
      </c>
    </row>
    <row r="90" spans="1:7" x14ac:dyDescent="0.25">
      <c r="A90" s="19">
        <v>74</v>
      </c>
      <c r="B90" s="18" t="s">
        <v>24</v>
      </c>
      <c r="C90" s="31">
        <v>588</v>
      </c>
      <c r="D90" s="32">
        <v>10</v>
      </c>
      <c r="E90" s="32">
        <v>73.5</v>
      </c>
      <c r="F90" s="32">
        <f t="shared" si="2"/>
        <v>17.34</v>
      </c>
      <c r="G90" s="33">
        <f t="shared" si="0"/>
        <v>90.84</v>
      </c>
    </row>
    <row r="91" spans="1:7" x14ac:dyDescent="0.25">
      <c r="A91" s="19">
        <v>75</v>
      </c>
      <c r="B91" s="18" t="s">
        <v>24</v>
      </c>
      <c r="C91" s="31">
        <v>885</v>
      </c>
      <c r="D91" s="32">
        <v>6</v>
      </c>
      <c r="E91" s="32">
        <v>66.37</v>
      </c>
      <c r="F91" s="32">
        <f t="shared" si="2"/>
        <v>15.66</v>
      </c>
      <c r="G91" s="33">
        <f t="shared" si="0"/>
        <v>82.03</v>
      </c>
    </row>
    <row r="92" spans="1:7" x14ac:dyDescent="0.25">
      <c r="A92" s="19">
        <v>76</v>
      </c>
      <c r="B92" s="18" t="s">
        <v>24</v>
      </c>
      <c r="C92" s="31">
        <v>871</v>
      </c>
      <c r="D92" s="32">
        <v>5</v>
      </c>
      <c r="E92" s="32">
        <v>54.44</v>
      </c>
      <c r="F92" s="32">
        <f t="shared" si="2"/>
        <v>12.84</v>
      </c>
      <c r="G92" s="33">
        <f t="shared" si="0"/>
        <v>67.28</v>
      </c>
    </row>
    <row r="93" spans="1:7" x14ac:dyDescent="0.25">
      <c r="A93" s="19">
        <v>77</v>
      </c>
      <c r="B93" s="18" t="s">
        <v>24</v>
      </c>
      <c r="C93" s="31">
        <v>843</v>
      </c>
      <c r="D93" s="32">
        <v>142</v>
      </c>
      <c r="E93" s="32">
        <v>1496.3999999999999</v>
      </c>
      <c r="F93" s="32">
        <f t="shared" si="2"/>
        <v>353</v>
      </c>
      <c r="G93" s="33">
        <f t="shared" si="0"/>
        <v>1849.3999999999999</v>
      </c>
    </row>
    <row r="94" spans="1:7" x14ac:dyDescent="0.25">
      <c r="A94" s="19">
        <v>78</v>
      </c>
      <c r="B94" s="18" t="s">
        <v>24</v>
      </c>
      <c r="C94" s="31">
        <v>588</v>
      </c>
      <c r="D94" s="32">
        <v>76</v>
      </c>
      <c r="E94" s="32">
        <v>558.6</v>
      </c>
      <c r="F94" s="32">
        <f t="shared" si="2"/>
        <v>131.77000000000001</v>
      </c>
      <c r="G94" s="33">
        <f t="shared" si="0"/>
        <v>690.37</v>
      </c>
    </row>
  </sheetData>
  <mergeCells count="2">
    <mergeCell ref="A8:G8"/>
    <mergeCell ref="A11:C11"/>
  </mergeCells>
  <pageMargins left="0.74803149606299213" right="0.74803149606299213" top="0.98425196850393704" bottom="0.98425196850393704" header="0.51181102362204722" footer="0.51181102362204722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P10_VPK_virsst</vt:lpstr>
      <vt:lpstr>P10_VPK_virsst!Print_Titles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10.pielikums anotācijai</dc:title>
  <dc:creator>Inga Ošiņa</dc:creator>
  <dc:description>67219608, inga.osina@iem.gov.lv</dc:description>
  <cp:lastModifiedBy>Inga Ošiņa</cp:lastModifiedBy>
  <cp:lastPrinted>2021-05-21T09:02:37Z</cp:lastPrinted>
  <dcterms:created xsi:type="dcterms:W3CDTF">2021-01-19T10:53:51Z</dcterms:created>
  <dcterms:modified xsi:type="dcterms:W3CDTF">2021-05-21T09:02:55Z</dcterms:modified>
</cp:coreProperties>
</file>