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biedribas veselibas departaments\Vides veselibas nodala\COVID-19\Normativo_aktu_projekti_2020\jaunie_29_groz_210621\"/>
    </mc:Choice>
  </mc:AlternateContent>
  <xr:revisionPtr revIDLastSave="0" documentId="8_{298ADA61-9976-493F-8251-8ECDDED5F9D4}" xr6:coauthVersionLast="47" xr6:coauthVersionMax="47" xr10:uidLastSave="{00000000-0000-0000-0000-000000000000}"/>
  <bookViews>
    <workbookView xWindow="-110" yWindow="-110" windowWidth="19420" windowHeight="10420" xr2:uid="{04F2161A-C9FE-48F3-9A12-6F6665F86C2A}"/>
  </bookViews>
  <sheets>
    <sheet name="NVD_1_amata_vieta" sheetId="1" r:id="rId1"/>
  </sheets>
  <externalReferences>
    <externalReference r:id="rId2"/>
    <externalReference r:id="rId3"/>
  </externalReferences>
  <definedNames>
    <definedName name="BEx3ATHHUCGCIRND8KLAREDV3L40" hidden="1">[1]HEADER!#REF!</definedName>
    <definedName name="BEx3QB2RILYEXIROLAFCWQMOJXMN" hidden="1">[1]HEADER!#REF!</definedName>
    <definedName name="BEx3RIJ9LXPXWNF4BFBFA4ILG6AY" hidden="1">[1]HEADER!#REF!</definedName>
    <definedName name="BEx3T3XEKJ0I8634YNR6MPN3OBQL" hidden="1">[1]HEADER!#REF!</definedName>
    <definedName name="BEx73MBHXPGN5MLC2IC6RCMRLO6D" hidden="1">[1]HEADER!#REF!</definedName>
    <definedName name="BEx7KKYHXVDNTR0VZKUAIUQCSOP9" hidden="1">[1]HEADER!#REF!</definedName>
    <definedName name="BEx9EDPXWEPLE7S1KH5K8GGFZKC0" hidden="1">[1]HEADER!#REF!</definedName>
    <definedName name="BExBE9K6C6Q27ZVX3WOCP2J41BHY" hidden="1">[1]HEADER!#REF!</definedName>
    <definedName name="BExCQGR4Z3D1E5XRGMT5VWBAFBXW" hidden="1">[1]ZQZBC_PLN__04_03_10!#REF!</definedName>
    <definedName name="BExMP7OQLL0R8VO1CGH6H677G4ZU" hidden="1">[1]HEADER!#REF!</definedName>
    <definedName name="BExO50CMJCMLOGHRH7OH9FMGVTSS" hidden="1">[1]HEADER!#REF!</definedName>
    <definedName name="BExOA3RQ9DFFMJC5QYZ23ZT9RUN8" hidden="1">[1]HEADER!#REF!</definedName>
    <definedName name="BExS6S40JMF44ZTMXW3UE4WW9B54" hidden="1">[1]HEADER!#REF!</definedName>
    <definedName name="BExU5I577AMALET6AIZ4P1LRV9CU" hidden="1">[1]ZQZBC_PLN__04_03_10!#REF!</definedName>
    <definedName name="BExU7EBQBMZVYUSS9YS0I4JESH9L" hidden="1">[1]HEADER!#REF!</definedName>
    <definedName name="BExUC9I2YXGSCVE8W0KZ56D3E9UX" hidden="1">[1]HEADER!#REF!</definedName>
    <definedName name="BExZJQJI4H09EC94GXCLZDAB05VB" hidden="1">[1]HEADER!#REF!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Print_Titles_1">#REF!</definedName>
    <definedName name="Excel_BuiltIn_Print_Titles_2">#REF!</definedName>
    <definedName name="Excel_BuiltIn_Print_Titles_3">#REF!</definedName>
    <definedName name="mmm" hidden="1">[1]ZQZBC_PLN__04_03_10!#REF!</definedName>
    <definedName name="nAtskaitesGads">[2]Periodi!$B$5</definedName>
    <definedName name="nAtskaitesPerDatums">[2]Periodi!$B$6</definedName>
    <definedName name="nAtskaitesPeriodaDatums">[2]Periodi!$B$8</definedName>
    <definedName name="nPeriodsAtskaites">[2]Periodi!$B$4</definedName>
    <definedName name="r_ienemumu_plans">[2]Ieņēmumi_IZMAIŅAS!$R:$AD</definedName>
    <definedName name="rHeaderRowIenemumi">'[2]2021_Dati_ieņēmumi'!$3:$3</definedName>
    <definedName name="sss" hidden="1">[1]HEADER!#REF!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I12" i="1" l="1"/>
  <c r="H12" i="1"/>
  <c r="G12" i="1"/>
  <c r="J12" i="1" l="1"/>
  <c r="K12" i="1" s="1"/>
  <c r="T12" i="1" s="1"/>
  <c r="M12" i="1"/>
  <c r="L12" i="1" l="1"/>
  <c r="P12" i="1" s="1"/>
  <c r="R12" i="1" s="1"/>
  <c r="N12" i="1"/>
</calcChain>
</file>

<file path=xl/sharedStrings.xml><?xml version="1.0" encoding="utf-8"?>
<sst xmlns="http://schemas.openxmlformats.org/spreadsheetml/2006/main" count="32" uniqueCount="32">
  <si>
    <t>Amata nosaukums</t>
  </si>
  <si>
    <t>Slodžu skaits</t>
  </si>
  <si>
    <t>Saime 
(apakšsaime)</t>
  </si>
  <si>
    <t>Līmenis</t>
  </si>
  <si>
    <t>Mēnešalgu grupa</t>
  </si>
  <si>
    <t>Amata vietai plānotā  mēnešalga</t>
  </si>
  <si>
    <t xml:space="preserve">Vispārējās piemaksas </t>
  </si>
  <si>
    <t>Prēmijas un naudas balvas</t>
  </si>
  <si>
    <t xml:space="preserve">Sociālās garantijas </t>
  </si>
  <si>
    <t>Valsts sociālās apdroši-nāšanas obligātās iemaksas, 24.09%</t>
  </si>
  <si>
    <t>Kopā mēnesī</t>
  </si>
  <si>
    <t>KOPĀ atlīdzībai un darba vietu uzturēšanai</t>
  </si>
  <si>
    <t>7=6*10%</t>
  </si>
  <si>
    <t>8=6*10%</t>
  </si>
  <si>
    <t>9=6*5%</t>
  </si>
  <si>
    <t>11=6+7+8+9+10</t>
  </si>
  <si>
    <t>10=(6+7+8+9)*23.59%</t>
  </si>
  <si>
    <t>IIIB</t>
  </si>
  <si>
    <t>Jurists</t>
  </si>
  <si>
    <r>
      <t>12=11*</t>
    </r>
    <r>
      <rPr>
        <i/>
        <sz val="8"/>
        <rFont val="Times New Roman"/>
        <family val="1"/>
      </rPr>
      <t>6 mēn.</t>
    </r>
  </si>
  <si>
    <t>Kopā 2021.gadā (1000)</t>
  </si>
  <si>
    <t>Kopā 2021.gadā (1100)</t>
  </si>
  <si>
    <t>Kopā 2021.gadā (1200)</t>
  </si>
  <si>
    <t>Nacionālais veselības dienests</t>
  </si>
  <si>
    <t>Vienreizēji izdevumi darba vietas iekārtošanai EKK 2000</t>
  </si>
  <si>
    <t>Pavisam 2021.gadam KOPĀ</t>
  </si>
  <si>
    <t>16=12+15</t>
  </si>
  <si>
    <t>18=16+17</t>
  </si>
  <si>
    <t>Nepieciešamie cilvēkresursi uzdoto funkciju nodrošināšanai 2021.gadā (6 mēnešiem)</t>
  </si>
  <si>
    <t>1.pielikums  Ministru kabineta noteikumu projekta "Grozījumi Ministru kabineta 2020. gada 9. jūnija noteikumos Nr. 360 "Epidemioloģiskās drošības pasākumi Covid-19 infekcijas izplatības ierobežošanai"" sākotnējās (ex-ante) ietekmes novērtējuma ziņojumam (anotācijai)</t>
  </si>
  <si>
    <t>Darba vietas uzturēšanas izmaksas  uz vienu darbinieku, 2021.gadā 
EKK 2000</t>
  </si>
  <si>
    <t xml:space="preserve"> FINANSĒJUMS GADAM, JA FUNKCIJU NEPIECIEŠAMS NODROŠINĀT ARĪ PĒC 2021.GADA 31.DECEMBRA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</si>
</sst>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Times New Roman Baltic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sz val="1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</font>
    <font>
      <b/>
      <sz val="11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8"/>
      <name val="Times New Roman"/>
      <family val="1"/>
    </font>
    <font>
      <sz val="11"/>
      <name val="Times New Roman"/>
      <family val="1"/>
    </font>
    <font>
      <i/>
      <sz val="10"/>
      <name val="Times New Roman Baltic"/>
    </font>
    <font>
      <b/>
      <sz val="11"/>
      <color theme="1"/>
      <name val="Times New Roman"/>
      <family val="1"/>
    </font>
    <font>
      <b/>
      <sz val="10"/>
      <name val="Times New Roman Baltic"/>
    </font>
    <font>
      <b/>
      <sz val="11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textRotation="90" wrapText="1"/>
    </xf>
    <xf numFmtId="9" fontId="7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/>
    <xf numFmtId="0" fontId="11" fillId="0" borderId="1" xfId="1" applyFont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0" fillId="4" borderId="1" xfId="0" applyFill="1" applyBorder="1"/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/>
    <xf numFmtId="3" fontId="9" fillId="4" borderId="1" xfId="1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2" fillId="0" borderId="1" xfId="1" applyFont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wrapText="1"/>
    </xf>
  </cellXfs>
  <cellStyles count="6">
    <cellStyle name="Normal" xfId="0" builtinId="0"/>
    <cellStyle name="Normal 2" xfId="4" xr:uid="{EEEA72E2-CE16-42D5-ADC1-BF73E03434DE}"/>
    <cellStyle name="Normal 2 2" xfId="1" xr:uid="{ED278FAE-0E62-400D-8445-934431759BCF}"/>
    <cellStyle name="Normal 2 3" xfId="2" xr:uid="{2F193FB5-61A2-4179-9CD5-FCE625222E04}"/>
    <cellStyle name="Normal 3" xfId="3" xr:uid="{1323CAD8-8270-462A-B501-127C90DAE7AF}"/>
    <cellStyle name="Percent 2" xfId="5" xr:uid="{8CB38C05-6403-43EF-B52F-BB8CB74447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_redirect$\Documents%20and%20Settings\bd-adija\Local%20Settings\Temporary%20Internet%20Files\Content.Outlook\U63RD855\MK_izdev_samaz_2las_2009_31%2010%2008_arES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45_01_00\NVD_izdevumi_2021_SAKUMS_21_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1piel"/>
      <sheetName val="2piel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Dati_ieņēmumi"/>
      <sheetName val="Ieņēmumi_IZMAIŅAS"/>
      <sheetName val="2021_Dati_izdevumi"/>
      <sheetName val="Izdevumi_IZMAIŅAS"/>
      <sheetName val="I"/>
      <sheetName val="Periodi"/>
      <sheetName val="Settings"/>
      <sheetName val="Datu modela tests"/>
      <sheetName val="II"/>
      <sheetName val="Sheet1"/>
      <sheetName val="Izpilde (1)"/>
      <sheetName val="Sheet1 (strv)"/>
      <sheetName val="Izpilde (strv) (2)"/>
      <sheetName val="Ikmēneša_pārbaude"/>
      <sheetName val="Atskaite_tamei"/>
      <sheetName val="Atskaite_vad"/>
      <sheetName val="Atskaite_IT"/>
    </sheetNames>
    <sheetDataSet>
      <sheetData sheetId="0">
        <row r="3">
          <cell r="C3" t="str">
            <v>Plāns_gadam</v>
          </cell>
          <cell r="D3" t="str">
            <v>Plāns 01</v>
          </cell>
          <cell r="E3" t="str">
            <v>Izpilde 01</v>
          </cell>
          <cell r="F3" t="str">
            <v>Plāns 02</v>
          </cell>
          <cell r="G3" t="str">
            <v>Izpilde 02</v>
          </cell>
          <cell r="H3" t="str">
            <v>Plāns 03</v>
          </cell>
          <cell r="I3" t="str">
            <v>Izpilde 03</v>
          </cell>
          <cell r="J3" t="str">
            <v>Plāns 04</v>
          </cell>
          <cell r="K3" t="str">
            <v>Izpilde 04</v>
          </cell>
          <cell r="L3" t="str">
            <v>Plāns 05</v>
          </cell>
          <cell r="M3" t="str">
            <v>Izpilde 05</v>
          </cell>
          <cell r="N3" t="str">
            <v>Plāns 06</v>
          </cell>
          <cell r="O3" t="str">
            <v>Izpilde 06</v>
          </cell>
          <cell r="P3" t="str">
            <v>Plāns 07</v>
          </cell>
          <cell r="Q3" t="str">
            <v>Izpilde 07</v>
          </cell>
          <cell r="R3" t="str">
            <v>Plāns 08</v>
          </cell>
          <cell r="S3" t="str">
            <v>Izpilde 08</v>
          </cell>
          <cell r="T3" t="str">
            <v>Plāns 09</v>
          </cell>
          <cell r="U3" t="str">
            <v>Izpilde 09</v>
          </cell>
          <cell r="V3" t="str">
            <v>Plāns 10</v>
          </cell>
          <cell r="W3" t="str">
            <v>Izpilde 10</v>
          </cell>
          <cell r="X3" t="str">
            <v>Plāns 11</v>
          </cell>
          <cell r="Y3" t="str">
            <v>Izpilde 11</v>
          </cell>
          <cell r="Z3" t="str">
            <v>Plāns 12</v>
          </cell>
          <cell r="AA3" t="str">
            <v>Izpilde 12</v>
          </cell>
        </row>
      </sheetData>
      <sheetData sheetId="1">
        <row r="1">
          <cell r="S1">
            <v>44197</v>
          </cell>
          <cell r="T1">
            <v>44228</v>
          </cell>
          <cell r="U1">
            <v>44256</v>
          </cell>
          <cell r="V1">
            <v>44287</v>
          </cell>
          <cell r="W1">
            <v>44317</v>
          </cell>
          <cell r="X1">
            <v>44348</v>
          </cell>
          <cell r="Y1">
            <v>44378</v>
          </cell>
          <cell r="Z1">
            <v>44409</v>
          </cell>
          <cell r="AA1">
            <v>44440</v>
          </cell>
          <cell r="AB1">
            <v>44470</v>
          </cell>
          <cell r="AC1">
            <v>44501</v>
          </cell>
          <cell r="AD1">
            <v>44531</v>
          </cell>
        </row>
        <row r="2">
          <cell r="S2" t="str">
            <v>Sākotnējais finansēšanas plāns (asignēts…)</v>
          </cell>
        </row>
        <row r="3">
          <cell r="R3" t="str">
            <v>EKK</v>
          </cell>
          <cell r="S3" t="str">
            <v>janv</v>
          </cell>
          <cell r="T3" t="str">
            <v>feb</v>
          </cell>
          <cell r="U3" t="str">
            <v>mar</v>
          </cell>
          <cell r="V3" t="str">
            <v>apr</v>
          </cell>
          <cell r="W3" t="str">
            <v>may</v>
          </cell>
          <cell r="X3" t="str">
            <v>jun</v>
          </cell>
          <cell r="Y3" t="str">
            <v>jul</v>
          </cell>
          <cell r="Z3" t="str">
            <v>aug</v>
          </cell>
          <cell r="AA3" t="str">
            <v>sep</v>
          </cell>
          <cell r="AB3" t="str">
            <v>oct</v>
          </cell>
          <cell r="AC3" t="str">
            <v>nov</v>
          </cell>
          <cell r="AD3" t="str">
            <v>dec</v>
          </cell>
        </row>
        <row r="4">
          <cell r="S4">
            <v>568466</v>
          </cell>
          <cell r="T4">
            <v>568466</v>
          </cell>
          <cell r="U4">
            <v>568467</v>
          </cell>
          <cell r="V4">
            <v>779733</v>
          </cell>
          <cell r="W4">
            <v>779733</v>
          </cell>
          <cell r="X4">
            <v>789733</v>
          </cell>
          <cell r="Y4">
            <v>664356</v>
          </cell>
          <cell r="Z4">
            <v>689356</v>
          </cell>
          <cell r="AA4">
            <v>689355</v>
          </cell>
          <cell r="AB4">
            <v>1374809</v>
          </cell>
          <cell r="AC4">
            <v>1949809</v>
          </cell>
          <cell r="AD4">
            <v>1349808</v>
          </cell>
        </row>
        <row r="5">
          <cell r="R5">
            <v>21399</v>
          </cell>
          <cell r="S5">
            <v>115438</v>
          </cell>
          <cell r="T5">
            <v>115438</v>
          </cell>
          <cell r="U5">
            <v>115439</v>
          </cell>
          <cell r="V5">
            <v>238170</v>
          </cell>
          <cell r="W5">
            <v>238170</v>
          </cell>
          <cell r="X5">
            <v>238171</v>
          </cell>
          <cell r="Y5">
            <v>70879</v>
          </cell>
          <cell r="Z5">
            <v>70879</v>
          </cell>
          <cell r="AA5">
            <v>70879</v>
          </cell>
          <cell r="AB5">
            <v>70879</v>
          </cell>
          <cell r="AC5">
            <v>70879</v>
          </cell>
          <cell r="AD5">
            <v>70878</v>
          </cell>
        </row>
        <row r="6">
          <cell r="R6">
            <v>21191</v>
          </cell>
        </row>
        <row r="7">
          <cell r="R7">
            <v>21710</v>
          </cell>
          <cell r="S7">
            <v>453028</v>
          </cell>
          <cell r="T7">
            <v>453028</v>
          </cell>
          <cell r="U7">
            <v>453028</v>
          </cell>
          <cell r="V7">
            <v>541563</v>
          </cell>
          <cell r="W7">
            <v>541563</v>
          </cell>
          <cell r="X7">
            <v>551562</v>
          </cell>
          <cell r="Y7">
            <v>593477</v>
          </cell>
          <cell r="Z7">
            <v>618477</v>
          </cell>
          <cell r="AA7">
            <v>618476</v>
          </cell>
          <cell r="AB7">
            <v>1303930</v>
          </cell>
          <cell r="AC7">
            <v>1878930</v>
          </cell>
          <cell r="AD7">
            <v>1278930</v>
          </cell>
        </row>
        <row r="8">
          <cell r="S8">
            <v>568466</v>
          </cell>
          <cell r="T8">
            <v>568466</v>
          </cell>
          <cell r="U8">
            <v>568467</v>
          </cell>
          <cell r="V8">
            <v>779733</v>
          </cell>
          <cell r="W8">
            <v>779733</v>
          </cell>
          <cell r="X8">
            <v>789733</v>
          </cell>
          <cell r="Y8">
            <v>664356</v>
          </cell>
          <cell r="Z8">
            <v>689356</v>
          </cell>
          <cell r="AA8">
            <v>689355</v>
          </cell>
          <cell r="AB8">
            <v>1374809</v>
          </cell>
          <cell r="AC8">
            <v>1949809</v>
          </cell>
          <cell r="AD8">
            <v>1349808</v>
          </cell>
        </row>
        <row r="9">
          <cell r="R9">
            <v>1000</v>
          </cell>
          <cell r="S9">
            <v>309388</v>
          </cell>
          <cell r="T9">
            <v>309388</v>
          </cell>
          <cell r="U9">
            <v>309389</v>
          </cell>
          <cell r="V9">
            <v>351665</v>
          </cell>
          <cell r="W9">
            <v>351665</v>
          </cell>
          <cell r="X9">
            <v>351666</v>
          </cell>
          <cell r="Y9">
            <v>342196</v>
          </cell>
          <cell r="Z9">
            <v>342196</v>
          </cell>
          <cell r="AA9">
            <v>342195</v>
          </cell>
          <cell r="AB9">
            <v>345726</v>
          </cell>
          <cell r="AC9">
            <v>345726</v>
          </cell>
          <cell r="AD9">
            <v>345725</v>
          </cell>
        </row>
        <row r="10">
          <cell r="R10">
            <v>2000</v>
          </cell>
          <cell r="S10">
            <v>127214</v>
          </cell>
          <cell r="T10">
            <v>127214</v>
          </cell>
          <cell r="U10">
            <v>127214</v>
          </cell>
          <cell r="V10">
            <v>284717</v>
          </cell>
          <cell r="W10">
            <v>284717</v>
          </cell>
          <cell r="X10">
            <v>284717</v>
          </cell>
          <cell r="Y10">
            <v>157503</v>
          </cell>
          <cell r="Z10">
            <v>157503</v>
          </cell>
          <cell r="AA10">
            <v>157503</v>
          </cell>
          <cell r="AB10">
            <v>642128</v>
          </cell>
          <cell r="AC10">
            <v>642128</v>
          </cell>
          <cell r="AD10">
            <v>642129</v>
          </cell>
        </row>
        <row r="11">
          <cell r="R11">
            <v>3000</v>
          </cell>
          <cell r="S11">
            <v>45069</v>
          </cell>
          <cell r="T11">
            <v>45069</v>
          </cell>
          <cell r="U11">
            <v>45068</v>
          </cell>
          <cell r="V11">
            <v>45069</v>
          </cell>
          <cell r="W11">
            <v>45069</v>
          </cell>
          <cell r="X11">
            <v>45068</v>
          </cell>
          <cell r="Y11">
            <v>45069</v>
          </cell>
          <cell r="Z11">
            <v>45069</v>
          </cell>
          <cell r="AA11">
            <v>45068</v>
          </cell>
          <cell r="AB11">
            <v>45069</v>
          </cell>
          <cell r="AC11">
            <v>45069</v>
          </cell>
          <cell r="AD11">
            <v>45068</v>
          </cell>
        </row>
        <row r="12">
          <cell r="R12">
            <v>7000</v>
          </cell>
          <cell r="S12">
            <v>5264</v>
          </cell>
          <cell r="T12">
            <v>5264</v>
          </cell>
          <cell r="U12">
            <v>5263</v>
          </cell>
          <cell r="V12">
            <v>5264</v>
          </cell>
          <cell r="W12">
            <v>5264</v>
          </cell>
          <cell r="X12">
            <v>5263</v>
          </cell>
          <cell r="Y12">
            <v>5264</v>
          </cell>
          <cell r="Z12">
            <v>5264</v>
          </cell>
          <cell r="AA12">
            <v>5263</v>
          </cell>
          <cell r="AB12">
            <v>5263</v>
          </cell>
          <cell r="AC12">
            <v>5263</v>
          </cell>
          <cell r="AD12">
            <v>5263</v>
          </cell>
        </row>
        <row r="13">
          <cell r="R13">
            <v>5000</v>
          </cell>
          <cell r="S13">
            <v>81531</v>
          </cell>
          <cell r="T13">
            <v>81531</v>
          </cell>
          <cell r="U13">
            <v>81533</v>
          </cell>
          <cell r="V13">
            <v>93018</v>
          </cell>
          <cell r="W13">
            <v>93018</v>
          </cell>
          <cell r="X13">
            <v>103019</v>
          </cell>
          <cell r="Y13">
            <v>114324</v>
          </cell>
          <cell r="Z13">
            <v>139324</v>
          </cell>
          <cell r="AA13">
            <v>139326</v>
          </cell>
          <cell r="AB13">
            <v>336623</v>
          </cell>
          <cell r="AC13">
            <v>911623</v>
          </cell>
          <cell r="AD13">
            <v>311623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R16">
            <v>99999</v>
          </cell>
        </row>
      </sheetData>
      <sheetData sheetId="2">
        <row r="4">
          <cell r="A4" t="str">
            <v>NPK</v>
          </cell>
        </row>
      </sheetData>
      <sheetData sheetId="3"/>
      <sheetData sheetId="4"/>
      <sheetData sheetId="5">
        <row r="4">
          <cell r="B4">
            <v>1</v>
          </cell>
        </row>
        <row r="5">
          <cell r="B5">
            <v>2021</v>
          </cell>
        </row>
        <row r="6">
          <cell r="B6" t="str">
            <v>31/01</v>
          </cell>
        </row>
        <row r="8">
          <cell r="B8">
            <v>44197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FBF5-423A-4D45-8AA5-1CC32AE5320B}">
  <dimension ref="A1:T12"/>
  <sheetViews>
    <sheetView tabSelected="1" workbookViewId="0">
      <selection activeCell="I20" sqref="I20"/>
    </sheetView>
  </sheetViews>
  <sheetFormatPr defaultRowHeight="13"/>
  <cols>
    <col min="1" max="1" width="20" customWidth="1"/>
    <col min="5" max="5" width="11.796875" customWidth="1"/>
    <col min="6" max="6" width="12" customWidth="1"/>
    <col min="7" max="7" width="11.5" customWidth="1"/>
    <col min="8" max="8" width="10.796875" customWidth="1"/>
    <col min="9" max="9" width="10.5" customWidth="1"/>
    <col min="10" max="10" width="14" customWidth="1"/>
    <col min="12" max="12" width="13.19921875" customWidth="1"/>
    <col min="13" max="13" width="11.5" customWidth="1"/>
    <col min="14" max="14" width="11.296875" customWidth="1"/>
    <col min="15" max="15" width="14.796875" customWidth="1"/>
    <col min="16" max="16" width="12" customWidth="1"/>
    <col min="17" max="17" width="14.5" customWidth="1"/>
    <col min="18" max="18" width="15.296875" customWidth="1"/>
    <col min="20" max="20" width="17.296875" customWidth="1"/>
  </cols>
  <sheetData>
    <row r="1" spans="1:20">
      <c r="Q1" s="36" t="s">
        <v>29</v>
      </c>
      <c r="R1" s="36"/>
      <c r="S1" s="36"/>
      <c r="T1" s="36"/>
    </row>
    <row r="2" spans="1:20" ht="35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6"/>
      <c r="R2" s="36"/>
      <c r="S2" s="36"/>
      <c r="T2" s="36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6"/>
      <c r="R3" s="36"/>
      <c r="S3" s="36"/>
      <c r="T3" s="36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1"/>
      <c r="R4" s="21"/>
      <c r="S4" s="21"/>
      <c r="T4" s="21"/>
    </row>
    <row r="5" spans="1:20" ht="15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1"/>
      <c r="R5" s="21"/>
      <c r="S5" s="21"/>
      <c r="T5" s="21"/>
    </row>
    <row r="6" spans="1:20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3"/>
    </row>
    <row r="7" spans="1:20" ht="18" customHeight="1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3"/>
    </row>
    <row r="8" spans="1:20" ht="12.75" customHeight="1">
      <c r="A8" s="3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6"/>
    </row>
    <row r="9" spans="1:20" ht="104">
      <c r="A9" s="7" t="s">
        <v>0</v>
      </c>
      <c r="B9" s="7" t="s">
        <v>1</v>
      </c>
      <c r="C9" s="8" t="s">
        <v>2</v>
      </c>
      <c r="D9" s="7" t="s">
        <v>3</v>
      </c>
      <c r="E9" s="7" t="s">
        <v>4</v>
      </c>
      <c r="F9" s="9" t="s">
        <v>5</v>
      </c>
      <c r="G9" s="7" t="s">
        <v>6</v>
      </c>
      <c r="H9" s="7" t="s">
        <v>7</v>
      </c>
      <c r="I9" s="7" t="s">
        <v>8</v>
      </c>
      <c r="J9" s="9" t="s">
        <v>9</v>
      </c>
      <c r="K9" s="7" t="s">
        <v>10</v>
      </c>
      <c r="L9" s="10" t="s">
        <v>20</v>
      </c>
      <c r="M9" s="7" t="s">
        <v>21</v>
      </c>
      <c r="N9" s="7" t="s">
        <v>22</v>
      </c>
      <c r="O9" s="27" t="s">
        <v>30</v>
      </c>
      <c r="P9" s="9" t="s">
        <v>11</v>
      </c>
      <c r="Q9" s="27" t="s">
        <v>24</v>
      </c>
      <c r="R9" s="28" t="s">
        <v>25</v>
      </c>
      <c r="T9" s="34" t="s">
        <v>31</v>
      </c>
    </row>
    <row r="10" spans="1:20" ht="14">
      <c r="A10" s="11"/>
      <c r="B10" s="7"/>
      <c r="C10" s="8"/>
      <c r="D10" s="12"/>
      <c r="E10" s="7"/>
      <c r="F10" s="7"/>
      <c r="G10" s="13">
        <v>0.1</v>
      </c>
      <c r="H10" s="13">
        <v>0.1</v>
      </c>
      <c r="I10" s="13">
        <v>0.05</v>
      </c>
      <c r="J10" s="7"/>
      <c r="K10" s="7"/>
      <c r="L10" s="7"/>
      <c r="M10" s="7"/>
      <c r="N10" s="7"/>
      <c r="O10" s="14"/>
      <c r="P10" s="14"/>
      <c r="Q10" s="14"/>
      <c r="R10" s="29"/>
      <c r="T10" s="22"/>
    </row>
    <row r="11" spans="1:20" ht="2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6">
        <v>6</v>
      </c>
      <c r="G11" s="16" t="s">
        <v>12</v>
      </c>
      <c r="H11" s="16" t="s">
        <v>13</v>
      </c>
      <c r="I11" s="16" t="s">
        <v>14</v>
      </c>
      <c r="J11" s="16" t="s">
        <v>16</v>
      </c>
      <c r="K11" s="16" t="s">
        <v>15</v>
      </c>
      <c r="L11" s="16" t="s">
        <v>19</v>
      </c>
      <c r="M11" s="17">
        <v>13</v>
      </c>
      <c r="N11" s="17">
        <v>14</v>
      </c>
      <c r="O11" s="32">
        <v>15</v>
      </c>
      <c r="P11" s="32" t="s">
        <v>26</v>
      </c>
      <c r="Q11" s="32">
        <v>17</v>
      </c>
      <c r="R11" s="33" t="s">
        <v>27</v>
      </c>
      <c r="T11" s="22"/>
    </row>
    <row r="12" spans="1:20" ht="14">
      <c r="A12" s="20" t="s">
        <v>18</v>
      </c>
      <c r="B12" s="7">
        <v>1</v>
      </c>
      <c r="C12" s="7">
        <v>21</v>
      </c>
      <c r="D12" s="7" t="s">
        <v>17</v>
      </c>
      <c r="E12" s="7">
        <v>10</v>
      </c>
      <c r="F12" s="25">
        <v>1287</v>
      </c>
      <c r="G12" s="18">
        <f>F12*0.1</f>
        <v>128.70000000000002</v>
      </c>
      <c r="H12" s="18">
        <f>F12*0.1</f>
        <v>128.70000000000002</v>
      </c>
      <c r="I12" s="18">
        <f>F12*0.05</f>
        <v>64.350000000000009</v>
      </c>
      <c r="J12" s="18">
        <f>(F12+G12+H12+I12)*0.2359</f>
        <v>379.50412499999999</v>
      </c>
      <c r="K12" s="19">
        <f>SUM(F12:J12)</f>
        <v>1988.2541249999999</v>
      </c>
      <c r="L12" s="24">
        <f>K12*6</f>
        <v>11929.52475</v>
      </c>
      <c r="M12" s="19">
        <f>(F12+G12+H12)*6</f>
        <v>9266.4000000000015</v>
      </c>
      <c r="N12" s="19">
        <f>(I12+J12)*6</f>
        <v>2663.1247499999999</v>
      </c>
      <c r="O12" s="23">
        <f>2183/12*6</f>
        <v>1091.5</v>
      </c>
      <c r="P12" s="26">
        <f>ROUNDUP(L12+O12,0)</f>
        <v>13022</v>
      </c>
      <c r="Q12" s="25">
        <v>1120</v>
      </c>
      <c r="R12" s="30">
        <f>P12+Q12</f>
        <v>14142</v>
      </c>
      <c r="T12" s="35">
        <f>ROUNDUP((K12*12)+2183,0)</f>
        <v>26043</v>
      </c>
    </row>
  </sheetData>
  <mergeCells count="1">
    <mergeCell ref="Q1:T3"/>
  </mergeCells>
  <pageMargins left="0.31496062992125984" right="0.31496062992125984" top="0.15748031496062992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NVD_1_amata_vieta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Antonevica</dc:creator>
  <cp:lastModifiedBy>Anita Segliņa</cp:lastModifiedBy>
  <dcterms:created xsi:type="dcterms:W3CDTF">2021-06-18T05:53:52Z</dcterms:created>
  <dcterms:modified xsi:type="dcterms:W3CDTF">2021-06-21T20:12:12Z</dcterms:modified>
</cp:coreProperties>
</file>