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vnozare.pri\vm\Redirect_profiles\VM_Igors_Belovs\My Documents\Darba mape\MK_rīkojuma_projekti\2021\Apro_parda_NVD\Precizēts_140621\"/>
    </mc:Choice>
  </mc:AlternateContent>
  <xr:revisionPtr revIDLastSave="0" documentId="13_ncr:1_{7096A0DD-2216-4707-BCEF-CBE545B000C0}" xr6:coauthVersionLast="47" xr6:coauthVersionMax="47" xr10:uidLastSave="{00000000-0000-0000-0000-000000000000}"/>
  <bookViews>
    <workbookView xWindow="57480" yWindow="-120" windowWidth="29040" windowHeight="15840" xr2:uid="{1502982C-AE8A-4D40-8FAF-C6D4DEAC0AAF}"/>
  </bookViews>
  <sheets>
    <sheet name="Manip_tarifs_50474" sheetId="1" r:id="rId1"/>
    <sheet name="Manip_tarifs_50473" sheetId="2" r:id="rId2"/>
  </sheets>
  <externalReferences>
    <externalReference r:id="rId3"/>
    <externalReference r:id="rId4"/>
    <externalReference r:id="rId5"/>
  </externalReferences>
  <definedNames>
    <definedName name="_1_2_d_NMP_lim" localSheetId="1">#REF!</definedName>
    <definedName name="_1_2_d_NMP_lim">#REF!</definedName>
    <definedName name="_xlnm.Auto_Open" localSheetId="1">#REF!</definedName>
    <definedName name="_xlnm.Auto_Open">#REF!</definedName>
    <definedName name="b" localSheetId="1">#REF!</definedName>
    <definedName name="b">#REF!</definedName>
    <definedName name="bt" localSheetId="1">#REF!</definedName>
    <definedName name="bt">#REF!</definedName>
    <definedName name="BX" localSheetId="1">#REF!</definedName>
    <definedName name="BX">#REF!</definedName>
    <definedName name="ccc" localSheetId="1">#REF!</definedName>
    <definedName name="ccc">#REF!</definedName>
    <definedName name="d" localSheetId="1">#REF!</definedName>
    <definedName name="d">#REF!</definedName>
    <definedName name="D_Evija3" localSheetId="1">#REF!</definedName>
    <definedName name="D_Evija3">#REF!</definedName>
    <definedName name="de" localSheetId="1">#REF!</definedName>
    <definedName name="de">#REF!</definedName>
    <definedName name="DRGNAMES" localSheetId="1">#REF!</definedName>
    <definedName name="DRGNAMES">#REF!</definedName>
    <definedName name="e" localSheetId="1">#REF!</definedName>
    <definedName name="e">#REF!</definedName>
    <definedName name="ee" localSheetId="1">#REF!</definedName>
    <definedName name="ee">#REF!</definedName>
    <definedName name="gad_skaits" localSheetId="1">#REF!</definedName>
    <definedName name="gad_skaits">#REF!</definedName>
    <definedName name="gad_skaits_1" localSheetId="1">#REF!</definedName>
    <definedName name="gad_skaits_1">#REF!</definedName>
    <definedName name="ghy" localSheetId="1">#REF!</definedName>
    <definedName name="ghy">#REF!</definedName>
    <definedName name="h" localSheetId="1">#REF!</definedName>
    <definedName name="h">#REF!</definedName>
    <definedName name="hjh" localSheetId="1">#REF!</definedName>
    <definedName name="hjh">#REF!</definedName>
    <definedName name="hyh" localSheetId="1">#REF!</definedName>
    <definedName name="hyh">#REF!</definedName>
    <definedName name="i" localSheetId="1">#REF!</definedName>
    <definedName name="i">#REF!</definedName>
    <definedName name="jhg" localSheetId="1">#REF!</definedName>
    <definedName name="jhg">#REF!</definedName>
    <definedName name="kk" localSheetId="1">#REF!</definedName>
    <definedName name="kk">#REF!</definedName>
    <definedName name="l" localSheetId="1">#REF!</definedName>
    <definedName name="l">#REF!</definedName>
    <definedName name="Limeni_7_9group" localSheetId="1">#REF!</definedName>
    <definedName name="Limeni_7_9group">#REF!</definedName>
    <definedName name="n" localSheetId="1">#REF!</definedName>
    <definedName name="n">#REF!</definedName>
    <definedName name="pp" localSheetId="1">#REF!</definedName>
    <definedName name="pp">#REF!</definedName>
    <definedName name="Recover">[1]Macro1!$A$80</definedName>
    <definedName name="Rikojums2222">[2]Macro1!$A$106</definedName>
    <definedName name="rr" localSheetId="1">#REF!</definedName>
    <definedName name="rr">#REF!</definedName>
    <definedName name="rt" localSheetId="1">#REF!</definedName>
    <definedName name="rt">#REF!</definedName>
    <definedName name="rty" localSheetId="1">#REF!</definedName>
    <definedName name="rty">#REF!</definedName>
    <definedName name="S5\" localSheetId="1">#REF!</definedName>
    <definedName name="S5\">#REF!</definedName>
    <definedName name="ss" localSheetId="1">#REF!</definedName>
    <definedName name="ss">#REF!</definedName>
    <definedName name="TableName">"Dummy"</definedName>
    <definedName name="ty" localSheetId="1">#REF!</definedName>
    <definedName name="ty">#REF!</definedName>
    <definedName name="tyuj" localSheetId="1">#REF!</definedName>
    <definedName name="tyuj">#REF!</definedName>
    <definedName name="u" localSheetId="1">#REF!</definedName>
    <definedName name="u">#REF!</definedName>
    <definedName name="U_N_A" localSheetId="1">#REF!</definedName>
    <definedName name="U_N_A">#REF!</definedName>
    <definedName name="wedr" localSheetId="1">#REF!</definedName>
    <definedName name="wedr">#REF!</definedName>
    <definedName name="x" localSheetId="1">#REF!</definedName>
    <definedName name="x">#REF!</definedName>
    <definedName name="XBD">[3]Dati!$B$6</definedName>
    <definedName name="XDD">[3]Dati!$B$4</definedName>
    <definedName name="XDS">[3]Dati!$B$5</definedName>
    <definedName name="XSVD">[3]Dati!$B$7</definedName>
    <definedName name="xxxx" localSheetId="1">#REF!</definedName>
    <definedName name="xxxx">#REF!</definedName>
    <definedName name="yuh" localSheetId="1">#REF!</definedName>
    <definedName name="yuh">#REF!</definedName>
    <definedName name="yyyy" localSheetId="1">#REF!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H13" i="2"/>
  <c r="G13" i="2"/>
  <c r="J13" i="2" l="1"/>
  <c r="O13" i="2"/>
  <c r="P13" i="2"/>
  <c r="Q13" i="2"/>
  <c r="S13" i="2" l="1"/>
  <c r="R13" i="2" s="1"/>
  <c r="J13" i="1"/>
  <c r="H13" i="1"/>
  <c r="G13" i="1"/>
  <c r="I13" i="1" s="1"/>
  <c r="F13" i="1"/>
  <c r="N13" i="1" l="1"/>
  <c r="O13" i="1"/>
  <c r="P13" i="1"/>
  <c r="Q13" i="1" l="1"/>
</calcChain>
</file>

<file path=xl/sharedStrings.xml><?xml version="1.0" encoding="utf-8"?>
<sst xmlns="http://schemas.openxmlformats.org/spreadsheetml/2006/main" count="74" uniqueCount="41">
  <si>
    <t>Darba samaksa ārstam, euro</t>
  </si>
  <si>
    <t>Darba samaksa māsai, euro</t>
  </si>
  <si>
    <t>Darba samaksa jaunākajam personālam, euro</t>
  </si>
  <si>
    <t>Valsts sociālās apdrošināšanas obligātās iemaksas, %</t>
  </si>
  <si>
    <t xml:space="preserve">Pieskaitāmās un netiešās ražošanas izmaksas </t>
  </si>
  <si>
    <t xml:space="preserve">Administratīvās izmaksas </t>
  </si>
  <si>
    <t xml:space="preserve">Pārējo pamatlīdzekļu amortizācija </t>
  </si>
  <si>
    <t>Mēneša darba samaksa</t>
  </si>
  <si>
    <t>1 minūtes vērtība darba samaksai</t>
  </si>
  <si>
    <t>Koeficienti</t>
  </si>
  <si>
    <t>Manipulācijas kods</t>
  </si>
  <si>
    <t>Manipulācijas nosaukums</t>
  </si>
  <si>
    <t>Mainīgās izmaksas</t>
  </si>
  <si>
    <t>Kopējās pakalpojuma izmaksas, euro</t>
  </si>
  <si>
    <t>Darba laiks (minūtes)</t>
  </si>
  <si>
    <t>Darba samaksa D, euro</t>
  </si>
  <si>
    <t>Valsts sociālās adrošināšanas obligātās iemaksas S, euro</t>
  </si>
  <si>
    <t>Ārstniecības līdzekļi M, euro</t>
  </si>
  <si>
    <t>Iekārtu amortizācija N, euro</t>
  </si>
  <si>
    <t>Pieskaitāmās un netiešās ražošanas izmaksas U, euro</t>
  </si>
  <si>
    <t>Administratīvās izmaksas A, euro</t>
  </si>
  <si>
    <t>Pārējo pamatlīdzekļu amortizācija n, euro</t>
  </si>
  <si>
    <t>ārstam</t>
  </si>
  <si>
    <t>māsai</t>
  </si>
  <si>
    <t>jaunākajam personālām</t>
  </si>
  <si>
    <t>jaunākajam personālam</t>
  </si>
  <si>
    <t>ārstam, māsai un jaunākajam personālām kopā</t>
  </si>
  <si>
    <t>M kopā</t>
  </si>
  <si>
    <t>Medikamenti</t>
  </si>
  <si>
    <t>Materiāli</t>
  </si>
  <si>
    <t>10 = 11 + 12</t>
  </si>
  <si>
    <t>Stīgas ievietošana krūts dziedzerī  stereotakses un tomosintēzes kontrolē pacientam guļot uz vēdera (prone pozīcijā)</t>
  </si>
  <si>
    <t>Pielikums Nr.1
Ministru kabineta rīkojuma “Par apropriācijas pārdali” projekta sākotnējās ietekmes novērtējuma ziņojumam (anotācijai)</t>
  </si>
  <si>
    <r>
      <t xml:space="preserve">Apjoms, ko nosegs </t>
    </r>
    <r>
      <rPr>
        <b/>
        <sz val="11"/>
        <color theme="1"/>
        <rFont val="Times New Roman"/>
        <family val="1"/>
        <charset val="186"/>
      </rPr>
      <t>TARIFS</t>
    </r>
    <r>
      <rPr>
        <sz val="11"/>
        <color theme="1"/>
        <rFont val="Times New Roman"/>
        <family val="1"/>
        <charset val="186"/>
      </rPr>
      <t>, euro</t>
    </r>
  </si>
  <si>
    <t>Iekārtu nolietojums N, euro</t>
  </si>
  <si>
    <t>Krūts dziedzera vakuuma biopsija stereotakses un tomosintēzes kontrolē pacientam guļot uz vēdera (prone pozīcijā)</t>
  </si>
  <si>
    <t>Pielikums Nr.2
Ministru kabineta rīkojuma “Par apropriācijas pārdali” projekta sākotnējās ietekmes novērtējuma ziņojumam (anotācijai)</t>
  </si>
  <si>
    <t>Apjoms, ko nosegs pacienta līdzmaksājums, euro*</t>
  </si>
  <si>
    <t>* Ambulators pakalpojums. Stereotaktiskā biopsija ir precīzi lokalizētu punkciju veikšana mamogrāfijas kontrolē. Tā ir invazīva manipulācija zemas intensitātes rentgena staru kontrolē.  Stereotaktiskā biopsija guļus stāvoklī ir metode stereotaktiskās biopsijas veikšanai sievietēm ar aizdomām par krūts vēzi.</t>
  </si>
  <si>
    <t>Kopējās pakalpojuma izmaksas, euro*</t>
  </si>
  <si>
    <t xml:space="preserve">*Šī manipulācija tiek veikta stacionāra pacientiem, tieši pirms operācijas, lai atzīmētu veidojumu, kas nav redzams ultrasonogrāfijas izmeklējumā.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</si>
</sst>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quot;-&quot;"/>
  </numFmts>
  <fonts count="12">
    <font>
      <sz val="11"/>
      <color theme="1"/>
      <name val="Calibri"/>
      <family val="2"/>
      <charset val="186"/>
      <scheme val="minor"/>
    </font>
    <font>
      <sz val="11"/>
      <color theme="1"/>
      <name val="Calibri"/>
      <family val="2"/>
      <charset val="186"/>
      <scheme val="minor"/>
    </font>
    <font>
      <sz val="11"/>
      <color theme="1"/>
      <name val="Times New Roman"/>
      <family val="1"/>
      <charset val="186"/>
    </font>
    <font>
      <sz val="10"/>
      <color indexed="8"/>
      <name val="MS Sans Serif"/>
      <family val="2"/>
      <charset val="186"/>
    </font>
    <font>
      <sz val="11"/>
      <name val="Times New Roman"/>
      <family val="1"/>
      <charset val="186"/>
    </font>
    <font>
      <b/>
      <sz val="11"/>
      <color theme="1"/>
      <name val="Times New Roman"/>
      <family val="1"/>
      <charset val="186"/>
    </font>
    <font>
      <sz val="11"/>
      <color rgb="FF000000"/>
      <name val="Times New Roman"/>
      <family val="1"/>
      <charset val="186"/>
    </font>
    <font>
      <sz val="11"/>
      <color theme="1"/>
      <name val="Calibri"/>
      <family val="2"/>
      <scheme val="minor"/>
    </font>
    <font>
      <sz val="10"/>
      <name val="Arial"/>
      <family val="2"/>
      <charset val="186"/>
    </font>
    <font>
      <sz val="10"/>
      <name val="Arial"/>
      <charset val="186"/>
    </font>
    <font>
      <sz val="11"/>
      <name val="Times New Roman"/>
      <family val="1"/>
    </font>
    <font>
      <sz val="10"/>
      <name val="Times New Roman"/>
      <family val="1"/>
    </font>
  </fonts>
  <fills count="4">
    <fill>
      <patternFill patternType="none"/>
    </fill>
    <fill>
      <patternFill patternType="gray125"/>
    </fill>
    <fill>
      <patternFill patternType="solid">
        <fgColor theme="7" tint="0.39997558519241921"/>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7">
    <xf numFmtId="0" fontId="0" fillId="0" borderId="0"/>
    <xf numFmtId="0" fontId="1" fillId="0" borderId="0"/>
    <xf numFmtId="0" fontId="1" fillId="0" borderId="0"/>
    <xf numFmtId="0" fontId="3" fillId="0" borderId="0"/>
    <xf numFmtId="0" fontId="7" fillId="0" borderId="0"/>
    <xf numFmtId="0" fontId="8" fillId="0" borderId="0"/>
    <xf numFmtId="0" fontId="9" fillId="0" borderId="0"/>
  </cellStyleXfs>
  <cellXfs count="49">
    <xf numFmtId="0" fontId="0" fillId="0" borderId="0" xfId="0"/>
    <xf numFmtId="0" fontId="2" fillId="0" borderId="0" xfId="1" applyFont="1"/>
    <xf numFmtId="0" fontId="2" fillId="0" borderId="0" xfId="1" applyFont="1" applyAlignment="1">
      <alignment horizontal="right"/>
    </xf>
    <xf numFmtId="0" fontId="2" fillId="0" borderId="1" xfId="1" applyFont="1" applyBorder="1" applyAlignment="1">
      <alignment horizontal="center" vertical="center" wrapText="1"/>
    </xf>
    <xf numFmtId="0" fontId="2" fillId="0" borderId="0" xfId="1" applyFont="1" applyAlignment="1">
      <alignment vertical="center" wrapText="1"/>
    </xf>
    <xf numFmtId="0" fontId="2" fillId="0" borderId="1" xfId="1" applyFont="1" applyBorder="1"/>
    <xf numFmtId="0" fontId="2" fillId="0" borderId="1" xfId="2" applyFont="1" applyBorder="1" applyAlignment="1">
      <alignment horizontal="center" vertical="center" wrapText="1"/>
    </xf>
    <xf numFmtId="0" fontId="2" fillId="0" borderId="1" xfId="1" applyFont="1" applyBorder="1" applyAlignment="1">
      <alignment horizontal="center" vertical="center"/>
    </xf>
    <xf numFmtId="164" fontId="4" fillId="0" borderId="2" xfId="3" applyNumberFormat="1" applyFont="1" applyBorder="1" applyAlignment="1" applyProtection="1">
      <alignment horizontal="center" vertical="center" wrapText="1"/>
      <protection locked="0"/>
    </xf>
    <xf numFmtId="0" fontId="4" fillId="0" borderId="2" xfId="1" applyFont="1" applyBorder="1" applyAlignment="1" applyProtection="1">
      <alignment horizontal="center" vertical="center" wrapText="1"/>
      <protection locked="0"/>
    </xf>
    <xf numFmtId="2" fontId="4" fillId="0" borderId="2" xfId="1" applyNumberFormat="1" applyFont="1" applyBorder="1" applyAlignment="1" applyProtection="1">
      <alignment horizontal="center" vertical="center" wrapText="1"/>
      <protection locked="0"/>
    </xf>
    <xf numFmtId="2" fontId="2" fillId="0" borderId="2"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4" fillId="0" borderId="1" xfId="3" applyNumberFormat="1" applyFont="1" applyBorder="1" applyAlignment="1" applyProtection="1">
      <alignment vertical="center" wrapText="1"/>
      <protection locked="0"/>
    </xf>
    <xf numFmtId="0" fontId="4" fillId="0" borderId="1" xfId="3"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2" fontId="4" fillId="0" borderId="1" xfId="1" applyNumberFormat="1" applyFont="1" applyBorder="1" applyAlignment="1" applyProtection="1">
      <alignment horizontal="center" vertical="center" wrapText="1"/>
      <protection locked="0"/>
    </xf>
    <xf numFmtId="2" fontId="2" fillId="0" borderId="1" xfId="1" applyNumberFormat="1" applyFont="1" applyBorder="1" applyAlignment="1">
      <alignment horizontal="center" vertical="center"/>
    </xf>
    <xf numFmtId="2" fontId="2" fillId="0" borderId="0" xfId="1" applyNumberFormat="1" applyFont="1" applyAlignment="1">
      <alignment horizontal="left"/>
    </xf>
    <xf numFmtId="2" fontId="2" fillId="0" borderId="0" xfId="1" applyNumberFormat="1" applyFont="1"/>
    <xf numFmtId="0" fontId="6" fillId="0" borderId="0" xfId="1" applyFont="1" applyAlignment="1">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2" fillId="0" borderId="1" xfId="1" applyFont="1" applyBorder="1" applyAlignment="1">
      <alignmen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2"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1" xfId="1" applyFont="1" applyFill="1" applyBorder="1" applyAlignment="1">
      <alignment horizontal="center" vertical="center"/>
    </xf>
    <xf numFmtId="164" fontId="4" fillId="0" borderId="1" xfId="3" applyNumberFormat="1" applyFont="1" applyBorder="1" applyAlignment="1" applyProtection="1">
      <alignment horizontal="center" vertical="center" wrapText="1"/>
      <protection locked="0"/>
    </xf>
    <xf numFmtId="2" fontId="5" fillId="2" borderId="1" xfId="1" applyNumberFormat="1" applyFont="1" applyFill="1" applyBorder="1" applyAlignment="1">
      <alignment horizontal="center" vertical="center"/>
    </xf>
    <xf numFmtId="2" fontId="2" fillId="3" borderId="1" xfId="1" applyNumberFormat="1" applyFont="1" applyFill="1" applyBorder="1" applyAlignment="1">
      <alignment horizontal="center" vertical="center"/>
    </xf>
    <xf numFmtId="0" fontId="7" fillId="0" borderId="0" xfId="4"/>
    <xf numFmtId="165" fontId="4" fillId="0" borderId="1" xfId="5" applyNumberFormat="1" applyFont="1" applyBorder="1" applyAlignment="1" applyProtection="1">
      <alignment horizontal="center" vertical="center" wrapText="1"/>
      <protection locked="0"/>
    </xf>
    <xf numFmtId="2" fontId="10" fillId="0" borderId="1" xfId="6" applyNumberFormat="1" applyFont="1" applyBorder="1" applyAlignment="1">
      <alignment vertical="center"/>
    </xf>
    <xf numFmtId="2" fontId="11" fillId="0" borderId="1" xfId="6" applyNumberFormat="1" applyFont="1" applyBorder="1" applyAlignment="1">
      <alignment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xf>
    <xf numFmtId="0" fontId="2" fillId="0" borderId="7"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Alignment="1">
      <alignment horizontal="right" wrapText="1"/>
    </xf>
    <xf numFmtId="0" fontId="2" fillId="0" borderId="0" xfId="1" applyFont="1" applyAlignment="1">
      <alignment horizontal="right"/>
    </xf>
    <xf numFmtId="0" fontId="2" fillId="0" borderId="1" xfId="1" applyFont="1" applyBorder="1" applyAlignment="1">
      <alignment horizontal="center" vertical="center" wrapText="1"/>
    </xf>
    <xf numFmtId="0" fontId="2" fillId="0" borderId="1" xfId="1" applyFont="1" applyBorder="1" applyAlignment="1">
      <alignment horizontal="center" vertical="center"/>
    </xf>
    <xf numFmtId="0" fontId="2" fillId="3" borderId="1" xfId="1" applyFont="1" applyFill="1" applyBorder="1" applyAlignment="1">
      <alignment horizontal="center" vertical="center" wrapText="1"/>
    </xf>
    <xf numFmtId="0" fontId="2" fillId="2" borderId="1" xfId="1" applyFont="1" applyFill="1" applyBorder="1" applyAlignment="1">
      <alignment horizontal="center" vertical="center" wrapText="1"/>
    </xf>
  </cellXfs>
  <cellStyles count="7">
    <cellStyle name="Normal" xfId="0" builtinId="0"/>
    <cellStyle name="Normal 10 2 2" xfId="5" xr:uid="{0F65BAA2-816A-4F40-96F4-41DA15080C2E}"/>
    <cellStyle name="Normal 2" xfId="4" xr:uid="{03F0A1FC-16F8-47B1-9A05-3FA69E0E74B4}"/>
    <cellStyle name="Normal 3" xfId="1" xr:uid="{7970D3FD-9D8D-4FDE-942F-332F61C65163}"/>
    <cellStyle name="Normal 3 3" xfId="2" xr:uid="{D3089E1A-41A0-4381-B56A-1D66597C628D}"/>
    <cellStyle name="Normal 5" xfId="6" xr:uid="{579EA8BF-5011-4D87-9101-231BE40EAD14}"/>
    <cellStyle name="Normal_Sheet1" xfId="3" xr:uid="{4A64E361-BED5-4DB8-9241-E83BF7B6E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V:\Documents%20and%20Settings\Svetlana.Supulniece\Local%20Settings\Temporary%20Internet%20Files\Content.Outlook\J21U5MYL\LIC%20PP%20parrekins%20pec%202012%209m%20DB\LIC%20laboratorija\R0032%20-LIC%20darbs%20laboratorija%20citam%20ar%20palidz%20veidu%20AI%2031102012.xls?5B86527D" TargetMode="External"/><Relationship Id="rId1" Type="http://schemas.openxmlformats.org/officeDocument/2006/relationships/externalLinkPath" Target="file:///\\5B86527D\R0032%20-LIC%20darbs%20laboratorija%20citam%20ar%20palidz%20veidu%20AI%20311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Ambulatoro_pakalpojumu_nodala\Planosana_2012\SAVA\!_Grozijumi%202012.gada%20laikaa\Egija_Grozijumi%20ar%2001.10.2012_NEPIENEMTIE\Apaksas%20SAVA%20rikojum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DA22-8134-4172-87CD-543400191F16}">
  <sheetPr>
    <pageSetUpPr fitToPage="1"/>
  </sheetPr>
  <dimension ref="A1:Q18"/>
  <sheetViews>
    <sheetView tabSelected="1" zoomScale="71" zoomScaleNormal="71" workbookViewId="0">
      <pane ySplit="11" topLeftCell="A12" activePane="bottomLeft" state="frozen"/>
      <selection pane="bottomLeft" activeCell="B32" sqref="B32"/>
    </sheetView>
  </sheetViews>
  <sheetFormatPr defaultColWidth="9.140625" defaultRowHeight="15"/>
  <cols>
    <col min="1" max="1" width="13.140625" style="1" customWidth="1"/>
    <col min="2" max="2" width="31.7109375" style="1" customWidth="1"/>
    <col min="3" max="3" width="7" style="1" bestFit="1" customWidth="1"/>
    <col min="4" max="4" width="7.140625" style="1" customWidth="1"/>
    <col min="5" max="5" width="11.140625" style="1" customWidth="1"/>
    <col min="6" max="6" width="9.5703125" style="1" bestFit="1" customWidth="1"/>
    <col min="7" max="7" width="8.42578125" style="1" bestFit="1" customWidth="1"/>
    <col min="8" max="8" width="11.42578125" style="1" bestFit="1" customWidth="1"/>
    <col min="9" max="9" width="16" style="1" bestFit="1" customWidth="1"/>
    <col min="10" max="10" width="11.7109375" style="1" customWidth="1"/>
    <col min="11" max="11" width="13.140625" style="1" customWidth="1"/>
    <col min="12" max="12" width="9" style="1" bestFit="1" customWidth="1"/>
    <col min="13" max="13" width="11.28515625" style="1" customWidth="1"/>
    <col min="14" max="14" width="12.5703125" style="1" bestFit="1" customWidth="1"/>
    <col min="15" max="15" width="14.85546875" style="1" bestFit="1" customWidth="1"/>
    <col min="16" max="16" width="15" style="1" customWidth="1"/>
    <col min="17" max="17" width="12.140625" style="1" customWidth="1"/>
    <col min="18" max="16384" width="9.140625" style="1"/>
  </cols>
  <sheetData>
    <row r="1" spans="1:17" ht="66.75" customHeight="1">
      <c r="O1" s="43" t="s">
        <v>32</v>
      </c>
      <c r="P1" s="44"/>
      <c r="Q1" s="44"/>
    </row>
    <row r="2" spans="1:17">
      <c r="O2" s="2"/>
    </row>
    <row r="4" spans="1:17" ht="8.4499999999999993" customHeight="1">
      <c r="Q4" s="2"/>
    </row>
    <row r="5" spans="1:17" ht="75" customHeight="1">
      <c r="F5" s="3" t="s">
        <v>0</v>
      </c>
      <c r="G5" s="3" t="s">
        <v>1</v>
      </c>
      <c r="H5" s="3" t="s">
        <v>2</v>
      </c>
      <c r="I5" s="45" t="s">
        <v>3</v>
      </c>
      <c r="J5" s="4"/>
      <c r="N5" s="36" t="s">
        <v>4</v>
      </c>
      <c r="O5" s="36" t="s">
        <v>5</v>
      </c>
      <c r="P5" s="36" t="s">
        <v>6</v>
      </c>
    </row>
    <row r="6" spans="1:17">
      <c r="E6" s="2" t="s">
        <v>7</v>
      </c>
      <c r="F6" s="5">
        <v>1862</v>
      </c>
      <c r="G6" s="5">
        <v>1117</v>
      </c>
      <c r="H6" s="5">
        <v>745</v>
      </c>
      <c r="I6" s="46"/>
      <c r="N6" s="37"/>
      <c r="O6" s="37"/>
      <c r="P6" s="37"/>
    </row>
    <row r="7" spans="1:17">
      <c r="E7" s="2" t="s">
        <v>8</v>
      </c>
      <c r="F7" s="5">
        <v>0.19400000000000001</v>
      </c>
      <c r="G7" s="5">
        <v>0.1164</v>
      </c>
      <c r="H7" s="5">
        <v>7.7600000000000002E-2</v>
      </c>
      <c r="I7" s="5">
        <v>0.2359</v>
      </c>
      <c r="M7" s="2" t="s">
        <v>9</v>
      </c>
      <c r="N7" s="5">
        <v>0.31330000000000002</v>
      </c>
      <c r="O7" s="5">
        <v>2.5100000000000001E-2</v>
      </c>
      <c r="P7" s="5">
        <v>4.0099999999999997E-2</v>
      </c>
    </row>
    <row r="8" spans="1:17" ht="9" customHeight="1"/>
    <row r="9" spans="1:17" ht="15" customHeight="1">
      <c r="A9" s="36" t="s">
        <v>10</v>
      </c>
      <c r="B9" s="36" t="s">
        <v>11</v>
      </c>
      <c r="C9" s="40" t="s">
        <v>12</v>
      </c>
      <c r="D9" s="41"/>
      <c r="E9" s="41"/>
      <c r="F9" s="41"/>
      <c r="G9" s="41"/>
      <c r="H9" s="41"/>
      <c r="I9" s="41"/>
      <c r="J9" s="41"/>
      <c r="K9" s="41"/>
      <c r="L9" s="42"/>
      <c r="M9" s="41"/>
      <c r="N9" s="41"/>
      <c r="O9" s="41"/>
      <c r="P9" s="42"/>
      <c r="Q9" s="36" t="s">
        <v>39</v>
      </c>
    </row>
    <row r="10" spans="1:17" ht="60">
      <c r="A10" s="38"/>
      <c r="B10" s="38"/>
      <c r="C10" s="40" t="s">
        <v>14</v>
      </c>
      <c r="D10" s="41"/>
      <c r="E10" s="42"/>
      <c r="F10" s="40" t="s">
        <v>15</v>
      </c>
      <c r="G10" s="41"/>
      <c r="H10" s="42"/>
      <c r="I10" s="3" t="s">
        <v>16</v>
      </c>
      <c r="J10" s="40" t="s">
        <v>17</v>
      </c>
      <c r="K10" s="41"/>
      <c r="L10" s="42"/>
      <c r="M10" s="36" t="s">
        <v>18</v>
      </c>
      <c r="N10" s="36" t="s">
        <v>19</v>
      </c>
      <c r="O10" s="36" t="s">
        <v>20</v>
      </c>
      <c r="P10" s="36" t="s">
        <v>21</v>
      </c>
      <c r="Q10" s="38"/>
    </row>
    <row r="11" spans="1:17" ht="45">
      <c r="A11" s="39"/>
      <c r="B11" s="39"/>
      <c r="C11" s="3" t="s">
        <v>22</v>
      </c>
      <c r="D11" s="3" t="s">
        <v>23</v>
      </c>
      <c r="E11" s="3" t="s">
        <v>24</v>
      </c>
      <c r="F11" s="3" t="s">
        <v>22</v>
      </c>
      <c r="G11" s="3" t="s">
        <v>23</v>
      </c>
      <c r="H11" s="3" t="s">
        <v>25</v>
      </c>
      <c r="I11" s="3" t="s">
        <v>26</v>
      </c>
      <c r="J11" s="3" t="s">
        <v>27</v>
      </c>
      <c r="K11" s="6" t="s">
        <v>28</v>
      </c>
      <c r="L11" s="3" t="s">
        <v>29</v>
      </c>
      <c r="M11" s="39"/>
      <c r="N11" s="39"/>
      <c r="O11" s="39"/>
      <c r="P11" s="39"/>
      <c r="Q11" s="39"/>
    </row>
    <row r="12" spans="1:17">
      <c r="A12" s="7">
        <v>1</v>
      </c>
      <c r="B12" s="7">
        <v>2</v>
      </c>
      <c r="C12" s="7">
        <v>3</v>
      </c>
      <c r="D12" s="7">
        <v>4</v>
      </c>
      <c r="E12" s="7">
        <v>5</v>
      </c>
      <c r="F12" s="7">
        <v>6</v>
      </c>
      <c r="G12" s="7">
        <v>7</v>
      </c>
      <c r="H12" s="7">
        <v>8</v>
      </c>
      <c r="I12" s="7">
        <v>9</v>
      </c>
      <c r="J12" s="7" t="s">
        <v>30</v>
      </c>
      <c r="K12" s="7">
        <v>11</v>
      </c>
      <c r="L12" s="7">
        <v>12</v>
      </c>
      <c r="M12" s="7">
        <v>13</v>
      </c>
      <c r="N12" s="7">
        <v>14</v>
      </c>
      <c r="O12" s="7">
        <v>15</v>
      </c>
      <c r="P12" s="7">
        <v>16</v>
      </c>
      <c r="Q12" s="7">
        <v>17</v>
      </c>
    </row>
    <row r="13" spans="1:17" ht="87" customHeight="1">
      <c r="A13" s="8">
        <v>50474</v>
      </c>
      <c r="B13" s="8" t="s">
        <v>31</v>
      </c>
      <c r="C13" s="9">
        <v>65</v>
      </c>
      <c r="D13" s="9">
        <v>182</v>
      </c>
      <c r="E13" s="9">
        <v>0</v>
      </c>
      <c r="F13" s="10">
        <f>ROUND((C13*$F$7),2)</f>
        <v>12.61</v>
      </c>
      <c r="G13" s="10">
        <f>ROUND((D13*$G$7),2)</f>
        <v>21.18</v>
      </c>
      <c r="H13" s="10">
        <f>ROUND((E13*$H$7),2)</f>
        <v>0</v>
      </c>
      <c r="I13" s="10">
        <f>ROUND(((G13+F13+H13)*$I$7),2)</f>
        <v>7.97</v>
      </c>
      <c r="J13" s="11">
        <f>K13+L13</f>
        <v>80.289999999999992</v>
      </c>
      <c r="K13" s="11">
        <v>1.91</v>
      </c>
      <c r="L13" s="11">
        <v>78.38</v>
      </c>
      <c r="M13" s="10">
        <v>16.73</v>
      </c>
      <c r="N13" s="10">
        <f>ROUND((F13+G13+H13)*$N$7,2)</f>
        <v>10.59</v>
      </c>
      <c r="O13" s="10">
        <f>ROUND((F13+G13+H13)*$O$7,2)</f>
        <v>0.85</v>
      </c>
      <c r="P13" s="10">
        <f>ROUND((F13+G13+H13)*$P$7,2)</f>
        <v>1.35</v>
      </c>
      <c r="Q13" s="12">
        <f>F13+G13+H13+I13+J13+M13+N13+O13+P13</f>
        <v>151.56999999999996</v>
      </c>
    </row>
    <row r="14" spans="1:17" ht="17.100000000000001" customHeight="1">
      <c r="A14" s="13"/>
      <c r="B14" s="14"/>
      <c r="C14" s="15"/>
      <c r="D14" s="15"/>
      <c r="E14" s="15"/>
      <c r="F14" s="16"/>
      <c r="G14" s="16"/>
      <c r="H14" s="16"/>
      <c r="I14" s="16"/>
      <c r="J14" s="17"/>
      <c r="K14" s="17"/>
      <c r="L14" s="17"/>
      <c r="M14" s="16"/>
      <c r="N14" s="16"/>
      <c r="O14" s="16"/>
      <c r="P14" s="16"/>
      <c r="Q14" s="17"/>
    </row>
    <row r="16" spans="1:17">
      <c r="B16" s="18"/>
    </row>
    <row r="17" spans="1:12">
      <c r="A17" s="1" t="s">
        <v>40</v>
      </c>
      <c r="L17" s="19"/>
    </row>
    <row r="18" spans="1:12">
      <c r="A18" s="20"/>
    </row>
  </sheetData>
  <mergeCells count="17">
    <mergeCell ref="O1:Q1"/>
    <mergeCell ref="Q9:Q11"/>
    <mergeCell ref="C10:E10"/>
    <mergeCell ref="F10:H10"/>
    <mergeCell ref="J10:L10"/>
    <mergeCell ref="M10:M11"/>
    <mergeCell ref="N10:N11"/>
    <mergeCell ref="O10:O11"/>
    <mergeCell ref="P10:P11"/>
    <mergeCell ref="I5:I6"/>
    <mergeCell ref="N5:N6"/>
    <mergeCell ref="O5:O6"/>
    <mergeCell ref="P5:P6"/>
    <mergeCell ref="A9:A11"/>
    <mergeCell ref="B9:B11"/>
    <mergeCell ref="C9:L9"/>
    <mergeCell ref="M9:P9"/>
  </mergeCells>
  <pageMargins left="0.7" right="0.7"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85685-0D71-45AD-B43F-37AA9321CB71}">
  <sheetPr>
    <pageSetUpPr fitToPage="1"/>
  </sheetPr>
  <dimension ref="A1:T16"/>
  <sheetViews>
    <sheetView zoomScale="91" zoomScaleNormal="91" workbookViewId="0">
      <selection activeCell="A16" sqref="A16"/>
    </sheetView>
  </sheetViews>
  <sheetFormatPr defaultColWidth="9.140625" defaultRowHeight="15"/>
  <cols>
    <col min="1" max="1" width="9.140625" style="1"/>
    <col min="2" max="2" width="13.140625" style="1" customWidth="1"/>
    <col min="3" max="3" width="31.7109375" style="1" customWidth="1"/>
    <col min="4" max="4" width="7" style="1" bestFit="1" customWidth="1"/>
    <col min="5" max="5" width="7.140625" style="1" customWidth="1"/>
    <col min="6" max="6" width="11.140625" style="1" customWidth="1"/>
    <col min="7" max="7" width="9.5703125" style="1" bestFit="1" customWidth="1"/>
    <col min="8" max="8" width="8.42578125" style="1" bestFit="1" customWidth="1"/>
    <col min="9" max="9" width="11.42578125" style="1" bestFit="1" customWidth="1"/>
    <col min="10" max="10" width="16" style="1" bestFit="1" customWidth="1"/>
    <col min="11" max="11" width="11.7109375" style="1" customWidth="1"/>
    <col min="12" max="12" width="13.140625" style="1" customWidth="1"/>
    <col min="13" max="13" width="9" style="1" bestFit="1" customWidth="1"/>
    <col min="14" max="14" width="11.28515625" style="1" customWidth="1"/>
    <col min="15" max="15" width="12.5703125" style="1" bestFit="1" customWidth="1"/>
    <col min="16" max="16" width="14.85546875" style="1" bestFit="1" customWidth="1"/>
    <col min="17" max="17" width="15" style="1" customWidth="1"/>
    <col min="18" max="18" width="12.140625" style="1" customWidth="1"/>
    <col min="19" max="19" width="9.5703125" style="1" bestFit="1" customWidth="1"/>
    <col min="20" max="20" width="13.7109375" style="1" customWidth="1"/>
    <col min="21" max="16384" width="9.140625" style="1"/>
  </cols>
  <sheetData>
    <row r="1" spans="1:20" ht="70.5" customHeight="1">
      <c r="R1" s="43" t="s">
        <v>36</v>
      </c>
      <c r="S1" s="44"/>
      <c r="T1" s="44"/>
    </row>
    <row r="4" spans="1:20" ht="8.4499999999999993" customHeight="1">
      <c r="R4" s="2"/>
    </row>
    <row r="5" spans="1:20" ht="75" customHeight="1">
      <c r="G5" s="3" t="s">
        <v>0</v>
      </c>
      <c r="H5" s="3" t="s">
        <v>1</v>
      </c>
      <c r="I5" s="3" t="s">
        <v>2</v>
      </c>
      <c r="J5" s="21" t="s">
        <v>3</v>
      </c>
      <c r="K5" s="4"/>
      <c r="O5" s="22" t="s">
        <v>4</v>
      </c>
      <c r="P5" s="22" t="s">
        <v>5</v>
      </c>
      <c r="Q5" s="22" t="s">
        <v>6</v>
      </c>
    </row>
    <row r="6" spans="1:20">
      <c r="F6" s="2" t="s">
        <v>7</v>
      </c>
      <c r="G6" s="5">
        <v>1862</v>
      </c>
      <c r="H6" s="5">
        <v>1117</v>
      </c>
      <c r="I6" s="5">
        <v>745</v>
      </c>
      <c r="J6" s="23"/>
      <c r="O6" s="24"/>
      <c r="P6" s="24"/>
      <c r="Q6" s="24"/>
    </row>
    <row r="7" spans="1:20">
      <c r="F7" s="2" t="s">
        <v>8</v>
      </c>
      <c r="G7" s="5">
        <v>0.19400000000000001</v>
      </c>
      <c r="H7" s="5">
        <v>0.1164</v>
      </c>
      <c r="I7" s="5">
        <v>7.7600000000000002E-2</v>
      </c>
      <c r="J7" s="5">
        <v>0.2359</v>
      </c>
      <c r="N7" s="2" t="s">
        <v>9</v>
      </c>
      <c r="O7" s="5">
        <v>0.31330000000000002</v>
      </c>
      <c r="P7" s="5">
        <v>2.5100000000000001E-2</v>
      </c>
      <c r="Q7" s="5">
        <v>4.0099999999999997E-2</v>
      </c>
    </row>
    <row r="8" spans="1:20" ht="9" customHeight="1"/>
    <row r="9" spans="1:20" ht="15" customHeight="1">
      <c r="B9" s="36" t="s">
        <v>10</v>
      </c>
      <c r="C9" s="36" t="s">
        <v>11</v>
      </c>
      <c r="D9" s="40" t="s">
        <v>12</v>
      </c>
      <c r="E9" s="41"/>
      <c r="F9" s="41"/>
      <c r="G9" s="41"/>
      <c r="H9" s="41"/>
      <c r="I9" s="41"/>
      <c r="J9" s="41"/>
      <c r="K9" s="41"/>
      <c r="L9" s="41"/>
      <c r="M9" s="42"/>
      <c r="N9" s="41"/>
      <c r="O9" s="41"/>
      <c r="P9" s="41"/>
      <c r="Q9" s="42"/>
      <c r="R9" s="36" t="s">
        <v>13</v>
      </c>
      <c r="S9" s="48" t="s">
        <v>33</v>
      </c>
      <c r="T9" s="47" t="s">
        <v>37</v>
      </c>
    </row>
    <row r="10" spans="1:20" ht="60">
      <c r="B10" s="38"/>
      <c r="C10" s="38"/>
      <c r="D10" s="40" t="s">
        <v>14</v>
      </c>
      <c r="E10" s="41"/>
      <c r="F10" s="42"/>
      <c r="G10" s="40" t="s">
        <v>15</v>
      </c>
      <c r="H10" s="41"/>
      <c r="I10" s="42"/>
      <c r="J10" s="3" t="s">
        <v>16</v>
      </c>
      <c r="K10" s="40" t="s">
        <v>17</v>
      </c>
      <c r="L10" s="41"/>
      <c r="M10" s="42"/>
      <c r="N10" s="36" t="s">
        <v>34</v>
      </c>
      <c r="O10" s="36" t="s">
        <v>19</v>
      </c>
      <c r="P10" s="36" t="s">
        <v>20</v>
      </c>
      <c r="Q10" s="36" t="s">
        <v>21</v>
      </c>
      <c r="R10" s="38"/>
      <c r="S10" s="48"/>
      <c r="T10" s="47"/>
    </row>
    <row r="11" spans="1:20" ht="45">
      <c r="B11" s="39"/>
      <c r="C11" s="39"/>
      <c r="D11" s="3" t="s">
        <v>22</v>
      </c>
      <c r="E11" s="3" t="s">
        <v>23</v>
      </c>
      <c r="F11" s="3" t="s">
        <v>24</v>
      </c>
      <c r="G11" s="3" t="s">
        <v>22</v>
      </c>
      <c r="H11" s="3" t="s">
        <v>23</v>
      </c>
      <c r="I11" s="3" t="s">
        <v>25</v>
      </c>
      <c r="J11" s="3" t="s">
        <v>26</v>
      </c>
      <c r="K11" s="3" t="s">
        <v>27</v>
      </c>
      <c r="L11" s="6" t="s">
        <v>28</v>
      </c>
      <c r="M11" s="3" t="s">
        <v>29</v>
      </c>
      <c r="N11" s="39"/>
      <c r="O11" s="39"/>
      <c r="P11" s="39"/>
      <c r="Q11" s="39"/>
      <c r="R11" s="39"/>
      <c r="S11" s="48"/>
      <c r="T11" s="47"/>
    </row>
    <row r="12" spans="1:20">
      <c r="B12" s="25">
        <v>1</v>
      </c>
      <c r="C12" s="25">
        <v>2</v>
      </c>
      <c r="D12" s="25">
        <v>3</v>
      </c>
      <c r="E12" s="25">
        <v>4</v>
      </c>
      <c r="F12" s="25">
        <v>5</v>
      </c>
      <c r="G12" s="25">
        <v>6</v>
      </c>
      <c r="H12" s="25">
        <v>7</v>
      </c>
      <c r="I12" s="25">
        <v>8</v>
      </c>
      <c r="J12" s="25">
        <v>9</v>
      </c>
      <c r="K12" s="25" t="s">
        <v>30</v>
      </c>
      <c r="L12" s="25">
        <v>11</v>
      </c>
      <c r="M12" s="25">
        <v>12</v>
      </c>
      <c r="N12" s="25">
        <v>13</v>
      </c>
      <c r="O12" s="25">
        <v>14</v>
      </c>
      <c r="P12" s="25">
        <v>15</v>
      </c>
      <c r="Q12" s="25">
        <v>16</v>
      </c>
      <c r="R12" s="25">
        <v>17</v>
      </c>
      <c r="S12" s="26">
        <v>18</v>
      </c>
      <c r="T12" s="27">
        <v>19</v>
      </c>
    </row>
    <row r="13" spans="1:20" ht="87" customHeight="1">
      <c r="A13" s="28">
        <v>2021</v>
      </c>
      <c r="B13" s="29">
        <v>50473</v>
      </c>
      <c r="C13" s="29" t="s">
        <v>35</v>
      </c>
      <c r="D13" s="15">
        <v>89</v>
      </c>
      <c r="E13" s="15">
        <v>209</v>
      </c>
      <c r="F13" s="15">
        <v>0</v>
      </c>
      <c r="G13" s="16">
        <f>ROUND((D13*$G$7),2)</f>
        <v>17.27</v>
      </c>
      <c r="H13" s="16">
        <f>ROUND((E13*$H$7),2)</f>
        <v>24.33</v>
      </c>
      <c r="I13" s="16">
        <f>ROUND((F13*$I$7),2)</f>
        <v>0</v>
      </c>
      <c r="J13" s="16">
        <f>ROUND(((H13+G13+I13)*$J$7),2)</f>
        <v>9.81</v>
      </c>
      <c r="K13" s="33">
        <v>618.36</v>
      </c>
      <c r="L13" s="34">
        <v>1.9</v>
      </c>
      <c r="M13" s="35">
        <v>616.46</v>
      </c>
      <c r="N13" s="16">
        <v>16.64</v>
      </c>
      <c r="O13" s="16">
        <f>ROUND((G13+H13+I13)*$O$7,2)</f>
        <v>13.03</v>
      </c>
      <c r="P13" s="16">
        <f>ROUND((G13+H13+I13)*$P$7,2)</f>
        <v>1.04</v>
      </c>
      <c r="Q13" s="16">
        <f>ROUND((G13+H13+I13)*$Q$7,2)</f>
        <v>1.67</v>
      </c>
      <c r="R13" s="17">
        <f>S13+T13</f>
        <v>706.14999999999986</v>
      </c>
      <c r="S13" s="30">
        <f>G13+H13+I13+J13+K13+N13+O13+P13+Q13</f>
        <v>702.14999999999986</v>
      </c>
      <c r="T13" s="31">
        <v>4</v>
      </c>
    </row>
    <row r="15" spans="1:20">
      <c r="A15" s="1" t="s">
        <v>38</v>
      </c>
      <c r="M15" s="19"/>
      <c r="O15" s="32"/>
      <c r="P15" s="32"/>
      <c r="Q15" s="32"/>
      <c r="R15" s="32"/>
    </row>
    <row r="16" spans="1:20">
      <c r="B16" s="20"/>
    </row>
  </sheetData>
  <mergeCells count="15">
    <mergeCell ref="R1:T1"/>
    <mergeCell ref="T9:T11"/>
    <mergeCell ref="D10:F10"/>
    <mergeCell ref="G10:I10"/>
    <mergeCell ref="K10:M10"/>
    <mergeCell ref="N10:N11"/>
    <mergeCell ref="O10:O11"/>
    <mergeCell ref="P10:P11"/>
    <mergeCell ref="Q10:Q11"/>
    <mergeCell ref="S9:S11"/>
    <mergeCell ref="B9:B11"/>
    <mergeCell ref="C9:C11"/>
    <mergeCell ref="D9:M9"/>
    <mergeCell ref="N9:Q9"/>
    <mergeCell ref="R9:R11"/>
  </mergeCells>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Manip_tarifs_50474</vt:lpstr>
      <vt:lpstr>Manip_tarifs_50473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Igors Belovs</dc:creator>
  <cp:lastModifiedBy>Igors Belovs</cp:lastModifiedBy>
  <dcterms:created xsi:type="dcterms:W3CDTF">2021-06-07T08:22:12Z</dcterms:created>
  <dcterms:modified xsi:type="dcterms:W3CDTF">2021-06-17T19:16:21Z</dcterms:modified>
</cp:coreProperties>
</file>