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10" activeTab="0"/>
  </bookViews>
  <sheets>
    <sheet name="1.pielikums" sheetId="1" r:id="rId1"/>
    <sheet name="3.pielikums" sheetId="2" r:id="rId2"/>
    <sheet name="4.pielikums" sheetId="3" r:id="rId3"/>
  </sheets>
  <definedNames>
    <definedName name="_xlnm.Print_Area" localSheetId="0">'1.pielikums'!$A$1:$P$32</definedName>
    <definedName name="_xlnm.Print_Area" localSheetId="1">'3.pielikums'!$A$1:$P$26</definedName>
  </definedNames>
  <calcPr fullCalcOnLoad="1"/>
</workbook>
</file>

<file path=xl/sharedStrings.xml><?xml version="1.0" encoding="utf-8"?>
<sst xmlns="http://schemas.openxmlformats.org/spreadsheetml/2006/main" count="189" uniqueCount="104">
  <si>
    <t>x</t>
  </si>
  <si>
    <t xml:space="preserve">t.sk. sadalījumā pa izdevumu veidiem[10] </t>
  </si>
  <si>
    <t>1 vienībai</t>
  </si>
  <si>
    <t>uz visu apjomu</t>
  </si>
  <si>
    <t>Kopā</t>
  </si>
  <si>
    <t>[1] Norāda normatīvo aktu par iestādes maksas pakalpojumu cenrādi</t>
  </si>
  <si>
    <t>[2] Plāno saskaņā ar Ministru kabineta 2011.gada 3.maija noteikumu Nr.333 „Kārtība, kādā plānojami un uzskaitāmi ieņēmumi no maksas pakalpojumiem un ar šo pakalpojumu sniegšanu saistītie izdevumi, kā arī maksas pakalpojumu izcenojumu apstiprināšanas kārtība” prasībām</t>
  </si>
  <si>
    <t>[3] Norāda saskaņā ar Ministru kabineta 2005.gada 27.decembra noteikumiem Nr.1032 „Noteikumi par budžeta ieņēmumu klasifikāciju”</t>
  </si>
  <si>
    <t>[4] Norāda saskaņā ar normatīvo aktu par iestādes maksas pakalpojumu cenrādi</t>
  </si>
  <si>
    <t>[5] Plānoto ieņēmumu apjomu n+1 gadam aprēķina, ņemot vērā katram maksas pakalpojuma veidam apstiprināto cenu (ar pievienotās vērtības nodokli, ja tāds tiek piemērots) un prognozēto sniegto maksas pakalpojumu apjomu, kā arī šo iekšējo noteikumu 3.pielikumā sniegto informāciju; n+ 2 un n+3 gadam norāda tikai plānoto ieņēmumu apjomu bez aprēķina. Ja normatīvajā aktā par iestādes maksas pakalpojumu cenrādi paredzēti atvieglojumi noteiktām mērķa grupām, ņemot vērā šo mērķa grupu pieprasījuma prognozi, ieņēmumu apjomu var attiecīgi samazināt</t>
  </si>
  <si>
    <t>[6] Norāda attiecīgi faktisko vai plānoto maksas pakalpojuma vienību skaitu</t>
  </si>
  <si>
    <t>[7] Norāda summu par katru valsts budžeta ieņēmumu kodu un kopsummu</t>
  </si>
  <si>
    <t>[8] Norāda saskaņā ar normatīvo aktu par iestādes maksas pakalpojumu cenrādi</t>
  </si>
  <si>
    <t>[9] Saskaņā ar Ministru kabineta 2011.gada 3.maija noteikumu Nr.333 "Kārtība, kādā plānojami un uzskaitāmi ieņēmumi no maksas pakalpojumiem un ar šo pakalpojumu sniegšanu saistītie izdevumi, kā arī maksas pakalpojumu izcenojumu noteikšanas metodika un izcenojumu apstiprināšanas kārtība" 8.punktu– iestādes ar maksas pakalpojumu sniegšanu saistīto izdevumu apjomu plāno tādā pašā apmērā kā ieņēmumus no sniegtajiem maksas pakalpojumiem; plānoto izdevumu apjomu n+1 gadam aprēķina, ņemot vērā katram maksas pakalpojuma veidam apstiprināto cenu (ar pievienotās vērtības nodokli, ja tāds tiek piemērots) un prognozēto sniegto maksas pakalpojuma apjomu</t>
  </si>
  <si>
    <t>[10] Norāda izdevumus, kurus ministrija vai iestāde plāno segt no ieņēmumiem no maksas pakalpojumiem, atbilstoši Ministru kabineta 2005.gada 27.decembra noteikumiem Nr.1031 „Noteikumi par budžeta izdevumu klasifikāciju atbilstoši ekonomiskajām kategorijām” (divās zīmēs)</t>
  </si>
  <si>
    <t>[11] Norāda tikai plānoto izdevumu apjomu bez aprēķina</t>
  </si>
  <si>
    <t>[12] Norāda tikai plānoto izdevumu apjomu bez aprēķina</t>
  </si>
  <si>
    <t>1100 IKK</t>
  </si>
  <si>
    <t>1200 IKK</t>
  </si>
  <si>
    <t>2200 IKK</t>
  </si>
  <si>
    <t>2300 IKK</t>
  </si>
  <si>
    <t>2500 IKK</t>
  </si>
  <si>
    <t>5200 IKK</t>
  </si>
  <si>
    <t>1 stunda</t>
  </si>
  <si>
    <t>Konsultācijas par tuvcīņas paņēmienu pielietošanu</t>
  </si>
  <si>
    <t>Maksas pakalpojuma nosaukums</t>
  </si>
  <si>
    <t>Nr.p.k.</t>
  </si>
  <si>
    <t>Mērvienība</t>
  </si>
  <si>
    <t>KOPĀ</t>
  </si>
  <si>
    <t>1 diena</t>
  </si>
  <si>
    <t>1 stunda (1 personai)</t>
  </si>
  <si>
    <t>1 reize</t>
  </si>
  <si>
    <t>Šaušanas instruktora pakalpojumi, 
(papildus nomājot šautuvi 1 celiņu)</t>
  </si>
  <si>
    <t>Sporta instruktora pakalpojumi (papildus iegādājoties trenažieru zāles apmeklējumu Piestātnes ielā 14, Jūrmalā)</t>
  </si>
  <si>
    <t>Nodarbība psiholoģijas jomā grupā
(lekcijas, atbalsta grupu nodarbības utml. atbilstoši Iekšlietu ministrijas veselības un sporta centrā izstrādātajām apmācību programmām)</t>
  </si>
  <si>
    <t>Psihologa individuālā konsultācija
(krīzes situāciju un stresa pārvarēšanas jomās)</t>
  </si>
  <si>
    <t>Psiholoģiskā atbalsta kurss līdz 12 dienām (Piestātnes ielā 14, Jūrmalā) 
(papildus jāapmaksā viesnīcas pakalpojumi saskaņā ar Nodrošinājuma valsts aģentūras maksas pakalpojumu cenrādi)</t>
  </si>
  <si>
    <t>Trenažieru zāles apmeklējums  Piestātnes ielā 14, Jūrmalā</t>
  </si>
  <si>
    <t>Šautuves noma Klusā ielā 12, Rīgā</t>
  </si>
  <si>
    <t>Tuvcīņas zāles noma (zāle, dušas, ģērbtuves) Klusā ielā 12, Rīgā</t>
  </si>
  <si>
    <t>Sporta spēļu zāles noma (zāle, dušas, ģērbtuves) Klusā ielā 12, Rīgā</t>
  </si>
  <si>
    <t>1. pielikums</t>
  </si>
  <si>
    <t>Informācija par maksas pakalpojumu cenu un plānoto ieņēmumu izmaiņām</t>
  </si>
  <si>
    <t>Pakalpojuma veids</t>
  </si>
  <si>
    <t>Spēkā esošais cenrādis</t>
  </si>
  <si>
    <t>Precizētais cenrādis</t>
  </si>
  <si>
    <t>Paskaidrojums par cenu izmaiņām</t>
  </si>
  <si>
    <t>Plānotais skaits gadā</t>
  </si>
  <si>
    <t>Cena ar PVN</t>
  </si>
  <si>
    <t>Plānotie ieņēmumi kopā ar PVN</t>
  </si>
  <si>
    <t>14 = (11-6)</t>
  </si>
  <si>
    <t>15=(13-8)</t>
  </si>
  <si>
    <t>1.</t>
  </si>
  <si>
    <t xml:space="preserve">Palielinājums sakarā ar tiešo un netiešo izmaksu palielināšanos </t>
  </si>
  <si>
    <t>2.</t>
  </si>
  <si>
    <t>Pakalpojums nav pieprasīts</t>
  </si>
  <si>
    <t>3.</t>
  </si>
  <si>
    <t>Iekšlietu ministrs</t>
  </si>
  <si>
    <t xml:space="preserve">
Vīza: 
valsts sekretārs        
</t>
  </si>
  <si>
    <t xml:space="preserve">    D.Trofimovs</t>
  </si>
  <si>
    <t>Ministru kabineta noteikumu projekta „Grozījums Ministru kabineta 2017.gada 3.oktobra noteikumos Nr.600 “Iekšlietu Ministrijas veselības un sporta centra maksas pakalpojumu cenrādis” sākotnējās ietekmes novērtējuma ziņojumam (anotācijai)</t>
  </si>
  <si>
    <t>4.</t>
  </si>
  <si>
    <t>5.</t>
  </si>
  <si>
    <t>6.</t>
  </si>
  <si>
    <t>7.</t>
  </si>
  <si>
    <t>8.</t>
  </si>
  <si>
    <t>9.</t>
  </si>
  <si>
    <t>10.</t>
  </si>
  <si>
    <t>11.</t>
  </si>
  <si>
    <t>12.</t>
  </si>
  <si>
    <t>13.</t>
  </si>
  <si>
    <t>Konsultācija par šaujamieroča nepilno izjaukšanu un salikšanu (2.5 stundas 1 cilvēkam)</t>
  </si>
  <si>
    <t>1 nodarbība</t>
  </si>
  <si>
    <t>Tuvcīņas instruktora pakalpojumi  (2 stundas (nodarbība grupai no 3 līdz 20 personām))</t>
  </si>
  <si>
    <t xml:space="preserve">1 stunda </t>
  </si>
  <si>
    <t>Šautuves noma (Klusā ielā 12, Rīgā) 1 celiņš</t>
  </si>
  <si>
    <t>Šautuves noma (Klusā ielā 12, Rīgā) 3 celiņi</t>
  </si>
  <si>
    <t>Nodarbība psiholoģijas jomā grupā
(lekcijas, atbalsta grupu nodarbības utml. atbilstoši Iekšlietu ministrijas veselības un sporta centrā izstrādātajām apmācību programmām) (nodarbība grupā no 6 līdz 30 personām)</t>
  </si>
  <si>
    <t>X</t>
  </si>
  <si>
    <t>M.Golubeva</t>
  </si>
  <si>
    <t>Jauns pakalpojuma veids</t>
  </si>
  <si>
    <t>Pakalpojuma cenas palielinājums sakarā ar tiešo un netiešo izmaksu palielināšanos, bet ieņēmumu samazinājums sakarā ar plānotā pakalpojumu skaita samazinājumu, ņemot vērā iepriekšējo periodu izpildes datus</t>
  </si>
  <si>
    <t>1 stunda (1 personai)</t>
  </si>
  <si>
    <t>Misus 67829852</t>
  </si>
  <si>
    <t>irena.misus@iem.gov.lv</t>
  </si>
  <si>
    <t>3. pielikums</t>
  </si>
  <si>
    <t>Maksas pakalpojumu izcenojuma aprēķina kopsavilkums</t>
  </si>
  <si>
    <t>Vienas vienības cena ar PVN</t>
  </si>
  <si>
    <t>Plānotie ieņēmumi gadā</t>
  </si>
  <si>
    <t>Ieņēmumu prognoze no maksas pakalpojumiem</t>
  </si>
  <si>
    <t>Vienas vienības cena (EUR)</t>
  </si>
  <si>
    <t>Prognozētie ieņēmumi (EUR)</t>
  </si>
  <si>
    <t>bez PVN</t>
  </si>
  <si>
    <t>PVN</t>
  </si>
  <si>
    <t>ar PVN</t>
  </si>
  <si>
    <t>4. pielikums</t>
  </si>
  <si>
    <t>Prognozētais apjoms</t>
  </si>
  <si>
    <t>Pakalpojuma cenas samazinājums sakarā ar tiešo un netiešo izmaksu samazinājumu</t>
  </si>
  <si>
    <r>
      <t xml:space="preserve">Izmaiņas, </t>
    </r>
    <r>
      <rPr>
        <i/>
        <sz val="10"/>
        <color indexed="8"/>
        <rFont val="Times New Roman"/>
        <family val="1"/>
      </rPr>
      <t>euro</t>
    </r>
  </si>
  <si>
    <r>
      <t>Cena bez PVN (</t>
    </r>
    <r>
      <rPr>
        <i/>
        <sz val="10"/>
        <color indexed="8"/>
        <rFont val="Times New Roman"/>
        <family val="1"/>
      </rPr>
      <t>euro</t>
    </r>
    <r>
      <rPr>
        <sz val="10"/>
        <color indexed="8"/>
        <rFont val="Times New Roman"/>
        <family val="1"/>
      </rPr>
      <t>)</t>
    </r>
  </si>
  <si>
    <r>
      <t>PVN (</t>
    </r>
    <r>
      <rPr>
        <i/>
        <sz val="10"/>
        <color indexed="8"/>
        <rFont val="Times New Roman"/>
        <family val="1"/>
      </rPr>
      <t>euro</t>
    </r>
    <r>
      <rPr>
        <sz val="10"/>
        <color indexed="8"/>
        <rFont val="Times New Roman"/>
        <family val="1"/>
      </rPr>
      <t>)</t>
    </r>
  </si>
  <si>
    <r>
      <t>Cena ar PVN (</t>
    </r>
    <r>
      <rPr>
        <i/>
        <sz val="10"/>
        <color indexed="8"/>
        <rFont val="Times New Roman"/>
        <family val="1"/>
      </rPr>
      <t>euro</t>
    </r>
    <r>
      <rPr>
        <sz val="10"/>
        <color indexed="8"/>
        <rFont val="Times New Roman"/>
        <family val="1"/>
      </rPr>
      <t>)</t>
    </r>
  </si>
  <si>
    <r>
      <t>Plānotie ieņēmumi kopā ar PVN (</t>
    </r>
    <r>
      <rPr>
        <i/>
        <sz val="10"/>
        <color indexed="8"/>
        <rFont val="Times New Roman"/>
        <family val="1"/>
      </rPr>
      <t>euro</t>
    </r>
    <r>
      <rPr>
        <sz val="10"/>
        <color indexed="8"/>
        <rFont val="Times New Roman"/>
        <family val="1"/>
      </rPr>
      <t>)</t>
    </r>
  </si>
  <si>
    <t>Pakalpojuma cenas samazinājums sakarā ar tiešo un netiešo izdevumu samazinājumu, bet ieņēmumu palielinājums sakarā ar plānotā pakalpojumu skaita palielinājumu, ņemot vērā iepriekšējo periodu izpildes datus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</si>
</sst>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
    <numFmt numFmtId="176" formatCode="0.0"/>
    <numFmt numFmtId="177" formatCode="[$-426]dddd\,\ yyyy\.\ &quot;gada&quot;\ d\.\ mmmm"/>
  </numFmts>
  <fonts count="75">
    <font>
      <sz val="11"/>
      <color theme="1"/>
      <name val="Calibri"/>
      <family val="2"/>
    </font>
    <font>
      <sz val="11"/>
      <color indexed="8"/>
      <name val="Calibri"/>
      <family val="2"/>
    </font>
    <font>
      <sz val="10"/>
      <color indexed="8"/>
      <name val="Times New Roman"/>
      <family val="1"/>
    </font>
    <font>
      <sz val="12"/>
      <name val="Times New Roman"/>
      <family val="1"/>
    </font>
    <font>
      <sz val="11"/>
      <name val="Times New Roman"/>
      <family val="1"/>
    </font>
    <font>
      <b/>
      <sz val="11"/>
      <color indexed="8"/>
      <name val="Times New Roman"/>
      <family val="1"/>
    </font>
    <font>
      <b/>
      <sz val="10"/>
      <color indexed="8"/>
      <name val="Times New Roman"/>
      <family val="1"/>
    </font>
    <font>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sz val="9"/>
      <color indexed="8"/>
      <name val="Times New Roman"/>
      <family val="1"/>
    </font>
    <font>
      <b/>
      <sz val="14"/>
      <color indexed="8"/>
      <name val="Times New Roman"/>
      <family val="1"/>
    </font>
    <font>
      <sz val="14"/>
      <color indexed="8"/>
      <name val="Times New Roman"/>
      <family val="1"/>
    </font>
    <font>
      <sz val="8"/>
      <color indexed="8"/>
      <name val="Calibri"/>
      <family val="2"/>
    </font>
    <font>
      <sz val="8"/>
      <color indexed="8"/>
      <name val="Times New Roman"/>
      <family val="1"/>
    </font>
    <font>
      <sz val="9"/>
      <color indexed="8"/>
      <name val="Calibri"/>
      <family val="2"/>
    </font>
    <font>
      <u val="single"/>
      <sz val="9"/>
      <color indexed="12"/>
      <name val="Calibri"/>
      <family val="2"/>
    </font>
    <font>
      <b/>
      <sz val="12"/>
      <color indexed="8"/>
      <name val="Times New Roman"/>
      <family val="1"/>
    </font>
    <font>
      <i/>
      <sz val="12"/>
      <color indexed="8"/>
      <name val="Times New Roman"/>
      <family val="1"/>
    </font>
    <font>
      <u val="single"/>
      <sz val="11"/>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theme="1"/>
      <name val="Times New Roman"/>
      <family val="1"/>
    </font>
    <font>
      <sz val="11"/>
      <color theme="1"/>
      <name val="Times New Roman"/>
      <family val="1"/>
    </font>
    <font>
      <sz val="9"/>
      <color theme="1"/>
      <name val="Times New Roman"/>
      <family val="1"/>
    </font>
    <font>
      <b/>
      <sz val="14"/>
      <color theme="1"/>
      <name val="Times New Roman"/>
      <family val="1"/>
    </font>
    <font>
      <sz val="14"/>
      <color theme="1"/>
      <name val="Times New Roman"/>
      <family val="1"/>
    </font>
    <font>
      <sz val="8"/>
      <color theme="1"/>
      <name val="Calibri"/>
      <family val="2"/>
    </font>
    <font>
      <sz val="8"/>
      <color rgb="FF000000"/>
      <name val="Times New Roman"/>
      <family val="1"/>
    </font>
    <font>
      <sz val="9"/>
      <color theme="1"/>
      <name val="Calibri"/>
      <family val="2"/>
    </font>
    <font>
      <u val="single"/>
      <sz val="9"/>
      <color theme="10"/>
      <name val="Calibri"/>
      <family val="2"/>
    </font>
    <font>
      <b/>
      <sz val="12"/>
      <color theme="1"/>
      <name val="Times New Roman"/>
      <family val="1"/>
    </font>
    <font>
      <b/>
      <sz val="11"/>
      <color theme="1"/>
      <name val="Times New Roman"/>
      <family val="1"/>
    </font>
    <font>
      <sz val="8"/>
      <color theme="1"/>
      <name val="Times New Roman"/>
      <family val="1"/>
    </font>
    <font>
      <b/>
      <sz val="12"/>
      <color rgb="FF000000"/>
      <name val="Times New Roman"/>
      <family val="1"/>
    </font>
    <font>
      <i/>
      <sz val="10"/>
      <color rgb="FF000000"/>
      <name val="Times New Roman"/>
      <family val="1"/>
    </font>
    <font>
      <i/>
      <sz val="10"/>
      <color theme="1"/>
      <name val="Times New Roman"/>
      <family val="1"/>
    </font>
    <font>
      <sz val="10"/>
      <color rgb="FF000000"/>
      <name val="Times New Roman"/>
      <family val="1"/>
    </font>
    <font>
      <i/>
      <sz val="12"/>
      <color theme="1"/>
      <name val="Times New Roman"/>
      <family val="1"/>
    </font>
    <font>
      <u val="single"/>
      <sz val="11"/>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3">
    <xf numFmtId="0" fontId="0" fillId="0" borderId="0" xfId="0" applyFont="1" applyAlignment="1">
      <alignment/>
    </xf>
    <xf numFmtId="0" fontId="56" fillId="0" borderId="0" xfId="0" applyFont="1" applyAlignment="1">
      <alignment horizontal="center" vertical="center"/>
    </xf>
    <xf numFmtId="0" fontId="48" fillId="0" borderId="0" xfId="53" applyAlignment="1">
      <alignment vertical="center"/>
    </xf>
    <xf numFmtId="0" fontId="57" fillId="0" borderId="0" xfId="0" applyFont="1" applyAlignment="1">
      <alignment vertical="center"/>
    </xf>
    <xf numFmtId="22" fontId="57" fillId="0" borderId="0" xfId="0" applyNumberFormat="1" applyFont="1" applyAlignment="1">
      <alignment vertical="center"/>
    </xf>
    <xf numFmtId="0" fontId="58" fillId="0" borderId="0" xfId="0" applyFont="1" applyAlignment="1">
      <alignment/>
    </xf>
    <xf numFmtId="0" fontId="3"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12" xfId="0" applyFont="1" applyBorder="1" applyAlignment="1">
      <alignment horizontal="center" vertical="center" wrapText="1"/>
    </xf>
    <xf numFmtId="0" fontId="59" fillId="0" borderId="10" xfId="0" applyFont="1" applyBorder="1" applyAlignment="1">
      <alignment horizontal="center" vertical="center" wrapText="1"/>
    </xf>
    <xf numFmtId="0" fontId="2" fillId="0" borderId="10" xfId="57" applyFont="1" applyBorder="1" applyAlignment="1">
      <alignment horizontal="center" vertical="center" wrapText="1"/>
      <protection/>
    </xf>
    <xf numFmtId="0" fontId="2" fillId="0" borderId="0" xfId="57" applyFont="1" applyBorder="1" applyAlignment="1">
      <alignment wrapText="1"/>
      <protection/>
    </xf>
    <xf numFmtId="0" fontId="0" fillId="0" borderId="0" xfId="0" applyAlignment="1">
      <alignment horizontal="center"/>
    </xf>
    <xf numFmtId="0" fontId="62" fillId="0" borderId="0" xfId="0" applyFont="1" applyAlignment="1">
      <alignment/>
    </xf>
    <xf numFmtId="0" fontId="63" fillId="0" borderId="0" xfId="0" applyFont="1" applyBorder="1" applyAlignment="1">
      <alignment horizontal="left" vertical="center"/>
    </xf>
    <xf numFmtId="0" fontId="64" fillId="0" borderId="0" xfId="0" applyFont="1" applyAlignment="1">
      <alignment/>
    </xf>
    <xf numFmtId="0" fontId="61" fillId="0" borderId="0" xfId="0" applyFont="1" applyAlignment="1">
      <alignment/>
    </xf>
    <xf numFmtId="0" fontId="56" fillId="0" borderId="0" xfId="0" applyFont="1" applyAlignment="1">
      <alignment/>
    </xf>
    <xf numFmtId="0" fontId="59" fillId="0" borderId="0" xfId="0" applyFont="1" applyAlignment="1">
      <alignment/>
    </xf>
    <xf numFmtId="0" fontId="61" fillId="0" borderId="0" xfId="0" applyFont="1" applyAlignment="1">
      <alignment wrapText="1"/>
    </xf>
    <xf numFmtId="0" fontId="61" fillId="0" borderId="0" xfId="0" applyFont="1" applyAlignment="1">
      <alignment vertical="center"/>
    </xf>
    <xf numFmtId="0" fontId="65" fillId="0" borderId="0" xfId="53" applyFont="1" applyAlignment="1">
      <alignment/>
    </xf>
    <xf numFmtId="0" fontId="2" fillId="0" borderId="10" xfId="57" applyFont="1" applyBorder="1" applyAlignment="1">
      <alignment wrapText="1"/>
      <protection/>
    </xf>
    <xf numFmtId="0" fontId="2" fillId="33" borderId="10" xfId="57" applyFont="1" applyFill="1" applyBorder="1" applyAlignment="1">
      <alignment wrapText="1"/>
      <protection/>
    </xf>
    <xf numFmtId="0" fontId="2" fillId="33" borderId="10" xfId="57" applyFont="1" applyFill="1" applyBorder="1" applyAlignment="1">
      <alignment horizontal="center" vertical="center" wrapText="1"/>
      <protection/>
    </xf>
    <xf numFmtId="0" fontId="6" fillId="0" borderId="10" xfId="57" applyFont="1" applyBorder="1" applyAlignment="1">
      <alignment wrapText="1"/>
      <protection/>
    </xf>
    <xf numFmtId="0" fontId="54" fillId="0" borderId="10" xfId="0" applyFont="1" applyBorder="1" applyAlignment="1">
      <alignment horizontal="center"/>
    </xf>
    <xf numFmtId="0" fontId="66" fillId="0" borderId="10" xfId="0" applyFont="1" applyBorder="1" applyAlignment="1">
      <alignment/>
    </xf>
    <xf numFmtId="0" fontId="67" fillId="0" borderId="10" xfId="0" applyFont="1" applyBorder="1" applyAlignment="1">
      <alignment horizontal="center"/>
    </xf>
    <xf numFmtId="3" fontId="67" fillId="0" borderId="10" xfId="0" applyNumberFormat="1" applyFont="1" applyBorder="1" applyAlignment="1">
      <alignment horizontal="center"/>
    </xf>
    <xf numFmtId="0" fontId="54" fillId="0" borderId="10" xfId="0" applyFont="1" applyBorder="1" applyAlignment="1">
      <alignment/>
    </xf>
    <xf numFmtId="0" fontId="54" fillId="0" borderId="0" xfId="0" applyFont="1" applyAlignment="1">
      <alignment/>
    </xf>
    <xf numFmtId="0" fontId="2" fillId="0" borderId="10" xfId="57" applyFont="1" applyBorder="1" applyAlignment="1">
      <alignment vertical="center" wrapText="1"/>
      <protection/>
    </xf>
    <xf numFmtId="0" fontId="2" fillId="33" borderId="10" xfId="57" applyFont="1" applyFill="1" applyBorder="1" applyAlignment="1">
      <alignment vertical="center" wrapText="1"/>
      <protection/>
    </xf>
    <xf numFmtId="0" fontId="48" fillId="0" borderId="0" xfId="53" applyAlignment="1">
      <alignment/>
    </xf>
    <xf numFmtId="0" fontId="68" fillId="0" borderId="0" xfId="0" applyFont="1" applyAlignment="1">
      <alignment/>
    </xf>
    <xf numFmtId="0" fontId="56" fillId="0" borderId="0" xfId="0" applyFont="1" applyAlignment="1">
      <alignment/>
    </xf>
    <xf numFmtId="2" fontId="59" fillId="0" borderId="10" xfId="0" applyNumberFormat="1" applyFont="1" applyBorder="1" applyAlignment="1">
      <alignment horizontal="center" vertical="center" wrapText="1"/>
    </xf>
    <xf numFmtId="3" fontId="59" fillId="0" borderId="10" xfId="0" applyNumberFormat="1" applyFont="1" applyBorder="1" applyAlignment="1">
      <alignment horizontal="center" vertical="center" wrapText="1"/>
    </xf>
    <xf numFmtId="3" fontId="60" fillId="0" borderId="12" xfId="0" applyNumberFormat="1" applyFont="1" applyBorder="1" applyAlignment="1">
      <alignment horizontal="center" vertical="center" wrapText="1"/>
    </xf>
    <xf numFmtId="0" fontId="69"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1" fillId="0" borderId="10" xfId="0" applyFont="1" applyBorder="1" applyAlignment="1">
      <alignment horizontal="center" vertical="center" wrapText="1"/>
    </xf>
    <xf numFmtId="4" fontId="57" fillId="0" borderId="10" xfId="0" applyNumberFormat="1" applyFont="1" applyBorder="1" applyAlignment="1">
      <alignment horizontal="center" vertical="center"/>
    </xf>
    <xf numFmtId="3" fontId="57" fillId="0" borderId="10" xfId="0" applyNumberFormat="1" applyFont="1" applyBorder="1" applyAlignment="1">
      <alignment horizontal="center" vertical="center"/>
    </xf>
    <xf numFmtId="0" fontId="2" fillId="0" borderId="10" xfId="57" applyFont="1" applyBorder="1" applyAlignment="1">
      <alignment horizontal="left" vertical="center" wrapText="1"/>
      <protection/>
    </xf>
    <xf numFmtId="0" fontId="2" fillId="33" borderId="10" xfId="57" applyFont="1" applyFill="1" applyBorder="1" applyAlignment="1">
      <alignment horizontal="left" vertical="center" wrapText="1"/>
      <protection/>
    </xf>
    <xf numFmtId="0" fontId="58" fillId="0" borderId="10" xfId="0" applyFont="1" applyBorder="1" applyAlignment="1">
      <alignment horizontal="center" vertical="center"/>
    </xf>
    <xf numFmtId="0" fontId="67" fillId="0" borderId="10" xfId="0" applyFont="1" applyBorder="1" applyAlignment="1">
      <alignment/>
    </xf>
    <xf numFmtId="0" fontId="56" fillId="0" borderId="0" xfId="0" applyFont="1" applyAlignment="1">
      <alignment wrapText="1"/>
    </xf>
    <xf numFmtId="0" fontId="5" fillId="0" borderId="10" xfId="57" applyFont="1" applyFill="1" applyBorder="1" applyAlignment="1">
      <alignment horizontal="left" vertical="center" wrapText="1"/>
      <protection/>
    </xf>
    <xf numFmtId="0" fontId="72" fillId="0" borderId="10" xfId="0" applyFont="1" applyBorder="1" applyAlignment="1">
      <alignment horizontal="center" vertical="center" wrapText="1"/>
    </xf>
    <xf numFmtId="2" fontId="72" fillId="0" borderId="10" xfId="0" applyNumberFormat="1" applyFont="1" applyBorder="1" applyAlignment="1">
      <alignment horizontal="center" vertical="center" wrapText="1"/>
    </xf>
    <xf numFmtId="4" fontId="72" fillId="0" borderId="10" xfId="0" applyNumberFormat="1" applyFont="1" applyBorder="1" applyAlignment="1">
      <alignment horizontal="center" vertical="center" wrapText="1"/>
    </xf>
    <xf numFmtId="0" fontId="72" fillId="0" borderId="10" xfId="0" applyFont="1" applyFill="1" applyBorder="1" applyAlignment="1">
      <alignment horizontal="center" vertical="center"/>
    </xf>
    <xf numFmtId="3" fontId="72"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2" fillId="0" borderId="10" xfId="0" applyFont="1" applyBorder="1" applyAlignment="1">
      <alignment horizontal="left" vertical="center" wrapText="1"/>
    </xf>
    <xf numFmtId="14" fontId="72" fillId="0" borderId="10" xfId="0" applyNumberFormat="1" applyFont="1" applyBorder="1" applyAlignment="1">
      <alignment horizontal="center" vertical="center" wrapText="1"/>
    </xf>
    <xf numFmtId="0" fontId="72" fillId="0" borderId="10" xfId="0" applyFont="1" applyBorder="1" applyAlignment="1">
      <alignment horizontal="center" vertical="center" wrapText="1"/>
    </xf>
    <xf numFmtId="0" fontId="56" fillId="0" borderId="0" xfId="0" applyFont="1" applyAlignment="1">
      <alignment horizontal="left"/>
    </xf>
    <xf numFmtId="0" fontId="56" fillId="0" borderId="0" xfId="0" applyFont="1" applyAlignment="1">
      <alignment horizontal="left" wrapText="1"/>
    </xf>
    <xf numFmtId="0" fontId="60" fillId="0" borderId="0" xfId="0" applyFont="1" applyAlignment="1">
      <alignment horizontal="center" vertical="center"/>
    </xf>
    <xf numFmtId="0" fontId="61" fillId="0" borderId="0" xfId="0" applyFont="1" applyAlignment="1">
      <alignment horizontal="left" vertical="center" wrapText="1"/>
    </xf>
    <xf numFmtId="0" fontId="3" fillId="0" borderId="10" xfId="0" applyFont="1" applyBorder="1" applyAlignment="1">
      <alignment horizontal="center" vertical="center" wrapText="1"/>
    </xf>
    <xf numFmtId="0" fontId="73" fillId="0" borderId="0" xfId="0" applyFont="1" applyBorder="1" applyAlignment="1">
      <alignment horizontal="left" vertical="center" wrapText="1"/>
    </xf>
    <xf numFmtId="0" fontId="4" fillId="0" borderId="10" xfId="53" applyFont="1" applyBorder="1" applyAlignment="1">
      <alignment horizontal="center" vertical="center" wrapText="1"/>
    </xf>
    <xf numFmtId="0" fontId="74" fillId="0" borderId="10" xfId="53" applyFont="1" applyBorder="1" applyAlignment="1">
      <alignment horizontal="center" vertical="center" wrapText="1"/>
    </xf>
    <xf numFmtId="0" fontId="58" fillId="0" borderId="0" xfId="0" applyFont="1" applyAlignment="1">
      <alignment horizontal="left" wrapText="1"/>
    </xf>
    <xf numFmtId="0" fontId="63" fillId="0" borderId="11"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60" fillId="0" borderId="14" xfId="0" applyFont="1" applyBorder="1" applyAlignment="1">
      <alignment horizontal="center" vertical="center"/>
    </xf>
    <xf numFmtId="0" fontId="66" fillId="0" borderId="14" xfId="0" applyFont="1" applyBorder="1" applyAlignment="1">
      <alignment horizontal="center" vertical="center"/>
    </xf>
    <xf numFmtId="0" fontId="66"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2"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ena.misus@iem.gov.l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_ftn8" TargetMode="External" /><Relationship Id="rId2" Type="http://schemas.openxmlformats.org/officeDocument/2006/relationships/hyperlink" Target="_ftn10" TargetMode="External" /><Relationship Id="rId3" Type="http://schemas.openxmlformats.org/officeDocument/2006/relationships/hyperlink" Target="_ftnref1" TargetMode="External" /><Relationship Id="rId4" Type="http://schemas.openxmlformats.org/officeDocument/2006/relationships/hyperlink" Target="_ftnref2" TargetMode="External" /><Relationship Id="rId5" Type="http://schemas.openxmlformats.org/officeDocument/2006/relationships/hyperlink" Target="_ftnref3" TargetMode="External" /><Relationship Id="rId6" Type="http://schemas.openxmlformats.org/officeDocument/2006/relationships/hyperlink" Target="_ftnref4" TargetMode="External" /><Relationship Id="rId7" Type="http://schemas.openxmlformats.org/officeDocument/2006/relationships/hyperlink" Target="_ftnref5" TargetMode="External" /><Relationship Id="rId8" Type="http://schemas.openxmlformats.org/officeDocument/2006/relationships/hyperlink" Target="_ftnref6" TargetMode="External" /><Relationship Id="rId9" Type="http://schemas.openxmlformats.org/officeDocument/2006/relationships/hyperlink" Target="_ftnref7" TargetMode="External" /><Relationship Id="rId10" Type="http://schemas.openxmlformats.org/officeDocument/2006/relationships/hyperlink" Target="_ftnref8" TargetMode="External" /><Relationship Id="rId11" Type="http://schemas.openxmlformats.org/officeDocument/2006/relationships/hyperlink" Target="_ftnref9" TargetMode="External" /><Relationship Id="rId12" Type="http://schemas.openxmlformats.org/officeDocument/2006/relationships/hyperlink" Target="_ftnref10" TargetMode="External" /><Relationship Id="rId13" Type="http://schemas.openxmlformats.org/officeDocument/2006/relationships/hyperlink" Target="_ftnref11" TargetMode="External" /><Relationship Id="rId14" Type="http://schemas.openxmlformats.org/officeDocument/2006/relationships/hyperlink" Target="_ftnref12" TargetMode="External" /><Relationship Id="rId15" Type="http://schemas.openxmlformats.org/officeDocument/2006/relationships/hyperlink" Target="mailto:irena.misus@iem.gov.lv"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rena.misus@iem.gov.lv"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47"/>
  <sheetViews>
    <sheetView tabSelected="1" zoomScalePageLayoutView="0" workbookViewId="0" topLeftCell="I16">
      <selection activeCell="S23" sqref="S23"/>
    </sheetView>
  </sheetViews>
  <sheetFormatPr defaultColWidth="9.140625" defaultRowHeight="15"/>
  <cols>
    <col min="1" max="1" width="9.140625" style="13" customWidth="1"/>
    <col min="2" max="2" width="37.28125" style="0" customWidth="1"/>
    <col min="3" max="3" width="11.00390625" style="0" customWidth="1"/>
    <col min="4" max="6" width="9.140625" style="14" customWidth="1"/>
    <col min="8" max="8" width="9.421875" style="0" customWidth="1"/>
    <col min="13" max="13" width="8.7109375" style="0" customWidth="1"/>
    <col min="15" max="15" width="10.57421875" style="0" customWidth="1"/>
    <col min="16" max="16" width="31.421875" style="0" customWidth="1"/>
  </cols>
  <sheetData>
    <row r="1" spans="9:15" ht="15">
      <c r="I1" s="37"/>
      <c r="J1" s="37"/>
      <c r="K1" s="37"/>
      <c r="L1" s="37"/>
      <c r="M1" s="37"/>
      <c r="N1" s="37" t="s">
        <v>41</v>
      </c>
      <c r="O1" s="37"/>
    </row>
    <row r="2" spans="9:24" ht="81" customHeight="1">
      <c r="I2" s="51"/>
      <c r="J2" s="51"/>
      <c r="K2" s="51"/>
      <c r="L2" s="51"/>
      <c r="M2" s="51"/>
      <c r="N2" s="63" t="s">
        <v>60</v>
      </c>
      <c r="O2" s="63"/>
      <c r="P2" s="63"/>
      <c r="R2" s="62"/>
      <c r="S2" s="62"/>
      <c r="T2" s="62"/>
      <c r="U2" s="62"/>
      <c r="V2" s="62"/>
      <c r="W2" s="62"/>
      <c r="X2" s="62"/>
    </row>
    <row r="3" spans="1:24" ht="15">
      <c r="A3" s="1"/>
      <c r="M3" s="5"/>
      <c r="R3" s="63"/>
      <c r="S3" s="63"/>
      <c r="T3" s="63"/>
      <c r="U3" s="63"/>
      <c r="V3" s="63"/>
      <c r="W3" s="63"/>
      <c r="X3" s="63"/>
    </row>
    <row r="4" spans="1:13" ht="17.25">
      <c r="A4" s="64" t="s">
        <v>42</v>
      </c>
      <c r="B4" s="64"/>
      <c r="C4" s="64"/>
      <c r="D4" s="64"/>
      <c r="E4" s="64"/>
      <c r="F4" s="64"/>
      <c r="G4" s="64"/>
      <c r="H4" s="64"/>
      <c r="I4" s="64"/>
      <c r="J4" s="64"/>
      <c r="K4" s="64"/>
      <c r="L4" s="64"/>
      <c r="M4" s="64"/>
    </row>
    <row r="5" ht="21" customHeight="1">
      <c r="A5" s="1"/>
    </row>
    <row r="6" ht="15">
      <c r="A6" s="1"/>
    </row>
    <row r="7" spans="1:16" ht="14.25">
      <c r="A7" s="61" t="s">
        <v>26</v>
      </c>
      <c r="B7" s="61" t="s">
        <v>43</v>
      </c>
      <c r="C7" s="61" t="s">
        <v>27</v>
      </c>
      <c r="D7" s="61" t="s">
        <v>44</v>
      </c>
      <c r="E7" s="61"/>
      <c r="F7" s="61"/>
      <c r="G7" s="61"/>
      <c r="H7" s="61"/>
      <c r="I7" s="61" t="s">
        <v>45</v>
      </c>
      <c r="J7" s="61"/>
      <c r="K7" s="61"/>
      <c r="L7" s="61"/>
      <c r="M7" s="61"/>
      <c r="N7" s="61" t="s">
        <v>98</v>
      </c>
      <c r="O7" s="61"/>
      <c r="P7" s="61" t="s">
        <v>46</v>
      </c>
    </row>
    <row r="8" spans="1:16" ht="39">
      <c r="A8" s="61"/>
      <c r="B8" s="61"/>
      <c r="C8" s="61"/>
      <c r="D8" s="61" t="s">
        <v>99</v>
      </c>
      <c r="E8" s="61" t="s">
        <v>100</v>
      </c>
      <c r="F8" s="61" t="s">
        <v>101</v>
      </c>
      <c r="G8" s="61" t="s">
        <v>47</v>
      </c>
      <c r="H8" s="61" t="s">
        <v>102</v>
      </c>
      <c r="I8" s="61" t="s">
        <v>99</v>
      </c>
      <c r="J8" s="61" t="s">
        <v>100</v>
      </c>
      <c r="K8" s="61" t="s">
        <v>101</v>
      </c>
      <c r="L8" s="61" t="s">
        <v>47</v>
      </c>
      <c r="M8" s="61" t="s">
        <v>102</v>
      </c>
      <c r="N8" s="53" t="s">
        <v>48</v>
      </c>
      <c r="O8" s="53" t="s">
        <v>49</v>
      </c>
      <c r="P8" s="61"/>
    </row>
    <row r="9" spans="1:16" ht="20.25" customHeight="1">
      <c r="A9" s="61"/>
      <c r="B9" s="61"/>
      <c r="C9" s="61"/>
      <c r="D9" s="61"/>
      <c r="E9" s="61"/>
      <c r="F9" s="61"/>
      <c r="G9" s="61"/>
      <c r="H9" s="61"/>
      <c r="I9" s="61"/>
      <c r="J9" s="61"/>
      <c r="K9" s="61"/>
      <c r="L9" s="61"/>
      <c r="M9" s="61"/>
      <c r="N9" s="53" t="s">
        <v>50</v>
      </c>
      <c r="O9" s="53" t="s">
        <v>51</v>
      </c>
      <c r="P9" s="61"/>
    </row>
    <row r="10" spans="1:16" ht="14.25">
      <c r="A10" s="53">
        <v>1</v>
      </c>
      <c r="B10" s="53">
        <v>2</v>
      </c>
      <c r="C10" s="53">
        <v>3</v>
      </c>
      <c r="D10" s="53">
        <v>4</v>
      </c>
      <c r="E10" s="53">
        <v>5</v>
      </c>
      <c r="F10" s="53">
        <v>6</v>
      </c>
      <c r="G10" s="53">
        <v>7</v>
      </c>
      <c r="H10" s="53">
        <v>8</v>
      </c>
      <c r="I10" s="53">
        <v>9</v>
      </c>
      <c r="J10" s="53">
        <v>10</v>
      </c>
      <c r="K10" s="53">
        <v>11</v>
      </c>
      <c r="L10" s="53">
        <v>12</v>
      </c>
      <c r="M10" s="53">
        <v>13</v>
      </c>
      <c r="N10" s="53">
        <v>14</v>
      </c>
      <c r="O10" s="53">
        <v>15</v>
      </c>
      <c r="P10" s="53">
        <v>16</v>
      </c>
    </row>
    <row r="11" spans="1:18" ht="27" customHeight="1">
      <c r="A11" s="53" t="s">
        <v>52</v>
      </c>
      <c r="B11" s="33" t="s">
        <v>71</v>
      </c>
      <c r="C11" s="11" t="s">
        <v>72</v>
      </c>
      <c r="D11" s="54">
        <v>15.68</v>
      </c>
      <c r="E11" s="54">
        <v>3.29</v>
      </c>
      <c r="F11" s="54">
        <f>D11+E11</f>
        <v>18.97</v>
      </c>
      <c r="G11" s="53">
        <v>0</v>
      </c>
      <c r="H11" s="53">
        <f>F11*G11</f>
        <v>0</v>
      </c>
      <c r="I11" s="55"/>
      <c r="J11" s="55"/>
      <c r="K11" s="55"/>
      <c r="L11" s="56"/>
      <c r="M11" s="57">
        <f>K11*L11</f>
        <v>0</v>
      </c>
      <c r="N11" s="58">
        <f>K11-F11</f>
        <v>-18.97</v>
      </c>
      <c r="O11" s="57">
        <f>M11-H11</f>
        <v>0</v>
      </c>
      <c r="P11" s="59" t="s">
        <v>55</v>
      </c>
      <c r="R11" s="15"/>
    </row>
    <row r="12" spans="1:18" ht="32.25" customHeight="1">
      <c r="A12" s="53" t="s">
        <v>54</v>
      </c>
      <c r="B12" s="33" t="s">
        <v>24</v>
      </c>
      <c r="C12" s="11" t="s">
        <v>82</v>
      </c>
      <c r="D12" s="54">
        <v>16.31</v>
      </c>
      <c r="E12" s="54">
        <v>3.43</v>
      </c>
      <c r="F12" s="54">
        <f aca="true" t="shared" si="0" ref="F12:F21">D12+E12</f>
        <v>19.74</v>
      </c>
      <c r="G12" s="53">
        <v>0</v>
      </c>
      <c r="H12" s="53">
        <f aca="true" t="shared" si="1" ref="H12:H20">F12*G12</f>
        <v>0</v>
      </c>
      <c r="I12" s="55"/>
      <c r="J12" s="55"/>
      <c r="K12" s="55"/>
      <c r="L12" s="53"/>
      <c r="M12" s="57">
        <f aca="true" t="shared" si="2" ref="M12:M21">K12*L12</f>
        <v>0</v>
      </c>
      <c r="N12" s="58">
        <f aca="true" t="shared" si="3" ref="N12:N21">K12-F12</f>
        <v>-19.74</v>
      </c>
      <c r="O12" s="57">
        <f aca="true" t="shared" si="4" ref="O12:O21">M12-H12</f>
        <v>0</v>
      </c>
      <c r="P12" s="59" t="s">
        <v>55</v>
      </c>
      <c r="R12" s="15"/>
    </row>
    <row r="13" spans="1:18" ht="25.5">
      <c r="A13" s="53" t="s">
        <v>56</v>
      </c>
      <c r="B13" s="33" t="s">
        <v>73</v>
      </c>
      <c r="C13" s="11" t="s">
        <v>72</v>
      </c>
      <c r="D13" s="54">
        <v>38.07</v>
      </c>
      <c r="E13" s="54">
        <v>7.99</v>
      </c>
      <c r="F13" s="54">
        <f t="shared" si="0"/>
        <v>46.06</v>
      </c>
      <c r="G13" s="53">
        <v>0</v>
      </c>
      <c r="H13" s="53">
        <f t="shared" si="1"/>
        <v>0</v>
      </c>
      <c r="I13" s="55"/>
      <c r="J13" s="55"/>
      <c r="K13" s="55"/>
      <c r="L13" s="53"/>
      <c r="M13" s="57">
        <f t="shared" si="2"/>
        <v>0</v>
      </c>
      <c r="N13" s="58">
        <f t="shared" si="3"/>
        <v>-46.06</v>
      </c>
      <c r="O13" s="57">
        <f t="shared" si="4"/>
        <v>0</v>
      </c>
      <c r="P13" s="59" t="s">
        <v>55</v>
      </c>
      <c r="R13" s="15"/>
    </row>
    <row r="14" spans="1:16" ht="89.25" customHeight="1">
      <c r="A14" s="53" t="s">
        <v>61</v>
      </c>
      <c r="B14" s="33" t="s">
        <v>39</v>
      </c>
      <c r="C14" s="11" t="s">
        <v>23</v>
      </c>
      <c r="D14" s="54">
        <v>13.14</v>
      </c>
      <c r="E14" s="54">
        <v>2.76</v>
      </c>
      <c r="F14" s="54">
        <f t="shared" si="0"/>
        <v>15.9</v>
      </c>
      <c r="G14" s="53">
        <v>290</v>
      </c>
      <c r="H14" s="53">
        <f t="shared" si="1"/>
        <v>4611</v>
      </c>
      <c r="I14" s="55">
        <v>13.33</v>
      </c>
      <c r="J14" s="55">
        <v>2.8</v>
      </c>
      <c r="K14" s="55">
        <f>I14+J14</f>
        <v>16.13</v>
      </c>
      <c r="L14" s="53">
        <v>267</v>
      </c>
      <c r="M14" s="57">
        <f t="shared" si="2"/>
        <v>4306.71</v>
      </c>
      <c r="N14" s="58">
        <f t="shared" si="3"/>
        <v>0.22999999999999865</v>
      </c>
      <c r="O14" s="57">
        <f t="shared" si="4"/>
        <v>-304.28999999999996</v>
      </c>
      <c r="P14" s="59" t="s">
        <v>81</v>
      </c>
    </row>
    <row r="15" spans="1:16" ht="89.25" customHeight="1">
      <c r="A15" s="53" t="s">
        <v>62</v>
      </c>
      <c r="B15" s="33" t="s">
        <v>40</v>
      </c>
      <c r="C15" s="11" t="s">
        <v>23</v>
      </c>
      <c r="D15" s="54">
        <v>26.96</v>
      </c>
      <c r="E15" s="54">
        <v>5.66</v>
      </c>
      <c r="F15" s="54">
        <f t="shared" si="0"/>
        <v>32.620000000000005</v>
      </c>
      <c r="G15" s="53">
        <v>650</v>
      </c>
      <c r="H15" s="53">
        <v>21202</v>
      </c>
      <c r="I15" s="55">
        <v>27.23</v>
      </c>
      <c r="J15" s="55">
        <v>5.72</v>
      </c>
      <c r="K15" s="55">
        <f aca="true" t="shared" si="5" ref="K15:K23">I15+J15</f>
        <v>32.95</v>
      </c>
      <c r="L15" s="53">
        <v>490</v>
      </c>
      <c r="M15" s="57">
        <v>16145</v>
      </c>
      <c r="N15" s="58">
        <f>K15-F15</f>
        <v>0.3299999999999983</v>
      </c>
      <c r="O15" s="57">
        <f>M15-H15</f>
        <v>-5057</v>
      </c>
      <c r="P15" s="59" t="s">
        <v>81</v>
      </c>
    </row>
    <row r="16" spans="1:16" ht="25.5">
      <c r="A16" s="53" t="s">
        <v>63</v>
      </c>
      <c r="B16" s="33" t="s">
        <v>75</v>
      </c>
      <c r="C16" s="11" t="s">
        <v>74</v>
      </c>
      <c r="D16" s="54">
        <v>20.86</v>
      </c>
      <c r="E16" s="54">
        <v>4.38</v>
      </c>
      <c r="F16" s="54">
        <f>D16+E16</f>
        <v>25.24</v>
      </c>
      <c r="G16" s="53">
        <v>0</v>
      </c>
      <c r="H16" s="53">
        <f>F16*G16</f>
        <v>0</v>
      </c>
      <c r="I16" s="55">
        <v>21.48</v>
      </c>
      <c r="J16" s="55">
        <v>4.51</v>
      </c>
      <c r="K16" s="55">
        <f t="shared" si="5"/>
        <v>25.990000000000002</v>
      </c>
      <c r="L16" s="53">
        <v>10</v>
      </c>
      <c r="M16" s="57">
        <f>K16*L16</f>
        <v>259.90000000000003</v>
      </c>
      <c r="N16" s="58">
        <f>K16-F16</f>
        <v>0.7500000000000036</v>
      </c>
      <c r="O16" s="57">
        <f>M16-H16</f>
        <v>259.90000000000003</v>
      </c>
      <c r="P16" s="59" t="s">
        <v>53</v>
      </c>
    </row>
    <row r="17" spans="1:16" ht="14.25">
      <c r="A17" s="53" t="s">
        <v>64</v>
      </c>
      <c r="B17" s="33" t="s">
        <v>76</v>
      </c>
      <c r="C17" s="11" t="s">
        <v>74</v>
      </c>
      <c r="D17" s="54">
        <v>47.66</v>
      </c>
      <c r="E17" s="54">
        <v>10.01</v>
      </c>
      <c r="F17" s="54">
        <f>D17+E17</f>
        <v>57.669999999999995</v>
      </c>
      <c r="G17" s="53">
        <v>0</v>
      </c>
      <c r="H17" s="53">
        <f>F17*G17</f>
        <v>0</v>
      </c>
      <c r="I17" s="55"/>
      <c r="J17" s="55"/>
      <c r="K17" s="55"/>
      <c r="L17" s="53"/>
      <c r="M17" s="57">
        <f>K17*L17</f>
        <v>0</v>
      </c>
      <c r="N17" s="58">
        <f>K17-F17</f>
        <v>-57.669999999999995</v>
      </c>
      <c r="O17" s="57">
        <f>M17-H17</f>
        <v>0</v>
      </c>
      <c r="P17" s="59" t="s">
        <v>55</v>
      </c>
    </row>
    <row r="18" spans="1:16" ht="25.5">
      <c r="A18" s="53" t="s">
        <v>65</v>
      </c>
      <c r="B18" s="33" t="s">
        <v>32</v>
      </c>
      <c r="C18" s="11" t="s">
        <v>23</v>
      </c>
      <c r="D18" s="54">
        <v>6.12</v>
      </c>
      <c r="E18" s="54">
        <v>1.29</v>
      </c>
      <c r="F18" s="54">
        <f t="shared" si="0"/>
        <v>7.41</v>
      </c>
      <c r="G18" s="53">
        <v>0</v>
      </c>
      <c r="H18" s="53">
        <f t="shared" si="1"/>
        <v>0</v>
      </c>
      <c r="I18" s="55">
        <v>6.68</v>
      </c>
      <c r="J18" s="55">
        <v>1.4</v>
      </c>
      <c r="K18" s="55">
        <f t="shared" si="5"/>
        <v>8.08</v>
      </c>
      <c r="L18" s="53">
        <v>5</v>
      </c>
      <c r="M18" s="57">
        <f t="shared" si="2"/>
        <v>40.4</v>
      </c>
      <c r="N18" s="58">
        <f t="shared" si="3"/>
        <v>0.6699999999999999</v>
      </c>
      <c r="O18" s="57">
        <f t="shared" si="4"/>
        <v>40.4</v>
      </c>
      <c r="P18" s="59" t="s">
        <v>53</v>
      </c>
    </row>
    <row r="19" spans="1:16" ht="78">
      <c r="A19" s="53" t="s">
        <v>66</v>
      </c>
      <c r="B19" s="33" t="s">
        <v>77</v>
      </c>
      <c r="C19" s="11" t="s">
        <v>23</v>
      </c>
      <c r="D19" s="54">
        <v>10.28</v>
      </c>
      <c r="E19" s="54">
        <v>2.16</v>
      </c>
      <c r="F19" s="54">
        <f t="shared" si="0"/>
        <v>12.44</v>
      </c>
      <c r="G19" s="53">
        <v>41</v>
      </c>
      <c r="H19" s="53">
        <v>510</v>
      </c>
      <c r="I19" s="55">
        <v>10.08</v>
      </c>
      <c r="J19" s="55">
        <v>2.12</v>
      </c>
      <c r="K19" s="55">
        <f t="shared" si="5"/>
        <v>12.2</v>
      </c>
      <c r="L19" s="53">
        <v>343</v>
      </c>
      <c r="M19" s="57">
        <f t="shared" si="2"/>
        <v>4184.599999999999</v>
      </c>
      <c r="N19" s="58">
        <f t="shared" si="3"/>
        <v>-0.2400000000000002</v>
      </c>
      <c r="O19" s="57">
        <f t="shared" si="4"/>
        <v>3674.5999999999995</v>
      </c>
      <c r="P19" s="59" t="s">
        <v>103</v>
      </c>
    </row>
    <row r="20" spans="1:16" ht="25.5">
      <c r="A20" s="60" t="s">
        <v>67</v>
      </c>
      <c r="B20" s="33" t="s">
        <v>35</v>
      </c>
      <c r="C20" s="11" t="s">
        <v>23</v>
      </c>
      <c r="D20" s="54">
        <v>14.05</v>
      </c>
      <c r="E20" s="54">
        <v>2.95</v>
      </c>
      <c r="F20" s="54">
        <f t="shared" si="0"/>
        <v>17</v>
      </c>
      <c r="G20" s="53">
        <v>27</v>
      </c>
      <c r="H20" s="53">
        <f t="shared" si="1"/>
        <v>459</v>
      </c>
      <c r="I20" s="55">
        <v>15.84</v>
      </c>
      <c r="J20" s="55">
        <v>3.33</v>
      </c>
      <c r="K20" s="55">
        <f t="shared" si="5"/>
        <v>19.17</v>
      </c>
      <c r="L20" s="53">
        <v>50</v>
      </c>
      <c r="M20" s="57">
        <v>958</v>
      </c>
      <c r="N20" s="58">
        <f t="shared" si="3"/>
        <v>2.1700000000000017</v>
      </c>
      <c r="O20" s="57">
        <f t="shared" si="4"/>
        <v>499</v>
      </c>
      <c r="P20" s="59" t="s">
        <v>53</v>
      </c>
    </row>
    <row r="21" spans="1:16" ht="25.5">
      <c r="A21" s="53" t="s">
        <v>68</v>
      </c>
      <c r="B21" s="33" t="s">
        <v>37</v>
      </c>
      <c r="C21" s="11" t="s">
        <v>31</v>
      </c>
      <c r="D21" s="54">
        <v>7.66</v>
      </c>
      <c r="E21" s="54">
        <v>1.61</v>
      </c>
      <c r="F21" s="54">
        <f t="shared" si="0"/>
        <v>9.27</v>
      </c>
      <c r="G21" s="53">
        <v>10</v>
      </c>
      <c r="H21" s="53">
        <v>93</v>
      </c>
      <c r="I21" s="55">
        <v>6.2</v>
      </c>
      <c r="J21" s="55">
        <v>1.3</v>
      </c>
      <c r="K21" s="55">
        <f t="shared" si="5"/>
        <v>7.5</v>
      </c>
      <c r="L21" s="53">
        <v>10</v>
      </c>
      <c r="M21" s="57">
        <f t="shared" si="2"/>
        <v>75</v>
      </c>
      <c r="N21" s="58">
        <f t="shared" si="3"/>
        <v>-1.7699999999999996</v>
      </c>
      <c r="O21" s="57">
        <f t="shared" si="4"/>
        <v>-18</v>
      </c>
      <c r="P21" s="59" t="s">
        <v>97</v>
      </c>
    </row>
    <row r="22" spans="1:16" ht="39">
      <c r="A22" s="53" t="s">
        <v>69</v>
      </c>
      <c r="B22" s="33" t="s">
        <v>33</v>
      </c>
      <c r="C22" s="11" t="s">
        <v>23</v>
      </c>
      <c r="D22" s="54">
        <v>6.04</v>
      </c>
      <c r="E22" s="54">
        <v>1.27</v>
      </c>
      <c r="F22" s="54">
        <f>D22+E22</f>
        <v>7.3100000000000005</v>
      </c>
      <c r="G22" s="53">
        <v>5</v>
      </c>
      <c r="H22" s="53">
        <v>37</v>
      </c>
      <c r="I22" s="55">
        <v>6.68</v>
      </c>
      <c r="J22" s="55">
        <v>1.4</v>
      </c>
      <c r="K22" s="55">
        <v>8.08</v>
      </c>
      <c r="L22" s="53">
        <v>5</v>
      </c>
      <c r="M22" s="57">
        <f>K22*L22</f>
        <v>40.4</v>
      </c>
      <c r="N22" s="58">
        <f>K22-F22</f>
        <v>0.7699999999999996</v>
      </c>
      <c r="O22" s="57">
        <f>M22-H22</f>
        <v>3.3999999999999986</v>
      </c>
      <c r="P22" s="59" t="s">
        <v>53</v>
      </c>
    </row>
    <row r="23" spans="1:16" ht="64.5">
      <c r="A23" s="53" t="s">
        <v>70</v>
      </c>
      <c r="B23" s="34" t="s">
        <v>36</v>
      </c>
      <c r="C23" s="25" t="s">
        <v>29</v>
      </c>
      <c r="D23" s="54"/>
      <c r="E23" s="54"/>
      <c r="F23" s="54"/>
      <c r="G23" s="53"/>
      <c r="H23" s="53">
        <f>F23*G23</f>
        <v>0</v>
      </c>
      <c r="I23" s="55">
        <v>37.28</v>
      </c>
      <c r="J23" s="55">
        <v>7.83</v>
      </c>
      <c r="K23" s="55">
        <f t="shared" si="5"/>
        <v>45.11</v>
      </c>
      <c r="L23" s="53">
        <v>20</v>
      </c>
      <c r="M23" s="57">
        <f>K23*L23</f>
        <v>902.2</v>
      </c>
      <c r="N23" s="58">
        <f>K23-F23</f>
        <v>45.11</v>
      </c>
      <c r="O23" s="57">
        <f>M23-H23</f>
        <v>902.2</v>
      </c>
      <c r="P23" s="59" t="s">
        <v>80</v>
      </c>
    </row>
    <row r="24" spans="1:16" s="32" customFormat="1" ht="22.5" customHeight="1">
      <c r="A24" s="27"/>
      <c r="B24" s="26" t="s">
        <v>4</v>
      </c>
      <c r="C24" s="28"/>
      <c r="D24" s="29" t="s">
        <v>78</v>
      </c>
      <c r="E24" s="29" t="s">
        <v>78</v>
      </c>
      <c r="F24" s="29" t="s">
        <v>78</v>
      </c>
      <c r="G24" s="29" t="s">
        <v>78</v>
      </c>
      <c r="H24" s="30">
        <f>SUM(H11:H23)</f>
        <v>26912</v>
      </c>
      <c r="I24" s="29" t="s">
        <v>78</v>
      </c>
      <c r="J24" s="29" t="s">
        <v>78</v>
      </c>
      <c r="K24" s="29" t="s">
        <v>78</v>
      </c>
      <c r="L24" s="29" t="s">
        <v>78</v>
      </c>
      <c r="M24" s="30">
        <f>SUM(M11:M23)</f>
        <v>26912.210000000003</v>
      </c>
      <c r="N24" s="30" t="s">
        <v>78</v>
      </c>
      <c r="O24" s="30">
        <f>SUM(O11:O23)</f>
        <v>0.20999999999878582</v>
      </c>
      <c r="P24" s="31"/>
    </row>
    <row r="25" spans="1:8" ht="22.5" customHeight="1">
      <c r="A25" s="12"/>
      <c r="B25" s="18"/>
      <c r="D25"/>
      <c r="E25"/>
      <c r="F25" s="18"/>
      <c r="G25" s="19"/>
      <c r="H25" s="19"/>
    </row>
    <row r="26" spans="1:13" ht="24.75" customHeight="1">
      <c r="A26" s="17" t="s">
        <v>57</v>
      </c>
      <c r="C26" s="14"/>
      <c r="F26"/>
      <c r="M26" s="17" t="s">
        <v>79</v>
      </c>
    </row>
    <row r="27" spans="1:14" ht="13.5" customHeight="1">
      <c r="A27"/>
      <c r="C27" s="14"/>
      <c r="F27"/>
      <c r="N27" s="17"/>
    </row>
    <row r="28" spans="1:13" ht="47.25" customHeight="1">
      <c r="A28" s="65" t="s">
        <v>58</v>
      </c>
      <c r="B28" s="65"/>
      <c r="C28" s="14"/>
      <c r="F28"/>
      <c r="M28" s="21" t="s">
        <v>59</v>
      </c>
    </row>
    <row r="29" spans="1:6" ht="14.25">
      <c r="A29" s="16"/>
      <c r="C29" s="14"/>
      <c r="F29"/>
    </row>
    <row r="30" spans="1:6" ht="14.25">
      <c r="A30"/>
      <c r="C30" s="14"/>
      <c r="F30"/>
    </row>
    <row r="31" spans="1:6" ht="14.25">
      <c r="A31" s="16" t="s">
        <v>83</v>
      </c>
      <c r="C31" s="14"/>
      <c r="F31"/>
    </row>
    <row r="32" spans="1:6" ht="14.25">
      <c r="A32" s="35" t="s">
        <v>84</v>
      </c>
      <c r="C32" s="14"/>
      <c r="F32"/>
    </row>
    <row r="35" ht="36" customHeight="1"/>
    <row r="46" ht="15">
      <c r="B46" s="18"/>
    </row>
    <row r="47" ht="15">
      <c r="B47" s="18"/>
    </row>
  </sheetData>
  <sheetProtection/>
  <mergeCells count="22">
    <mergeCell ref="I8:I9"/>
    <mergeCell ref="J8:J9"/>
    <mergeCell ref="D7:H7"/>
    <mergeCell ref="I7:M7"/>
    <mergeCell ref="M8:M9"/>
    <mergeCell ref="A28:B28"/>
    <mergeCell ref="P7:P9"/>
    <mergeCell ref="D8:D9"/>
    <mergeCell ref="E8:E9"/>
    <mergeCell ref="F8:F9"/>
    <mergeCell ref="G8:G9"/>
    <mergeCell ref="H8:H9"/>
    <mergeCell ref="N7:O7"/>
    <mergeCell ref="R2:X2"/>
    <mergeCell ref="R3:X3"/>
    <mergeCell ref="N2:P2"/>
    <mergeCell ref="K8:K9"/>
    <mergeCell ref="L8:L9"/>
    <mergeCell ref="A4:M4"/>
    <mergeCell ref="A7:A9"/>
    <mergeCell ref="B7:B9"/>
    <mergeCell ref="C7:C9"/>
  </mergeCells>
  <hyperlinks>
    <hyperlink ref="A32" r:id="rId1" display="irena.misus@iem.gov.lv"/>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2"/>
  <headerFooter>
    <oddFooter>&amp;LIeMAnotp1_cenr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43"/>
  <sheetViews>
    <sheetView zoomScalePageLayoutView="0" workbookViewId="0" topLeftCell="A1">
      <selection activeCell="C29" sqref="C29"/>
    </sheetView>
  </sheetViews>
  <sheetFormatPr defaultColWidth="9.140625" defaultRowHeight="15"/>
  <cols>
    <col min="1" max="1" width="29.00390625" style="0" customWidth="1"/>
    <col min="2" max="2" width="9.00390625" style="0" customWidth="1"/>
    <col min="15" max="15" width="12.28125" style="0" customWidth="1"/>
    <col min="16" max="17" width="13.421875" style="0" customWidth="1"/>
    <col min="18" max="18" width="9.140625" style="0" customWidth="1"/>
    <col min="19" max="19" width="9.57421875" style="0" customWidth="1"/>
    <col min="20" max="29" width="9.140625" style="0" customWidth="1"/>
  </cols>
  <sheetData>
    <row r="1" spans="6:19" s="36" customFormat="1" ht="15">
      <c r="F1" s="37"/>
      <c r="G1" s="37"/>
      <c r="H1" s="37"/>
      <c r="I1" s="37"/>
      <c r="J1" s="37"/>
      <c r="K1" s="37"/>
      <c r="L1" s="37"/>
      <c r="M1" s="37" t="s">
        <v>85</v>
      </c>
      <c r="N1" s="37"/>
      <c r="O1" s="37"/>
      <c r="P1" s="37"/>
      <c r="Q1" s="37"/>
      <c r="R1" s="37"/>
      <c r="S1" s="37"/>
    </row>
    <row r="2" spans="6:19" s="36" customFormat="1" ht="76.5" customHeight="1">
      <c r="F2" s="37"/>
      <c r="G2" s="37"/>
      <c r="H2" s="37"/>
      <c r="I2" s="37"/>
      <c r="J2" s="37"/>
      <c r="K2" s="37"/>
      <c r="L2" s="37"/>
      <c r="M2" s="70" t="s">
        <v>60</v>
      </c>
      <c r="N2" s="70"/>
      <c r="O2" s="70"/>
      <c r="P2" s="70"/>
      <c r="Q2" s="51"/>
      <c r="R2" s="51"/>
      <c r="S2" s="51"/>
    </row>
    <row r="3" spans="1:16" s="36" customFormat="1" ht="18.75" customHeight="1">
      <c r="A3" s="77" t="s">
        <v>86</v>
      </c>
      <c r="B3" s="77"/>
      <c r="C3" s="77"/>
      <c r="D3" s="77"/>
      <c r="E3" s="77"/>
      <c r="F3" s="77"/>
      <c r="G3" s="77"/>
      <c r="H3" s="77"/>
      <c r="I3" s="77"/>
      <c r="J3" s="77"/>
      <c r="K3" s="77"/>
      <c r="L3" s="77"/>
      <c r="M3" s="77"/>
      <c r="N3" s="77"/>
      <c r="O3" s="77"/>
      <c r="P3" s="77"/>
    </row>
    <row r="4" spans="1:16" ht="15" customHeight="1">
      <c r="A4" s="68" t="s">
        <v>25</v>
      </c>
      <c r="B4" s="71" t="s">
        <v>47</v>
      </c>
      <c r="C4" s="68" t="s">
        <v>1</v>
      </c>
      <c r="D4" s="68"/>
      <c r="E4" s="68"/>
      <c r="F4" s="68"/>
      <c r="G4" s="68"/>
      <c r="H4" s="68"/>
      <c r="I4" s="68"/>
      <c r="J4" s="68"/>
      <c r="K4" s="68"/>
      <c r="L4" s="68"/>
      <c r="M4" s="68"/>
      <c r="N4" s="68"/>
      <c r="O4" s="74" t="s">
        <v>87</v>
      </c>
      <c r="P4" s="74" t="s">
        <v>88</v>
      </c>
    </row>
    <row r="5" spans="1:16" ht="15">
      <c r="A5" s="69"/>
      <c r="B5" s="72"/>
      <c r="C5" s="66" t="s">
        <v>17</v>
      </c>
      <c r="D5" s="66"/>
      <c r="E5" s="66" t="s">
        <v>18</v>
      </c>
      <c r="F5" s="66"/>
      <c r="G5" s="66" t="s">
        <v>19</v>
      </c>
      <c r="H5" s="66"/>
      <c r="I5" s="66" t="s">
        <v>20</v>
      </c>
      <c r="J5" s="66"/>
      <c r="K5" s="66" t="s">
        <v>21</v>
      </c>
      <c r="L5" s="66"/>
      <c r="M5" s="66" t="s">
        <v>22</v>
      </c>
      <c r="N5" s="66"/>
      <c r="O5" s="75"/>
      <c r="P5" s="75"/>
    </row>
    <row r="6" spans="1:16" ht="30.75">
      <c r="A6" s="69"/>
      <c r="B6" s="73"/>
      <c r="C6" s="6" t="s">
        <v>2</v>
      </c>
      <c r="D6" s="6" t="s">
        <v>3</v>
      </c>
      <c r="E6" s="6" t="s">
        <v>2</v>
      </c>
      <c r="F6" s="6" t="s">
        <v>3</v>
      </c>
      <c r="G6" s="6" t="s">
        <v>2</v>
      </c>
      <c r="H6" s="6" t="s">
        <v>3</v>
      </c>
      <c r="I6" s="6" t="s">
        <v>2</v>
      </c>
      <c r="J6" s="6" t="s">
        <v>3</v>
      </c>
      <c r="K6" s="6" t="s">
        <v>2</v>
      </c>
      <c r="L6" s="6" t="s">
        <v>3</v>
      </c>
      <c r="M6" s="6" t="s">
        <v>2</v>
      </c>
      <c r="N6" s="6" t="s">
        <v>3</v>
      </c>
      <c r="O6" s="76"/>
      <c r="P6" s="76"/>
    </row>
    <row r="7" spans="1:16" ht="14.25">
      <c r="A7" s="7">
        <v>1</v>
      </c>
      <c r="B7" s="7">
        <v>2</v>
      </c>
      <c r="C7" s="7">
        <v>3</v>
      </c>
      <c r="D7" s="7">
        <v>4</v>
      </c>
      <c r="E7" s="7">
        <v>5</v>
      </c>
      <c r="F7" s="7">
        <v>6</v>
      </c>
      <c r="G7" s="7">
        <v>7</v>
      </c>
      <c r="H7" s="7">
        <v>8</v>
      </c>
      <c r="I7" s="7">
        <v>9</v>
      </c>
      <c r="J7" s="7">
        <v>10</v>
      </c>
      <c r="K7" s="7">
        <v>11</v>
      </c>
      <c r="L7" s="7">
        <v>12</v>
      </c>
      <c r="M7" s="7">
        <v>13</v>
      </c>
      <c r="N7" s="7">
        <v>14</v>
      </c>
      <c r="O7" s="7">
        <v>15</v>
      </c>
      <c r="P7" s="7">
        <v>16</v>
      </c>
    </row>
    <row r="8" spans="1:16" ht="26.25">
      <c r="A8" s="23" t="s">
        <v>32</v>
      </c>
      <c r="B8" s="11">
        <v>5</v>
      </c>
      <c r="C8" s="38">
        <v>5.407</v>
      </c>
      <c r="D8" s="10">
        <v>27</v>
      </c>
      <c r="E8" s="10">
        <v>1.27</v>
      </c>
      <c r="F8" s="10">
        <v>6</v>
      </c>
      <c r="G8" s="10">
        <v>0</v>
      </c>
      <c r="H8" s="10">
        <v>0</v>
      </c>
      <c r="I8" s="10">
        <v>0</v>
      </c>
      <c r="J8" s="10">
        <v>0</v>
      </c>
      <c r="K8" s="10">
        <v>1.4</v>
      </c>
      <c r="L8" s="10">
        <v>7</v>
      </c>
      <c r="M8" s="10">
        <v>0</v>
      </c>
      <c r="N8" s="10">
        <v>0</v>
      </c>
      <c r="O8" s="38">
        <f>C8+E8+G8+I8+K8+M8</f>
        <v>8.077</v>
      </c>
      <c r="P8" s="39">
        <f>O8*B8</f>
        <v>40.385</v>
      </c>
    </row>
    <row r="9" spans="1:16" ht="52.5">
      <c r="A9" s="23" t="s">
        <v>33</v>
      </c>
      <c r="B9" s="11">
        <v>5</v>
      </c>
      <c r="C9" s="38">
        <v>5.407</v>
      </c>
      <c r="D9" s="10">
        <v>27</v>
      </c>
      <c r="E9" s="10">
        <v>1.27</v>
      </c>
      <c r="F9" s="10">
        <v>6</v>
      </c>
      <c r="G9" s="10">
        <v>0</v>
      </c>
      <c r="H9" s="10">
        <v>0</v>
      </c>
      <c r="I9" s="10">
        <v>0</v>
      </c>
      <c r="J9" s="10">
        <v>0</v>
      </c>
      <c r="K9" s="10">
        <v>1.4</v>
      </c>
      <c r="L9" s="10">
        <v>7</v>
      </c>
      <c r="M9" s="10">
        <v>0</v>
      </c>
      <c r="N9" s="10">
        <v>0</v>
      </c>
      <c r="O9" s="38">
        <f aca="true" t="shared" si="0" ref="O9:O16">C9+E9+G9+I9+K9+M9</f>
        <v>8.077</v>
      </c>
      <c r="P9" s="39">
        <f aca="true" t="shared" si="1" ref="P9:P16">O9*B9</f>
        <v>40.385</v>
      </c>
    </row>
    <row r="10" spans="1:16" ht="65.25">
      <c r="A10" s="23" t="s">
        <v>34</v>
      </c>
      <c r="B10" s="11">
        <v>343</v>
      </c>
      <c r="C10" s="10">
        <v>8.16</v>
      </c>
      <c r="D10" s="10">
        <v>2799</v>
      </c>
      <c r="E10" s="10">
        <v>1.92</v>
      </c>
      <c r="F10" s="10">
        <v>659</v>
      </c>
      <c r="G10" s="10">
        <v>0</v>
      </c>
      <c r="H10" s="10">
        <v>0</v>
      </c>
      <c r="I10" s="10">
        <v>0</v>
      </c>
      <c r="J10" s="10">
        <v>0</v>
      </c>
      <c r="K10" s="10">
        <v>2.12</v>
      </c>
      <c r="L10" s="10">
        <v>727</v>
      </c>
      <c r="M10" s="10">
        <v>0</v>
      </c>
      <c r="N10" s="10">
        <v>0</v>
      </c>
      <c r="O10" s="38">
        <f t="shared" si="0"/>
        <v>12.2</v>
      </c>
      <c r="P10" s="39">
        <f t="shared" si="1"/>
        <v>4184.599999999999</v>
      </c>
    </row>
    <row r="11" spans="1:16" ht="39">
      <c r="A11" s="23" t="s">
        <v>35</v>
      </c>
      <c r="B11" s="11">
        <v>50</v>
      </c>
      <c r="C11" s="10">
        <v>10.78</v>
      </c>
      <c r="D11" s="10">
        <v>539</v>
      </c>
      <c r="E11" s="10">
        <v>2.54</v>
      </c>
      <c r="F11" s="10">
        <v>127</v>
      </c>
      <c r="G11" s="10">
        <v>1.44</v>
      </c>
      <c r="H11" s="10">
        <v>72</v>
      </c>
      <c r="I11" s="10">
        <v>0.6</v>
      </c>
      <c r="J11" s="10">
        <v>29</v>
      </c>
      <c r="K11" s="10">
        <v>3.33</v>
      </c>
      <c r="L11" s="10">
        <v>167</v>
      </c>
      <c r="M11" s="10">
        <v>0.48</v>
      </c>
      <c r="N11" s="10">
        <v>24</v>
      </c>
      <c r="O11" s="38">
        <f t="shared" si="0"/>
        <v>19.169999999999998</v>
      </c>
      <c r="P11" s="39">
        <v>958</v>
      </c>
    </row>
    <row r="12" spans="1:16" ht="78">
      <c r="A12" s="24" t="s">
        <v>36</v>
      </c>
      <c r="B12" s="25">
        <v>20</v>
      </c>
      <c r="C12" s="10">
        <v>10.25</v>
      </c>
      <c r="D12" s="10">
        <v>205</v>
      </c>
      <c r="E12" s="10">
        <v>2.42</v>
      </c>
      <c r="F12" s="10">
        <v>48</v>
      </c>
      <c r="G12" s="10">
        <v>20.13</v>
      </c>
      <c r="H12" s="10">
        <v>402</v>
      </c>
      <c r="I12" s="10">
        <v>2.29</v>
      </c>
      <c r="J12" s="10">
        <v>46</v>
      </c>
      <c r="K12" s="10">
        <v>8.06</v>
      </c>
      <c r="L12" s="10">
        <v>162</v>
      </c>
      <c r="M12" s="10">
        <v>1.96</v>
      </c>
      <c r="N12" s="10">
        <v>39</v>
      </c>
      <c r="O12" s="38">
        <f t="shared" si="0"/>
        <v>45.11</v>
      </c>
      <c r="P12" s="39">
        <f t="shared" si="1"/>
        <v>902.2</v>
      </c>
    </row>
    <row r="13" spans="1:16" ht="26.25">
      <c r="A13" s="23" t="s">
        <v>39</v>
      </c>
      <c r="B13" s="11">
        <v>267</v>
      </c>
      <c r="C13" s="10">
        <v>0.05</v>
      </c>
      <c r="D13" s="10">
        <v>13</v>
      </c>
      <c r="E13" s="10">
        <v>0.02</v>
      </c>
      <c r="F13" s="10">
        <v>5</v>
      </c>
      <c r="G13" s="10">
        <v>5.35</v>
      </c>
      <c r="H13" s="10">
        <v>1429</v>
      </c>
      <c r="I13" s="10">
        <v>7.88</v>
      </c>
      <c r="J13" s="10">
        <v>2104</v>
      </c>
      <c r="K13" s="10">
        <v>2.8299999999999996</v>
      </c>
      <c r="L13" s="10">
        <v>756</v>
      </c>
      <c r="M13" s="10">
        <v>0</v>
      </c>
      <c r="N13" s="10">
        <v>0</v>
      </c>
      <c r="O13" s="38">
        <f t="shared" si="0"/>
        <v>16.13</v>
      </c>
      <c r="P13" s="39">
        <f t="shared" si="1"/>
        <v>4306.71</v>
      </c>
    </row>
    <row r="14" spans="1:16" ht="26.25">
      <c r="A14" s="23" t="s">
        <v>40</v>
      </c>
      <c r="B14" s="11">
        <v>490</v>
      </c>
      <c r="C14" s="10">
        <v>0.05</v>
      </c>
      <c r="D14" s="10">
        <v>25</v>
      </c>
      <c r="E14" s="10">
        <v>0.01</v>
      </c>
      <c r="F14" s="10">
        <v>5</v>
      </c>
      <c r="G14" s="10">
        <v>24.5</v>
      </c>
      <c r="H14" s="10">
        <v>12004</v>
      </c>
      <c r="I14" s="10">
        <v>2.5</v>
      </c>
      <c r="J14" s="10">
        <v>1225</v>
      </c>
      <c r="K14" s="10">
        <v>5.89</v>
      </c>
      <c r="L14" s="10">
        <v>2886</v>
      </c>
      <c r="M14" s="10">
        <v>0</v>
      </c>
      <c r="N14" s="10">
        <v>0</v>
      </c>
      <c r="O14" s="38">
        <f t="shared" si="0"/>
        <v>32.949999999999996</v>
      </c>
      <c r="P14" s="39">
        <v>16145</v>
      </c>
    </row>
    <row r="15" spans="1:16" ht="14.25">
      <c r="A15" s="23" t="s">
        <v>38</v>
      </c>
      <c r="B15" s="11">
        <v>10</v>
      </c>
      <c r="C15" s="10">
        <v>5.1899999999999995</v>
      </c>
      <c r="D15" s="10">
        <v>52</v>
      </c>
      <c r="E15" s="10">
        <v>1.23</v>
      </c>
      <c r="F15" s="10">
        <v>12</v>
      </c>
      <c r="G15" s="10">
        <v>9.9</v>
      </c>
      <c r="H15" s="10">
        <v>99</v>
      </c>
      <c r="I15" s="10">
        <v>2.51</v>
      </c>
      <c r="J15" s="10">
        <v>25</v>
      </c>
      <c r="K15" s="10">
        <v>4.56</v>
      </c>
      <c r="L15" s="10">
        <v>46</v>
      </c>
      <c r="M15" s="10">
        <v>2.6</v>
      </c>
      <c r="N15" s="10">
        <v>26</v>
      </c>
      <c r="O15" s="38">
        <f t="shared" si="0"/>
        <v>25.99</v>
      </c>
      <c r="P15" s="39">
        <f t="shared" si="1"/>
        <v>259.9</v>
      </c>
    </row>
    <row r="16" spans="1:16" ht="26.25">
      <c r="A16" s="23" t="s">
        <v>37</v>
      </c>
      <c r="B16" s="11">
        <v>10</v>
      </c>
      <c r="C16" s="10">
        <v>1.27</v>
      </c>
      <c r="D16" s="10">
        <v>13</v>
      </c>
      <c r="E16" s="10">
        <v>0.31</v>
      </c>
      <c r="F16" s="10">
        <v>3</v>
      </c>
      <c r="G16" s="10">
        <v>0.61</v>
      </c>
      <c r="H16" s="10">
        <v>5</v>
      </c>
      <c r="I16" s="10">
        <v>1.99</v>
      </c>
      <c r="J16" s="10">
        <v>20</v>
      </c>
      <c r="K16" s="10">
        <v>1.35</v>
      </c>
      <c r="L16" s="10">
        <v>14</v>
      </c>
      <c r="M16" s="10">
        <v>1.97</v>
      </c>
      <c r="N16" s="10">
        <v>20</v>
      </c>
      <c r="O16" s="38">
        <f t="shared" si="0"/>
        <v>7.499999999999999</v>
      </c>
      <c r="P16" s="39">
        <f t="shared" si="1"/>
        <v>74.99999999999999</v>
      </c>
    </row>
    <row r="17" spans="1:16" ht="18">
      <c r="A17" s="8" t="s">
        <v>28</v>
      </c>
      <c r="B17" s="8"/>
      <c r="C17" s="9" t="s">
        <v>0</v>
      </c>
      <c r="D17" s="8">
        <f>SUM(D8:D16)</f>
        <v>3700</v>
      </c>
      <c r="E17" s="9" t="s">
        <v>0</v>
      </c>
      <c r="F17" s="8">
        <f>SUM(F8:F16)</f>
        <v>871</v>
      </c>
      <c r="G17" s="9" t="s">
        <v>0</v>
      </c>
      <c r="H17" s="8">
        <f>SUM(H8:H16)</f>
        <v>14011</v>
      </c>
      <c r="I17" s="9" t="s">
        <v>0</v>
      </c>
      <c r="J17" s="8">
        <f>SUM(J8:J16)</f>
        <v>3449</v>
      </c>
      <c r="K17" s="9" t="s">
        <v>0</v>
      </c>
      <c r="L17" s="8">
        <f>SUM(L8:L16)</f>
        <v>4772</v>
      </c>
      <c r="M17" s="9" t="s">
        <v>0</v>
      </c>
      <c r="N17" s="8">
        <f>SUM(N8:N16)</f>
        <v>109</v>
      </c>
      <c r="O17" s="8" t="s">
        <v>78</v>
      </c>
      <c r="P17" s="40">
        <f>D17+F17+H17+J17+L17+N17</f>
        <v>26912</v>
      </c>
    </row>
    <row r="18" spans="1:16" ht="18" customHeight="1">
      <c r="A18" s="67"/>
      <c r="B18" s="67"/>
      <c r="C18" s="67"/>
      <c r="D18" s="67"/>
      <c r="E18" s="67"/>
      <c r="F18" s="67"/>
      <c r="G18" s="67"/>
      <c r="H18" s="67"/>
      <c r="I18" s="67"/>
      <c r="J18" s="67"/>
      <c r="K18" s="67"/>
      <c r="L18" s="67"/>
      <c r="M18" s="67"/>
      <c r="N18" s="67"/>
      <c r="O18" s="67"/>
      <c r="P18" s="67"/>
    </row>
    <row r="19" spans="1:13" ht="24.75" customHeight="1">
      <c r="A19" s="17" t="s">
        <v>57</v>
      </c>
      <c r="C19" s="14"/>
      <c r="D19" s="14"/>
      <c r="E19" s="14"/>
      <c r="M19" s="17" t="s">
        <v>79</v>
      </c>
    </row>
    <row r="20" spans="3:14" ht="12.75" customHeight="1">
      <c r="C20" s="14"/>
      <c r="D20" s="14"/>
      <c r="E20" s="14"/>
      <c r="N20" s="17"/>
    </row>
    <row r="21" spans="1:13" ht="54" customHeight="1">
      <c r="A21" s="20" t="s">
        <v>58</v>
      </c>
      <c r="C21" s="14"/>
      <c r="D21" s="14"/>
      <c r="E21" s="14"/>
      <c r="M21" s="21" t="s">
        <v>59</v>
      </c>
    </row>
    <row r="22" spans="1:5" ht="14.25">
      <c r="A22" s="16"/>
      <c r="C22" s="14"/>
      <c r="D22" s="14"/>
      <c r="E22" s="14"/>
    </row>
    <row r="23" spans="1:5" ht="14.25">
      <c r="A23" s="22"/>
      <c r="C23" s="14"/>
      <c r="D23" s="14"/>
      <c r="E23" s="14"/>
    </row>
    <row r="24" spans="3:5" ht="14.25">
      <c r="C24" s="14"/>
      <c r="D24" s="14"/>
      <c r="E24" s="14"/>
    </row>
    <row r="25" spans="1:5" ht="14.25">
      <c r="A25" s="16" t="s">
        <v>83</v>
      </c>
      <c r="C25" s="14"/>
      <c r="D25" s="14"/>
      <c r="E25" s="14"/>
    </row>
    <row r="26" spans="1:5" ht="14.25">
      <c r="A26" s="35" t="s">
        <v>84</v>
      </c>
      <c r="C26" s="14"/>
      <c r="D26" s="14"/>
      <c r="E26" s="14"/>
    </row>
    <row r="27" spans="1:16" ht="14.25">
      <c r="A27" s="3"/>
      <c r="B27" s="3"/>
      <c r="C27" s="5"/>
      <c r="D27" s="5"/>
      <c r="E27" s="5"/>
      <c r="F27" s="5"/>
      <c r="G27" s="5"/>
      <c r="H27" s="5"/>
      <c r="I27" s="5"/>
      <c r="J27" s="5"/>
      <c r="K27" s="5"/>
      <c r="L27" s="5"/>
      <c r="M27" s="5"/>
      <c r="N27" s="5"/>
      <c r="O27" s="5"/>
      <c r="P27" s="5"/>
    </row>
    <row r="28" spans="1:2" ht="14.25">
      <c r="A28" s="3"/>
      <c r="B28" s="3"/>
    </row>
    <row r="29" spans="1:2" ht="14.25">
      <c r="A29" s="4"/>
      <c r="B29" s="4"/>
    </row>
    <row r="32" spans="1:2" ht="14.25" hidden="1">
      <c r="A32" s="2" t="s">
        <v>5</v>
      </c>
      <c r="B32" s="2"/>
    </row>
    <row r="33" spans="1:2" ht="14.25" hidden="1">
      <c r="A33" s="2" t="s">
        <v>6</v>
      </c>
      <c r="B33" s="2"/>
    </row>
    <row r="34" spans="1:2" ht="14.25" hidden="1">
      <c r="A34" s="2" t="s">
        <v>7</v>
      </c>
      <c r="B34" s="2"/>
    </row>
    <row r="35" spans="1:2" ht="14.25" hidden="1">
      <c r="A35" s="2" t="s">
        <v>8</v>
      </c>
      <c r="B35" s="2"/>
    </row>
    <row r="36" spans="1:2" ht="14.25" hidden="1">
      <c r="A36" s="2" t="s">
        <v>9</v>
      </c>
      <c r="B36" s="2"/>
    </row>
    <row r="37" spans="1:2" ht="14.25" hidden="1">
      <c r="A37" s="2" t="s">
        <v>10</v>
      </c>
      <c r="B37" s="2"/>
    </row>
    <row r="38" spans="1:2" ht="14.25" hidden="1">
      <c r="A38" s="2" t="s">
        <v>11</v>
      </c>
      <c r="B38" s="2"/>
    </row>
    <row r="39" spans="1:2" ht="14.25" hidden="1">
      <c r="A39" s="2" t="s">
        <v>12</v>
      </c>
      <c r="B39" s="2"/>
    </row>
    <row r="40" spans="1:2" ht="14.25" hidden="1">
      <c r="A40" s="2" t="s">
        <v>13</v>
      </c>
      <c r="B40" s="2"/>
    </row>
    <row r="41" spans="1:2" ht="14.25" hidden="1">
      <c r="A41" s="2" t="s">
        <v>14</v>
      </c>
      <c r="B41" s="2"/>
    </row>
    <row r="42" spans="1:2" ht="14.25" hidden="1">
      <c r="A42" s="2" t="s">
        <v>15</v>
      </c>
      <c r="B42" s="2"/>
    </row>
    <row r="43" spans="1:2" ht="14.25" hidden="1">
      <c r="A43" s="2" t="s">
        <v>16</v>
      </c>
      <c r="B43" s="2"/>
    </row>
    <row r="44" ht="14.25" hidden="1"/>
    <row r="45" ht="14.25" hidden="1"/>
    <row r="46" ht="14.25" hidden="1"/>
    <row r="47" ht="14.25" hidden="1"/>
  </sheetData>
  <sheetProtection/>
  <mergeCells count="14">
    <mergeCell ref="E5:F5"/>
    <mergeCell ref="A3:P3"/>
    <mergeCell ref="G5:H5"/>
    <mergeCell ref="I5:J5"/>
    <mergeCell ref="K5:L5"/>
    <mergeCell ref="M5:N5"/>
    <mergeCell ref="A18:P18"/>
    <mergeCell ref="A4:A6"/>
    <mergeCell ref="C4:N4"/>
    <mergeCell ref="M2:P2"/>
    <mergeCell ref="B4:B6"/>
    <mergeCell ref="O4:O6"/>
    <mergeCell ref="P4:P6"/>
    <mergeCell ref="C5:D5"/>
  </mergeCells>
  <hyperlinks>
    <hyperlink ref="A4" r:id="rId1" display="_ftn8"/>
    <hyperlink ref="C4" r:id="rId2" display="_ftn10"/>
    <hyperlink ref="A32" r:id="rId3" display="_ftnref1"/>
    <hyperlink ref="A33" r:id="rId4" display="_ftnref2"/>
    <hyperlink ref="A34" r:id="rId5" display="_ftnref3"/>
    <hyperlink ref="A35" r:id="rId6" display="_ftnref4"/>
    <hyperlink ref="A36" r:id="rId7" display="_ftnref5"/>
    <hyperlink ref="A37" r:id="rId8" display="_ftnref6"/>
    <hyperlink ref="A38" r:id="rId9" display="_ftnref7"/>
    <hyperlink ref="A39" r:id="rId10" display="_ftnref8"/>
    <hyperlink ref="A40" r:id="rId11" display="_ftnref9"/>
    <hyperlink ref="A41" r:id="rId12" display="_ftnref10"/>
    <hyperlink ref="A42" r:id="rId13" display="_ftnref11"/>
    <hyperlink ref="A43" r:id="rId14" display="_ftnref12"/>
    <hyperlink ref="A26" r:id="rId15" display="irena.misus@iem.gov.lv"/>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6"/>
  <headerFooter>
    <oddFooter>&amp;LIeMAnotp3_cenr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27"/>
  <sheetViews>
    <sheetView zoomScalePageLayoutView="0" workbookViewId="0" topLeftCell="A4">
      <selection activeCell="C28" sqref="C28"/>
    </sheetView>
  </sheetViews>
  <sheetFormatPr defaultColWidth="9.140625" defaultRowHeight="15"/>
  <cols>
    <col min="1" max="1" width="36.7109375" style="0" customWidth="1"/>
  </cols>
  <sheetData>
    <row r="1" spans="4:14" ht="15">
      <c r="D1" s="62" t="s">
        <v>95</v>
      </c>
      <c r="E1" s="62"/>
      <c r="F1" s="62"/>
      <c r="G1" s="62"/>
      <c r="H1" s="62"/>
      <c r="I1" s="62"/>
      <c r="J1" s="62"/>
      <c r="K1" s="37"/>
      <c r="L1" s="37"/>
      <c r="M1" s="37"/>
      <c r="N1" s="37"/>
    </row>
    <row r="2" spans="4:14" ht="61.5" customHeight="1">
      <c r="D2" s="63" t="s">
        <v>60</v>
      </c>
      <c r="E2" s="63"/>
      <c r="F2" s="63"/>
      <c r="G2" s="63"/>
      <c r="H2" s="63"/>
      <c r="I2" s="63"/>
      <c r="J2" s="63"/>
      <c r="K2" s="51"/>
      <c r="L2" s="51"/>
      <c r="M2" s="51"/>
      <c r="N2" s="51"/>
    </row>
    <row r="4" spans="1:9" ht="18.75" customHeight="1">
      <c r="A4" s="78" t="s">
        <v>89</v>
      </c>
      <c r="B4" s="78"/>
      <c r="C4" s="78"/>
      <c r="D4" s="78"/>
      <c r="E4" s="78"/>
      <c r="F4" s="78"/>
      <c r="G4" s="78"/>
      <c r="H4" s="78"/>
      <c r="I4" s="78"/>
    </row>
    <row r="5" spans="1:9" ht="47.25" customHeight="1">
      <c r="A5" s="81" t="s">
        <v>43</v>
      </c>
      <c r="B5" s="81" t="s">
        <v>27</v>
      </c>
      <c r="C5" s="79" t="s">
        <v>90</v>
      </c>
      <c r="D5" s="79"/>
      <c r="E5" s="79"/>
      <c r="F5" s="81" t="s">
        <v>96</v>
      </c>
      <c r="G5" s="80" t="s">
        <v>91</v>
      </c>
      <c r="H5" s="80"/>
      <c r="I5" s="80"/>
    </row>
    <row r="6" spans="1:9" ht="30">
      <c r="A6" s="82"/>
      <c r="B6" s="82"/>
      <c r="C6" s="42" t="s">
        <v>92</v>
      </c>
      <c r="D6" s="42" t="s">
        <v>93</v>
      </c>
      <c r="E6" s="41" t="s">
        <v>94</v>
      </c>
      <c r="F6" s="82"/>
      <c r="G6" s="41">
        <v>2021</v>
      </c>
      <c r="H6" s="41">
        <v>2022</v>
      </c>
      <c r="I6" s="41">
        <v>2023</v>
      </c>
    </row>
    <row r="7" spans="1:20" ht="15">
      <c r="A7" s="43">
        <v>1</v>
      </c>
      <c r="B7" s="43">
        <v>6</v>
      </c>
      <c r="C7" s="44">
        <v>2</v>
      </c>
      <c r="D7" s="44">
        <v>3</v>
      </c>
      <c r="E7" s="43">
        <v>4</v>
      </c>
      <c r="F7" s="43">
        <v>5</v>
      </c>
      <c r="G7" s="43">
        <v>7</v>
      </c>
      <c r="H7" s="43">
        <v>8</v>
      </c>
      <c r="I7" s="43">
        <v>9</v>
      </c>
      <c r="N7" s="37"/>
      <c r="O7" s="37"/>
      <c r="P7" s="37"/>
      <c r="Q7" s="37"/>
      <c r="R7" s="37"/>
      <c r="S7" s="37"/>
      <c r="T7" s="37"/>
    </row>
    <row r="8" spans="1:20" ht="25.5">
      <c r="A8" s="47" t="s">
        <v>32</v>
      </c>
      <c r="B8" s="11" t="s">
        <v>30</v>
      </c>
      <c r="C8" s="45">
        <f>'1.pielikums'!I18</f>
        <v>6.68</v>
      </c>
      <c r="D8" s="45">
        <f>'1.pielikums'!J18</f>
        <v>1.4</v>
      </c>
      <c r="E8" s="45">
        <f>'1.pielikums'!K18</f>
        <v>8.08</v>
      </c>
      <c r="F8" s="46">
        <f>'1.pielikums'!L18</f>
        <v>5</v>
      </c>
      <c r="G8" s="49">
        <v>40</v>
      </c>
      <c r="H8" s="49">
        <v>40</v>
      </c>
      <c r="I8" s="49">
        <v>40</v>
      </c>
      <c r="N8" s="51"/>
      <c r="O8" s="51"/>
      <c r="P8" s="51"/>
      <c r="Q8" s="51"/>
      <c r="R8" s="51"/>
      <c r="S8" s="51"/>
      <c r="T8" s="51"/>
    </row>
    <row r="9" spans="1:9" ht="39">
      <c r="A9" s="47" t="s">
        <v>33</v>
      </c>
      <c r="B9" s="11" t="s">
        <v>30</v>
      </c>
      <c r="C9" s="45">
        <f>'1.pielikums'!I22</f>
        <v>6.68</v>
      </c>
      <c r="D9" s="45">
        <f>'1.pielikums'!J22</f>
        <v>1.4</v>
      </c>
      <c r="E9" s="45">
        <f>'1.pielikums'!K22</f>
        <v>8.08</v>
      </c>
      <c r="F9" s="46">
        <f>'1.pielikums'!L22</f>
        <v>5</v>
      </c>
      <c r="G9" s="49">
        <v>40</v>
      </c>
      <c r="H9" s="49">
        <v>40</v>
      </c>
      <c r="I9" s="49">
        <v>40</v>
      </c>
    </row>
    <row r="10" spans="1:9" ht="64.5">
      <c r="A10" s="47" t="s">
        <v>34</v>
      </c>
      <c r="B10" s="11" t="s">
        <v>30</v>
      </c>
      <c r="C10" s="45">
        <f>'1.pielikums'!I19</f>
        <v>10.08</v>
      </c>
      <c r="D10" s="45">
        <f>'1.pielikums'!J19</f>
        <v>2.12</v>
      </c>
      <c r="E10" s="45">
        <f>'1.pielikums'!K19</f>
        <v>12.2</v>
      </c>
      <c r="F10" s="46">
        <f>'1.pielikums'!L19</f>
        <v>343</v>
      </c>
      <c r="G10" s="49">
        <v>4185</v>
      </c>
      <c r="H10" s="49">
        <v>4185</v>
      </c>
      <c r="I10" s="49">
        <v>4185</v>
      </c>
    </row>
    <row r="11" spans="1:9" ht="25.5">
      <c r="A11" s="47" t="s">
        <v>35</v>
      </c>
      <c r="B11" s="11" t="s">
        <v>30</v>
      </c>
      <c r="C11" s="45">
        <f>'1.pielikums'!I20</f>
        <v>15.84</v>
      </c>
      <c r="D11" s="45">
        <f>'1.pielikums'!J20</f>
        <v>3.33</v>
      </c>
      <c r="E11" s="45">
        <f>'1.pielikums'!K20</f>
        <v>19.17</v>
      </c>
      <c r="F11" s="46">
        <f>'1.pielikums'!L20</f>
        <v>50</v>
      </c>
      <c r="G11" s="49">
        <v>958</v>
      </c>
      <c r="H11" s="49">
        <v>958</v>
      </c>
      <c r="I11" s="49">
        <v>958</v>
      </c>
    </row>
    <row r="12" spans="1:9" ht="64.5">
      <c r="A12" s="48" t="s">
        <v>36</v>
      </c>
      <c r="B12" s="11" t="s">
        <v>29</v>
      </c>
      <c r="C12" s="45">
        <f>'1.pielikums'!I23</f>
        <v>37.28</v>
      </c>
      <c r="D12" s="45">
        <f>'1.pielikums'!J23</f>
        <v>7.83</v>
      </c>
      <c r="E12" s="45">
        <f>'1.pielikums'!K23</f>
        <v>45.11</v>
      </c>
      <c r="F12" s="46">
        <f>'1.pielikums'!L23</f>
        <v>20</v>
      </c>
      <c r="G12" s="49">
        <v>902</v>
      </c>
      <c r="H12" s="49">
        <v>902</v>
      </c>
      <c r="I12" s="49">
        <v>902</v>
      </c>
    </row>
    <row r="13" spans="1:9" ht="25.5">
      <c r="A13" s="47" t="s">
        <v>39</v>
      </c>
      <c r="B13" s="11" t="s">
        <v>23</v>
      </c>
      <c r="C13" s="45">
        <f>'1.pielikums'!I14</f>
        <v>13.33</v>
      </c>
      <c r="D13" s="45">
        <f>'1.pielikums'!J14</f>
        <v>2.8</v>
      </c>
      <c r="E13" s="45">
        <f>'1.pielikums'!K14</f>
        <v>16.13</v>
      </c>
      <c r="F13" s="46">
        <f>'1.pielikums'!L14</f>
        <v>267</v>
      </c>
      <c r="G13" s="49">
        <v>4307</v>
      </c>
      <c r="H13" s="49">
        <v>4307</v>
      </c>
      <c r="I13" s="49">
        <v>4307</v>
      </c>
    </row>
    <row r="14" spans="1:9" ht="25.5">
      <c r="A14" s="47" t="s">
        <v>40</v>
      </c>
      <c r="B14" s="11" t="s">
        <v>23</v>
      </c>
      <c r="C14" s="45">
        <f>'1.pielikums'!I15</f>
        <v>27.23</v>
      </c>
      <c r="D14" s="45">
        <f>'1.pielikums'!J15</f>
        <v>5.72</v>
      </c>
      <c r="E14" s="45">
        <f>'1.pielikums'!K15</f>
        <v>32.95</v>
      </c>
      <c r="F14" s="46">
        <f>'1.pielikums'!L15</f>
        <v>490</v>
      </c>
      <c r="G14" s="49">
        <v>16145</v>
      </c>
      <c r="H14" s="49">
        <v>16145</v>
      </c>
      <c r="I14" s="49">
        <v>16145</v>
      </c>
    </row>
    <row r="15" spans="1:9" ht="14.25">
      <c r="A15" s="47" t="s">
        <v>38</v>
      </c>
      <c r="B15" s="11" t="s">
        <v>23</v>
      </c>
      <c r="C15" s="45">
        <f>'1.pielikums'!I16</f>
        <v>21.48</v>
      </c>
      <c r="D15" s="45">
        <f>'1.pielikums'!J16</f>
        <v>4.51</v>
      </c>
      <c r="E15" s="45">
        <f>'1.pielikums'!K16</f>
        <v>25.990000000000002</v>
      </c>
      <c r="F15" s="46">
        <f>'1.pielikums'!L16</f>
        <v>10</v>
      </c>
      <c r="G15" s="49">
        <v>260</v>
      </c>
      <c r="H15" s="49">
        <v>260</v>
      </c>
      <c r="I15" s="49">
        <v>260</v>
      </c>
    </row>
    <row r="16" spans="1:9" ht="25.5">
      <c r="A16" s="47" t="s">
        <v>37</v>
      </c>
      <c r="B16" s="11" t="s">
        <v>31</v>
      </c>
      <c r="C16" s="45">
        <f>'1.pielikums'!I21</f>
        <v>6.2</v>
      </c>
      <c r="D16" s="45">
        <f>'1.pielikums'!J21</f>
        <v>1.3</v>
      </c>
      <c r="E16" s="45">
        <f>'1.pielikums'!K21</f>
        <v>7.5</v>
      </c>
      <c r="F16" s="46">
        <f>'1.pielikums'!L21</f>
        <v>10</v>
      </c>
      <c r="G16" s="49">
        <f>F16*E16</f>
        <v>75</v>
      </c>
      <c r="H16" s="49">
        <v>75</v>
      </c>
      <c r="I16" s="49">
        <v>75</v>
      </c>
    </row>
    <row r="17" spans="1:9" ht="14.25">
      <c r="A17" s="52" t="s">
        <v>4</v>
      </c>
      <c r="B17" s="31"/>
      <c r="C17" s="31"/>
      <c r="D17" s="31"/>
      <c r="E17" s="31"/>
      <c r="F17" s="31"/>
      <c r="G17" s="50">
        <f>SUM(G8:G16)</f>
        <v>26912</v>
      </c>
      <c r="H17" s="50">
        <f>SUM(H8:H16)</f>
        <v>26912</v>
      </c>
      <c r="I17" s="50">
        <f>SUM(I8:I16)</f>
        <v>26912</v>
      </c>
    </row>
    <row r="20" spans="1:8" ht="24.75" customHeight="1">
      <c r="A20" s="17" t="s">
        <v>57</v>
      </c>
      <c r="C20" s="14"/>
      <c r="H20" s="17" t="s">
        <v>79</v>
      </c>
    </row>
    <row r="21" spans="3:9" ht="17.25" customHeight="1">
      <c r="C21" s="14"/>
      <c r="I21" s="17"/>
    </row>
    <row r="22" spans="1:8" ht="72">
      <c r="A22" s="20" t="s">
        <v>58</v>
      </c>
      <c r="C22" s="14"/>
      <c r="H22" s="21" t="s">
        <v>59</v>
      </c>
    </row>
    <row r="23" spans="1:5" ht="14.25">
      <c r="A23" s="16"/>
      <c r="C23" s="14"/>
      <c r="D23" s="14"/>
      <c r="E23" s="14"/>
    </row>
    <row r="24" spans="1:5" ht="14.25">
      <c r="A24" s="22"/>
      <c r="C24" s="14"/>
      <c r="D24" s="14"/>
      <c r="E24" s="14"/>
    </row>
    <row r="25" spans="3:5" ht="14.25">
      <c r="C25" s="14"/>
      <c r="D25" s="14"/>
      <c r="E25" s="14"/>
    </row>
    <row r="26" spans="1:5" ht="14.25">
      <c r="A26" s="16" t="s">
        <v>83</v>
      </c>
      <c r="C26" s="14"/>
      <c r="D26" s="14"/>
      <c r="E26" s="14"/>
    </row>
    <row r="27" spans="1:5" ht="14.25">
      <c r="A27" s="35" t="s">
        <v>84</v>
      </c>
      <c r="C27" s="14"/>
      <c r="D27" s="14"/>
      <c r="E27" s="14"/>
    </row>
  </sheetData>
  <sheetProtection/>
  <mergeCells count="8">
    <mergeCell ref="D1:J1"/>
    <mergeCell ref="D2:J2"/>
    <mergeCell ref="A4:I4"/>
    <mergeCell ref="C5:E5"/>
    <mergeCell ref="G5:I5"/>
    <mergeCell ref="A5:A6"/>
    <mergeCell ref="B5:B6"/>
    <mergeCell ref="F5:F6"/>
  </mergeCells>
  <hyperlinks>
    <hyperlink ref="A27" r:id="rId1" display="irena.misus@iem.gov.lv"/>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headerFooter>
    <oddFooter>&amp;LIeMAnotp4_cenr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Inga Kola</cp:lastModifiedBy>
  <cp:lastPrinted>2021-08-11T12:38:36Z</cp:lastPrinted>
  <dcterms:created xsi:type="dcterms:W3CDTF">2013-04-12T10:32:47Z</dcterms:created>
  <dcterms:modified xsi:type="dcterms:W3CDTF">2021-08-12T11:49:09Z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